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660" windowWidth="14940" windowHeight="4500" activeTab="0"/>
  </bookViews>
  <sheets>
    <sheet name="54-1" sheetId="1" r:id="rId1"/>
    <sheet name="54-2" sheetId="2" r:id="rId2"/>
    <sheet name="54-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<sst xmlns="http://schemas.openxmlformats.org/spreadsheetml/2006/main" count="95" uniqueCount="51">
  <si>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(1)　総括</t>
  </si>
  <si>
    <t>各年1月1日現在</t>
  </si>
  <si>
    <t>区　   　分</t>
  </si>
  <si>
    <t>棟数(棟)</t>
  </si>
  <si>
    <t>木造</t>
  </si>
  <si>
    <t>木造以外</t>
  </si>
  <si>
    <t>計</t>
  </si>
  <si>
    <t>床面積(㎡)</t>
  </si>
  <si>
    <t>法定価格</t>
  </si>
  <si>
    <t>（千円）</t>
  </si>
  <si>
    <t>㎡当価格</t>
  </si>
  <si>
    <t>（円）</t>
  </si>
  <si>
    <t>（注）1.法定価格とは、各年1月1日現在で固定資産課税台帳に</t>
  </si>
  <si>
    <t>資料：総務部資産税課</t>
  </si>
  <si>
    <t>　　　2.免税点未満を含む。</t>
  </si>
  <si>
    <t>23</t>
  </si>
  <si>
    <t>24</t>
  </si>
  <si>
    <t>25</t>
  </si>
  <si>
    <t>54　　家屋の状況</t>
  </si>
  <si>
    <t xml:space="preserve">　　　　登録されている価格の合計額である。    </t>
  </si>
  <si>
    <t>平成22年</t>
  </si>
  <si>
    <t>26</t>
  </si>
  <si>
    <t>資料：総務部資産税課</t>
  </si>
  <si>
    <t>附属家</t>
  </si>
  <si>
    <t>土蔵</t>
  </si>
  <si>
    <t>工場・倉庫</t>
  </si>
  <si>
    <t>公衆浴場</t>
  </si>
  <si>
    <t>劇場・病院</t>
  </si>
  <si>
    <t>事務所・銀行・店舗</t>
  </si>
  <si>
    <t>旅館・料亭・ホテル</t>
  </si>
  <si>
    <t>農家住宅</t>
  </si>
  <si>
    <t>併用住宅</t>
  </si>
  <si>
    <t>共同住宅・寄宿舎</t>
  </si>
  <si>
    <t>専用住宅</t>
  </si>
  <si>
    <t>総　　　数</t>
  </si>
  <si>
    <t>床面積（㎡）</t>
  </si>
  <si>
    <t>棟数（棟）</t>
  </si>
  <si>
    <t xml:space="preserve"> 区　　　　分</t>
  </si>
  <si>
    <t>(2)　木造家屋</t>
  </si>
  <si>
    <t>54　　家屋の状況（続）</t>
  </si>
  <si>
    <t>れんが造・コンクリート造</t>
  </si>
  <si>
    <t>軽　量　鉄　骨　造</t>
  </si>
  <si>
    <t>鉄　　　骨　　　造</t>
  </si>
  <si>
    <t>鉄筋コンクリート造</t>
  </si>
  <si>
    <t>鉄骨鉄筋コンクリート造</t>
  </si>
  <si>
    <t>そ　の　他</t>
  </si>
  <si>
    <t>住宅・アパート</t>
  </si>
  <si>
    <t>総　　数</t>
  </si>
  <si>
    <t>区　　　　　　分</t>
  </si>
  <si>
    <t>各年1月1日現在</t>
  </si>
  <si>
    <t>(3)　木造以外の家屋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</si>
</sst>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  <numFmt numFmtId="184" formatCode="###,###,###,##0;&quot;-&quot;##,###,###,##0"/>
    <numFmt numFmtId="185" formatCode="##,###,##0.00;&quot;-&quot;#,###,##0.00"/>
    <numFmt numFmtId="186" formatCode="##,###,###,###,##0;&quot;-&quot;#,###,###,###,##0"/>
    <numFmt numFmtId="187" formatCode="_ * #,##0.0_ ;_ * \-#,##0.0_ ;_ * &quot;-&quot;_ ;_ @_ "/>
    <numFmt numFmtId="188" formatCode="_ * #,##0.00_ ;_ * \-#,##0.00_ ;_ * &quot;-&quot;_ ;_ @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5"/>
      <name val="HGPｺﾞｼｯｸE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41" fontId="9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38" fontId="28" fillId="0" borderId="10" xfId="49" applyFont="1" applyFill="1" applyBorder="1" applyAlignment="1">
      <alignment vertical="center"/>
    </xf>
    <xf numFmtId="41" fontId="28" fillId="0" borderId="10" xfId="0" applyNumberFormat="1" applyFont="1" applyFill="1" applyBorder="1" applyAlignment="1">
      <alignment vertical="center"/>
    </xf>
    <xf numFmtId="41" fontId="28" fillId="0" borderId="1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8" fontId="28" fillId="0" borderId="0" xfId="49" applyFont="1" applyFill="1" applyAlignment="1">
      <alignment vertical="center"/>
    </xf>
    <xf numFmtId="41" fontId="28" fillId="0" borderId="0" xfId="0" applyNumberFormat="1" applyFont="1" applyFill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41" fontId="28" fillId="0" borderId="0" xfId="0" applyNumberFormat="1" applyFont="1" applyFill="1" applyAlignment="1">
      <alignment horizontal="right" vertical="center"/>
    </xf>
    <xf numFmtId="41" fontId="28" fillId="0" borderId="11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8" fillId="0" borderId="13" xfId="0" applyFont="1" applyFill="1" applyBorder="1" applyAlignment="1">
      <alignment horizontal="distributed" vertical="center" textRotation="255" wrapText="1"/>
    </xf>
    <xf numFmtId="176" fontId="28" fillId="0" borderId="10" xfId="0" applyNumberFormat="1" applyFont="1" applyFill="1" applyBorder="1" applyAlignment="1">
      <alignment vertical="center"/>
    </xf>
    <xf numFmtId="176" fontId="28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28" fillId="0" borderId="17" xfId="0" applyFont="1" applyFill="1" applyBorder="1" applyAlignment="1">
      <alignment horizontal="distributed" vertical="center" textRotation="255" wrapText="1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28" fillId="0" borderId="15" xfId="0" applyFont="1" applyFill="1" applyBorder="1" applyAlignment="1">
      <alignment horizontal="distributed" vertical="center" textRotation="255" wrapTex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28" fillId="0" borderId="14" xfId="0" applyFont="1" applyFill="1" applyBorder="1" applyAlignment="1">
      <alignment horizontal="distributed" vertical="center" textRotation="255" wrapText="1"/>
    </xf>
    <xf numFmtId="38" fontId="28" fillId="0" borderId="12" xfId="49" applyFont="1" applyFill="1" applyBorder="1" applyAlignment="1">
      <alignment vertical="center"/>
    </xf>
    <xf numFmtId="176" fontId="28" fillId="0" borderId="12" xfId="0" applyNumberFormat="1" applyFont="1" applyFill="1" applyBorder="1" applyAlignment="1">
      <alignment vertical="center"/>
    </xf>
    <xf numFmtId="176" fontId="28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28" fillId="0" borderId="16" xfId="0" applyFont="1" applyFill="1" applyBorder="1" applyAlignment="1">
      <alignment horizontal="distributed" vertical="center" textRotation="255" shrinkToFit="1"/>
    </xf>
    <xf numFmtId="0" fontId="28" fillId="0" borderId="15" xfId="0" applyFont="1" applyFill="1" applyBorder="1" applyAlignment="1">
      <alignment horizontal="distributed" vertical="center" textRotation="255" shrinkToFit="1"/>
    </xf>
    <xf numFmtId="176" fontId="28" fillId="0" borderId="11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distributed" vertical="center" textRotation="255" shrinkToFit="1"/>
    </xf>
    <xf numFmtId="0" fontId="28" fillId="0" borderId="16" xfId="0" applyFont="1" applyFill="1" applyBorder="1" applyAlignment="1">
      <alignment horizontal="center" vertical="center" textRotation="255" wrapText="1"/>
    </xf>
    <xf numFmtId="0" fontId="28" fillId="0" borderId="15" xfId="0" applyFont="1" applyFill="1" applyBorder="1" applyAlignment="1">
      <alignment horizontal="center" vertical="center" textRotation="255" wrapText="1"/>
    </xf>
    <xf numFmtId="0" fontId="28" fillId="0" borderId="14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3" sqref="A3:D3"/>
    </sheetView>
  </sheetViews>
  <sheetFormatPr defaultColWidth="9.00390625" defaultRowHeight="13.5"/>
  <cols>
    <col min="1" max="3" width="5.375" style="16" customWidth="1"/>
    <col min="4" max="19" width="4.125" style="16" customWidth="1"/>
    <col min="20" max="16384" width="9.00390625" style="16" customWidth="1"/>
  </cols>
  <sheetData>
    <row r="1" spans="1:8" ht="24.75" customHeight="1">
      <c r="A1" s="1" t="s">
        <v>18</v>
      </c>
      <c r="B1" s="2"/>
      <c r="C1" s="2"/>
      <c r="D1" s="2"/>
      <c r="E1" s="2"/>
      <c r="F1" s="2"/>
      <c r="G1" s="2"/>
      <c r="H1" s="2"/>
    </row>
    <row r="2" spans="1:19" ht="18.75" customHeight="1" thickBot="1">
      <c r="A2" s="3" t="s">
        <v>0</v>
      </c>
      <c r="B2" s="4"/>
      <c r="C2" s="4"/>
      <c r="D2" s="4"/>
      <c r="F2" s="5"/>
      <c r="H2" s="6"/>
      <c r="S2" s="6" t="s">
        <v>1</v>
      </c>
    </row>
    <row r="3" spans="1:19" ht="22.5" customHeight="1">
      <c r="A3" s="42" t="s">
        <v>2</v>
      </c>
      <c r="B3" s="43"/>
      <c r="C3" s="43"/>
      <c r="D3" s="44"/>
      <c r="E3" s="45" t="s">
        <v>20</v>
      </c>
      <c r="F3" s="46"/>
      <c r="G3" s="46"/>
      <c r="H3" s="47" t="s">
        <v>15</v>
      </c>
      <c r="I3" s="46"/>
      <c r="J3" s="46"/>
      <c r="K3" s="47" t="s">
        <v>16</v>
      </c>
      <c r="L3" s="46"/>
      <c r="M3" s="46"/>
      <c r="N3" s="47" t="s">
        <v>17</v>
      </c>
      <c r="O3" s="46"/>
      <c r="P3" s="46"/>
      <c r="Q3" s="47" t="s">
        <v>21</v>
      </c>
      <c r="R3" s="48"/>
      <c r="S3" s="49"/>
    </row>
    <row r="4" spans="1:19" ht="22.5" customHeight="1">
      <c r="A4" s="41" t="s">
        <v>3</v>
      </c>
      <c r="B4" s="32"/>
      <c r="C4" s="7" t="s">
        <v>4</v>
      </c>
      <c r="D4" s="21"/>
      <c r="E4" s="31">
        <v>96107</v>
      </c>
      <c r="F4" s="31"/>
      <c r="G4" s="31"/>
      <c r="H4" s="31">
        <v>96683</v>
      </c>
      <c r="I4" s="31"/>
      <c r="J4" s="31"/>
      <c r="K4" s="31">
        <v>97228</v>
      </c>
      <c r="L4" s="31"/>
      <c r="M4" s="31"/>
      <c r="N4" s="34">
        <v>97821</v>
      </c>
      <c r="O4" s="35"/>
      <c r="P4" s="35"/>
      <c r="Q4" s="34">
        <v>98430</v>
      </c>
      <c r="R4" s="36"/>
      <c r="S4" s="36"/>
    </row>
    <row r="5" spans="1:19" ht="22.5" customHeight="1">
      <c r="A5" s="8"/>
      <c r="B5" s="8"/>
      <c r="C5" s="8" t="s">
        <v>5</v>
      </c>
      <c r="D5" s="22"/>
      <c r="E5" s="34">
        <v>35472</v>
      </c>
      <c r="F5" s="34"/>
      <c r="G5" s="34"/>
      <c r="H5" s="34">
        <v>35744</v>
      </c>
      <c r="I5" s="34"/>
      <c r="J5" s="34"/>
      <c r="K5" s="34">
        <v>36008</v>
      </c>
      <c r="L5" s="34"/>
      <c r="M5" s="34"/>
      <c r="N5" s="34">
        <v>36257</v>
      </c>
      <c r="O5" s="35"/>
      <c r="P5" s="35"/>
      <c r="Q5" s="34">
        <v>36467</v>
      </c>
      <c r="R5" s="36"/>
      <c r="S5" s="36"/>
    </row>
    <row r="6" spans="1:19" ht="22.5" customHeight="1">
      <c r="A6" s="9"/>
      <c r="B6" s="9"/>
      <c r="C6" s="9" t="s">
        <v>6</v>
      </c>
      <c r="D6" s="23"/>
      <c r="E6" s="37">
        <v>131579</v>
      </c>
      <c r="F6" s="37"/>
      <c r="G6" s="37"/>
      <c r="H6" s="37">
        <v>132427</v>
      </c>
      <c r="I6" s="37"/>
      <c r="J6" s="37"/>
      <c r="K6" s="37">
        <v>133236</v>
      </c>
      <c r="L6" s="37"/>
      <c r="M6" s="37"/>
      <c r="N6" s="34">
        <v>134078</v>
      </c>
      <c r="O6" s="35"/>
      <c r="P6" s="35"/>
      <c r="Q6" s="34">
        <f>Q4+Q5</f>
        <v>134897</v>
      </c>
      <c r="R6" s="36"/>
      <c r="S6" s="36"/>
    </row>
    <row r="7" spans="1:19" ht="22.5" customHeight="1">
      <c r="A7" s="30" t="s">
        <v>7</v>
      </c>
      <c r="B7" s="40"/>
      <c r="C7" s="7" t="s">
        <v>4</v>
      </c>
      <c r="D7" s="21"/>
      <c r="E7" s="31">
        <v>9457499</v>
      </c>
      <c r="F7" s="31"/>
      <c r="G7" s="31"/>
      <c r="H7" s="31">
        <v>9554275</v>
      </c>
      <c r="I7" s="31"/>
      <c r="J7" s="31"/>
      <c r="K7" s="31">
        <v>9649552</v>
      </c>
      <c r="L7" s="31"/>
      <c r="M7" s="31"/>
      <c r="N7" s="31">
        <v>9750887</v>
      </c>
      <c r="O7" s="32"/>
      <c r="P7" s="32"/>
      <c r="Q7" s="31">
        <v>9860631</v>
      </c>
      <c r="R7" s="33"/>
      <c r="S7" s="33"/>
    </row>
    <row r="8" spans="1:19" ht="22.5" customHeight="1">
      <c r="A8" s="8"/>
      <c r="B8" s="8"/>
      <c r="C8" s="8" t="s">
        <v>5</v>
      </c>
      <c r="D8" s="22"/>
      <c r="E8" s="34">
        <v>9782727</v>
      </c>
      <c r="F8" s="34"/>
      <c r="G8" s="34"/>
      <c r="H8" s="34">
        <v>9885496</v>
      </c>
      <c r="I8" s="34"/>
      <c r="J8" s="34"/>
      <c r="K8" s="34">
        <v>9954737</v>
      </c>
      <c r="L8" s="34"/>
      <c r="M8" s="34"/>
      <c r="N8" s="34">
        <v>10027762</v>
      </c>
      <c r="O8" s="35"/>
      <c r="P8" s="35"/>
      <c r="Q8" s="34">
        <v>10116232</v>
      </c>
      <c r="R8" s="36"/>
      <c r="S8" s="36"/>
    </row>
    <row r="9" spans="1:19" ht="22.5" customHeight="1">
      <c r="A9" s="9"/>
      <c r="B9" s="9"/>
      <c r="C9" s="9" t="s">
        <v>6</v>
      </c>
      <c r="D9" s="23"/>
      <c r="E9" s="37">
        <v>19240226</v>
      </c>
      <c r="F9" s="37"/>
      <c r="G9" s="37"/>
      <c r="H9" s="37">
        <v>19439771</v>
      </c>
      <c r="I9" s="37"/>
      <c r="J9" s="37"/>
      <c r="K9" s="37">
        <v>19604289</v>
      </c>
      <c r="L9" s="37"/>
      <c r="M9" s="37"/>
      <c r="N9" s="37">
        <v>19778649</v>
      </c>
      <c r="O9" s="38"/>
      <c r="P9" s="38"/>
      <c r="Q9" s="37">
        <f>Q7+Q8</f>
        <v>19976863</v>
      </c>
      <c r="R9" s="39"/>
      <c r="S9" s="39"/>
    </row>
    <row r="10" spans="1:19" ht="22.5" customHeight="1">
      <c r="A10" s="30" t="s">
        <v>8</v>
      </c>
      <c r="B10" s="30"/>
      <c r="C10" s="7" t="s">
        <v>4</v>
      </c>
      <c r="D10" s="21"/>
      <c r="E10" s="31">
        <v>205039557</v>
      </c>
      <c r="F10" s="31"/>
      <c r="G10" s="31"/>
      <c r="H10" s="31">
        <v>213090510</v>
      </c>
      <c r="I10" s="31"/>
      <c r="J10" s="31"/>
      <c r="K10" s="31">
        <v>195264876</v>
      </c>
      <c r="L10" s="31"/>
      <c r="M10" s="31"/>
      <c r="N10" s="34">
        <v>204159405</v>
      </c>
      <c r="O10" s="35"/>
      <c r="P10" s="35"/>
      <c r="Q10" s="34">
        <v>214005588</v>
      </c>
      <c r="R10" s="36"/>
      <c r="S10" s="36"/>
    </row>
    <row r="11" spans="1:19" ht="22.5" customHeight="1">
      <c r="A11" s="8"/>
      <c r="B11" s="5" t="s">
        <v>9</v>
      </c>
      <c r="C11" s="8" t="s">
        <v>5</v>
      </c>
      <c r="D11" s="22"/>
      <c r="E11" s="34">
        <v>487424101</v>
      </c>
      <c r="F11" s="34"/>
      <c r="G11" s="34"/>
      <c r="H11" s="34">
        <v>496771756</v>
      </c>
      <c r="I11" s="34"/>
      <c r="J11" s="34"/>
      <c r="K11" s="34">
        <v>449159143</v>
      </c>
      <c r="L11" s="34"/>
      <c r="M11" s="34"/>
      <c r="N11" s="34">
        <v>458033066</v>
      </c>
      <c r="O11" s="35"/>
      <c r="P11" s="35"/>
      <c r="Q11" s="34">
        <v>469062640</v>
      </c>
      <c r="R11" s="36"/>
      <c r="S11" s="36"/>
    </row>
    <row r="12" spans="1:19" ht="22.5" customHeight="1">
      <c r="A12" s="9"/>
      <c r="B12" s="9"/>
      <c r="C12" s="9" t="s">
        <v>6</v>
      </c>
      <c r="D12" s="23"/>
      <c r="E12" s="37">
        <v>692463658</v>
      </c>
      <c r="F12" s="37"/>
      <c r="G12" s="37"/>
      <c r="H12" s="37">
        <v>709862266</v>
      </c>
      <c r="I12" s="37"/>
      <c r="J12" s="37"/>
      <c r="K12" s="37">
        <v>644424019</v>
      </c>
      <c r="L12" s="37"/>
      <c r="M12" s="37"/>
      <c r="N12" s="34">
        <v>662192471</v>
      </c>
      <c r="O12" s="35"/>
      <c r="P12" s="35"/>
      <c r="Q12" s="34">
        <f>Q10+Q11</f>
        <v>683068228</v>
      </c>
      <c r="R12" s="36"/>
      <c r="S12" s="36"/>
    </row>
    <row r="13" spans="1:19" ht="22.5" customHeight="1">
      <c r="A13" s="30" t="s">
        <v>10</v>
      </c>
      <c r="B13" s="30"/>
      <c r="C13" s="7" t="s">
        <v>4</v>
      </c>
      <c r="D13" s="21"/>
      <c r="E13" s="31">
        <v>21680.10348190362</v>
      </c>
      <c r="F13" s="31"/>
      <c r="G13" s="31"/>
      <c r="H13" s="31">
        <v>22303</v>
      </c>
      <c r="I13" s="31"/>
      <c r="J13" s="31"/>
      <c r="K13" s="31">
        <v>20236</v>
      </c>
      <c r="L13" s="31"/>
      <c r="M13" s="31"/>
      <c r="N13" s="31">
        <v>20938</v>
      </c>
      <c r="O13" s="32"/>
      <c r="P13" s="32"/>
      <c r="Q13" s="31">
        <v>21703</v>
      </c>
      <c r="R13" s="33"/>
      <c r="S13" s="33"/>
    </row>
    <row r="14" spans="1:19" ht="22.5" customHeight="1" thickBot="1">
      <c r="A14" s="20"/>
      <c r="B14" s="10" t="s">
        <v>11</v>
      </c>
      <c r="C14" s="11" t="s">
        <v>5</v>
      </c>
      <c r="D14" s="24"/>
      <c r="E14" s="27">
        <v>49824.97221889152</v>
      </c>
      <c r="F14" s="27"/>
      <c r="G14" s="27"/>
      <c r="H14" s="27">
        <v>50253</v>
      </c>
      <c r="I14" s="27"/>
      <c r="J14" s="27"/>
      <c r="K14" s="27">
        <v>45120</v>
      </c>
      <c r="L14" s="27"/>
      <c r="M14" s="27"/>
      <c r="N14" s="27">
        <v>45676</v>
      </c>
      <c r="O14" s="28"/>
      <c r="P14" s="28"/>
      <c r="Q14" s="27">
        <v>46367</v>
      </c>
      <c r="R14" s="29"/>
      <c r="S14" s="29"/>
    </row>
    <row r="15" spans="1:19" ht="15" customHeight="1">
      <c r="A15" s="12" t="s">
        <v>12</v>
      </c>
      <c r="B15" s="13"/>
      <c r="C15" s="13"/>
      <c r="D15" s="13"/>
      <c r="E15" s="14"/>
      <c r="F15" s="14"/>
      <c r="G15" s="15"/>
      <c r="S15" s="17" t="s">
        <v>13</v>
      </c>
    </row>
    <row r="16" spans="1:8" ht="15" customHeight="1">
      <c r="A16" s="18" t="s">
        <v>19</v>
      </c>
      <c r="B16" s="19"/>
      <c r="C16" s="19"/>
      <c r="D16" s="19"/>
      <c r="E16" s="19"/>
      <c r="F16" s="19"/>
      <c r="G16" s="19"/>
      <c r="H16" s="19"/>
    </row>
    <row r="17" ht="15" customHeight="1">
      <c r="A17" s="18" t="s">
        <v>14</v>
      </c>
    </row>
  </sheetData>
  <sheetProtection/>
  <mergeCells count="65">
    <mergeCell ref="A3:D3"/>
    <mergeCell ref="E3:G3"/>
    <mergeCell ref="H3:J3"/>
    <mergeCell ref="K3:M3"/>
    <mergeCell ref="N3:P3"/>
    <mergeCell ref="Q3:S3"/>
    <mergeCell ref="A4:B4"/>
    <mergeCell ref="E4:G4"/>
    <mergeCell ref="H4:J4"/>
    <mergeCell ref="K4:M4"/>
    <mergeCell ref="N4:P4"/>
    <mergeCell ref="Q4:S4"/>
    <mergeCell ref="E5:G5"/>
    <mergeCell ref="H5:J5"/>
    <mergeCell ref="K5:M5"/>
    <mergeCell ref="N5:P5"/>
    <mergeCell ref="Q5:S5"/>
    <mergeCell ref="E6:G6"/>
    <mergeCell ref="H6:J6"/>
    <mergeCell ref="K6:M6"/>
    <mergeCell ref="N6:P6"/>
    <mergeCell ref="Q6:S6"/>
    <mergeCell ref="A7:B7"/>
    <mergeCell ref="E7:G7"/>
    <mergeCell ref="H7:J7"/>
    <mergeCell ref="K7:M7"/>
    <mergeCell ref="N7:P7"/>
    <mergeCell ref="Q7:S7"/>
    <mergeCell ref="E8:G8"/>
    <mergeCell ref="H8:J8"/>
    <mergeCell ref="K8:M8"/>
    <mergeCell ref="N8:P8"/>
    <mergeCell ref="Q8:S8"/>
    <mergeCell ref="E9:G9"/>
    <mergeCell ref="H9:J9"/>
    <mergeCell ref="K9:M9"/>
    <mergeCell ref="N9:P9"/>
    <mergeCell ref="Q9:S9"/>
    <mergeCell ref="Q12:S12"/>
    <mergeCell ref="A10:B10"/>
    <mergeCell ref="E10:G10"/>
    <mergeCell ref="H10:J10"/>
    <mergeCell ref="K10:M10"/>
    <mergeCell ref="N10:P10"/>
    <mergeCell ref="Q10:S10"/>
    <mergeCell ref="Q13:S13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E14:G14"/>
    <mergeCell ref="H14:J14"/>
    <mergeCell ref="K14:M14"/>
    <mergeCell ref="N14:P14"/>
    <mergeCell ref="Q14:S14"/>
    <mergeCell ref="A13:B13"/>
    <mergeCell ref="E13:G13"/>
    <mergeCell ref="H13:J13"/>
    <mergeCell ref="K13:M13"/>
    <mergeCell ref="N13:P13"/>
  </mergeCells>
  <printOptions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75" workbookViewId="0" topLeftCell="A1">
      <selection activeCell="A3" sqref="A3:B4"/>
    </sheetView>
  </sheetViews>
  <sheetFormatPr defaultColWidth="9.00390625" defaultRowHeight="13.5"/>
  <cols>
    <col min="1" max="1" width="3.25390625" style="50" customWidth="1"/>
    <col min="2" max="2" width="8.00390625" style="50" customWidth="1"/>
    <col min="3" max="3" width="12.00390625" style="50" customWidth="1"/>
    <col min="4" max="8" width="12.25390625" style="50" customWidth="1"/>
    <col min="9" max="9" width="12.00390625" style="50" customWidth="1"/>
    <col min="10" max="10" width="12.25390625" style="50" customWidth="1"/>
    <col min="11" max="12" width="12.25390625" style="51" customWidth="1"/>
    <col min="13" max="13" width="12.125" style="50" customWidth="1"/>
    <col min="14" max="14" width="10.375" style="50" customWidth="1"/>
    <col min="15" max="15" width="12.125" style="50" customWidth="1"/>
    <col min="16" max="16" width="10.375" style="50" customWidth="1"/>
    <col min="17" max="17" width="12.125" style="50" customWidth="1"/>
    <col min="18" max="16384" width="9.00390625" style="50" customWidth="1"/>
  </cols>
  <sheetData>
    <row r="1" spans="1:12" ht="24.75" customHeight="1">
      <c r="A1" s="1" t="s">
        <v>39</v>
      </c>
      <c r="B1" s="2"/>
      <c r="C1" s="2"/>
      <c r="D1" s="2"/>
      <c r="E1" s="2"/>
      <c r="F1" s="2"/>
      <c r="G1" s="2"/>
      <c r="H1" s="2"/>
      <c r="K1" s="50"/>
      <c r="L1" s="50"/>
    </row>
    <row r="2" spans="1:12" ht="18.75" customHeight="1" thickBot="1">
      <c r="A2" s="3" t="s">
        <v>38</v>
      </c>
      <c r="B2" s="26"/>
      <c r="C2" s="25"/>
      <c r="D2" s="80"/>
      <c r="E2" s="80"/>
      <c r="F2" s="5"/>
      <c r="G2" s="10"/>
      <c r="H2" s="5"/>
      <c r="I2" s="80"/>
      <c r="J2" s="10"/>
      <c r="K2" s="80"/>
      <c r="L2" s="79" t="s">
        <v>1</v>
      </c>
    </row>
    <row r="3" spans="1:12" ht="18.75" customHeight="1">
      <c r="A3" s="78" t="s">
        <v>37</v>
      </c>
      <c r="B3" s="77"/>
      <c r="C3" s="75" t="s">
        <v>20</v>
      </c>
      <c r="D3" s="76"/>
      <c r="E3" s="75">
        <v>23</v>
      </c>
      <c r="F3" s="76"/>
      <c r="G3" s="75">
        <v>24</v>
      </c>
      <c r="H3" s="74"/>
      <c r="I3" s="75">
        <v>25</v>
      </c>
      <c r="J3" s="76"/>
      <c r="K3" s="75">
        <v>26</v>
      </c>
      <c r="L3" s="74"/>
    </row>
    <row r="4" spans="1:12" ht="18.75" customHeight="1">
      <c r="A4" s="73"/>
      <c r="B4" s="72"/>
      <c r="C4" s="70" t="s">
        <v>36</v>
      </c>
      <c r="D4" s="69" t="s">
        <v>35</v>
      </c>
      <c r="E4" s="70" t="s">
        <v>36</v>
      </c>
      <c r="F4" s="69" t="s">
        <v>35</v>
      </c>
      <c r="G4" s="71" t="s">
        <v>36</v>
      </c>
      <c r="H4" s="69" t="s">
        <v>35</v>
      </c>
      <c r="I4" s="70" t="s">
        <v>36</v>
      </c>
      <c r="J4" s="69" t="s">
        <v>35</v>
      </c>
      <c r="K4" s="70" t="s">
        <v>36</v>
      </c>
      <c r="L4" s="69" t="s">
        <v>35</v>
      </c>
    </row>
    <row r="5" spans="1:12" ht="22.5" customHeight="1">
      <c r="A5" s="68" t="s">
        <v>34</v>
      </c>
      <c r="B5" s="67"/>
      <c r="C5" s="66">
        <f>SUM(C6:C16)</f>
        <v>96107</v>
      </c>
      <c r="D5" s="66">
        <f>SUM(D6:D16)</f>
        <v>9457499</v>
      </c>
      <c r="E5" s="66">
        <f>SUM(E6:E16)</f>
        <v>96683</v>
      </c>
      <c r="F5" s="66">
        <f>SUM(F6:F16)</f>
        <v>9554275</v>
      </c>
      <c r="G5" s="60">
        <f>SUM(G6:G16)</f>
        <v>97228</v>
      </c>
      <c r="H5" s="60">
        <f>SUM(H6:H16)</f>
        <v>9649552</v>
      </c>
      <c r="I5" s="60">
        <v>97821</v>
      </c>
      <c r="J5" s="60">
        <v>9750887</v>
      </c>
      <c r="K5" s="59">
        <f>SUM(K6:K16)</f>
        <v>98430</v>
      </c>
      <c r="L5" s="59">
        <f>SUM(L6:L16)</f>
        <v>9860631</v>
      </c>
    </row>
    <row r="6" spans="1:12" ht="22.5" customHeight="1">
      <c r="A6" s="62" t="s">
        <v>33</v>
      </c>
      <c r="B6" s="61"/>
      <c r="C6" s="65">
        <v>78108</v>
      </c>
      <c r="D6" s="52">
        <v>8187086</v>
      </c>
      <c r="E6" s="52">
        <v>78804</v>
      </c>
      <c r="F6" s="52">
        <v>8287311</v>
      </c>
      <c r="G6" s="60">
        <v>79428</v>
      </c>
      <c r="H6" s="60">
        <v>8379347</v>
      </c>
      <c r="I6" s="60">
        <v>80131</v>
      </c>
      <c r="J6" s="60">
        <v>8478105</v>
      </c>
      <c r="K6" s="59">
        <v>80866</v>
      </c>
      <c r="L6" s="59">
        <v>8585413</v>
      </c>
    </row>
    <row r="7" spans="1:12" ht="22.5" customHeight="1">
      <c r="A7" s="64" t="s">
        <v>32</v>
      </c>
      <c r="B7" s="63"/>
      <c r="C7" s="52">
        <v>706</v>
      </c>
      <c r="D7" s="52">
        <v>163998</v>
      </c>
      <c r="E7" s="52">
        <v>718</v>
      </c>
      <c r="F7" s="52">
        <v>166890</v>
      </c>
      <c r="G7" s="60">
        <v>737</v>
      </c>
      <c r="H7" s="60">
        <v>173446</v>
      </c>
      <c r="I7" s="60">
        <v>756</v>
      </c>
      <c r="J7" s="60">
        <v>182643</v>
      </c>
      <c r="K7" s="59">
        <v>774</v>
      </c>
      <c r="L7" s="59">
        <v>191370</v>
      </c>
    </row>
    <row r="8" spans="1:12" ht="22.5" customHeight="1">
      <c r="A8" s="62" t="s">
        <v>31</v>
      </c>
      <c r="B8" s="61"/>
      <c r="C8" s="52">
        <v>2378</v>
      </c>
      <c r="D8" s="52">
        <v>279340</v>
      </c>
      <c r="E8" s="52">
        <v>2361</v>
      </c>
      <c r="F8" s="52">
        <v>277703</v>
      </c>
      <c r="G8" s="60">
        <v>2343</v>
      </c>
      <c r="H8" s="60">
        <v>277103</v>
      </c>
      <c r="I8" s="60">
        <v>2304</v>
      </c>
      <c r="J8" s="60">
        <v>274135</v>
      </c>
      <c r="K8" s="59">
        <v>2282</v>
      </c>
      <c r="L8" s="59">
        <v>272082</v>
      </c>
    </row>
    <row r="9" spans="1:12" ht="22.5" customHeight="1">
      <c r="A9" s="64" t="s">
        <v>30</v>
      </c>
      <c r="B9" s="63"/>
      <c r="C9" s="52">
        <v>2519</v>
      </c>
      <c r="D9" s="52">
        <v>284452</v>
      </c>
      <c r="E9" s="52">
        <v>2494</v>
      </c>
      <c r="F9" s="52">
        <v>282154</v>
      </c>
      <c r="G9" s="60">
        <v>2471</v>
      </c>
      <c r="H9" s="60">
        <v>280238</v>
      </c>
      <c r="I9" s="60">
        <v>2449</v>
      </c>
      <c r="J9" s="60">
        <v>278265</v>
      </c>
      <c r="K9" s="59">
        <v>2412</v>
      </c>
      <c r="L9" s="59">
        <v>274579</v>
      </c>
    </row>
    <row r="10" spans="1:12" ht="22.5" customHeight="1">
      <c r="A10" s="64" t="s">
        <v>29</v>
      </c>
      <c r="B10" s="63"/>
      <c r="C10" s="52">
        <v>212</v>
      </c>
      <c r="D10" s="52">
        <v>30098</v>
      </c>
      <c r="E10" s="52">
        <v>202</v>
      </c>
      <c r="F10" s="52">
        <v>29441</v>
      </c>
      <c r="G10" s="60">
        <v>202</v>
      </c>
      <c r="H10" s="60">
        <v>29737</v>
      </c>
      <c r="I10" s="60">
        <v>196</v>
      </c>
      <c r="J10" s="60">
        <v>28692</v>
      </c>
      <c r="K10" s="59">
        <v>193</v>
      </c>
      <c r="L10" s="59">
        <v>28403</v>
      </c>
    </row>
    <row r="11" spans="1:12" ht="22.5" customHeight="1">
      <c r="A11" s="64" t="s">
        <v>28</v>
      </c>
      <c r="B11" s="63"/>
      <c r="C11" s="52">
        <v>1048</v>
      </c>
      <c r="D11" s="52">
        <v>98148</v>
      </c>
      <c r="E11" s="52">
        <v>1040</v>
      </c>
      <c r="F11" s="52">
        <v>97361</v>
      </c>
      <c r="G11" s="60">
        <v>1044</v>
      </c>
      <c r="H11" s="60">
        <v>98111</v>
      </c>
      <c r="I11" s="60">
        <v>1045</v>
      </c>
      <c r="J11" s="60">
        <v>97982</v>
      </c>
      <c r="K11" s="59">
        <v>1063</v>
      </c>
      <c r="L11" s="59">
        <v>99340</v>
      </c>
    </row>
    <row r="12" spans="1:12" ht="22.5" customHeight="1">
      <c r="A12" s="64" t="s">
        <v>27</v>
      </c>
      <c r="B12" s="63"/>
      <c r="C12" s="52">
        <v>81</v>
      </c>
      <c r="D12" s="52">
        <v>11495</v>
      </c>
      <c r="E12" s="52">
        <v>83</v>
      </c>
      <c r="F12" s="52">
        <v>12032</v>
      </c>
      <c r="G12" s="60">
        <v>89</v>
      </c>
      <c r="H12" s="60">
        <v>13061</v>
      </c>
      <c r="I12" s="60">
        <v>91</v>
      </c>
      <c r="J12" s="60">
        <v>13295</v>
      </c>
      <c r="K12" s="59">
        <v>95</v>
      </c>
      <c r="L12" s="59">
        <v>13914</v>
      </c>
    </row>
    <row r="13" spans="1:12" ht="22.5" customHeight="1">
      <c r="A13" s="64" t="s">
        <v>26</v>
      </c>
      <c r="B13" s="63"/>
      <c r="C13" s="52">
        <v>20</v>
      </c>
      <c r="D13" s="52">
        <v>1951</v>
      </c>
      <c r="E13" s="52">
        <v>20</v>
      </c>
      <c r="F13" s="52">
        <v>1951</v>
      </c>
      <c r="G13" s="60">
        <v>20</v>
      </c>
      <c r="H13" s="60">
        <v>1951</v>
      </c>
      <c r="I13" s="60">
        <v>16</v>
      </c>
      <c r="J13" s="60">
        <v>1644</v>
      </c>
      <c r="K13" s="59">
        <v>16</v>
      </c>
      <c r="L13" s="59">
        <v>1644</v>
      </c>
    </row>
    <row r="14" spans="1:12" ht="22.5" customHeight="1">
      <c r="A14" s="64" t="s">
        <v>25</v>
      </c>
      <c r="B14" s="63"/>
      <c r="C14" s="52">
        <v>1820</v>
      </c>
      <c r="D14" s="52">
        <v>106719</v>
      </c>
      <c r="E14" s="52">
        <v>1828</v>
      </c>
      <c r="F14" s="52">
        <v>107376</v>
      </c>
      <c r="G14" s="60">
        <v>1829</v>
      </c>
      <c r="H14" s="60">
        <v>107100</v>
      </c>
      <c r="I14" s="60">
        <v>1839</v>
      </c>
      <c r="J14" s="60">
        <v>108524</v>
      </c>
      <c r="K14" s="59">
        <v>1843</v>
      </c>
      <c r="L14" s="59">
        <v>109134</v>
      </c>
    </row>
    <row r="15" spans="1:12" ht="22.5" customHeight="1">
      <c r="A15" s="62" t="s">
        <v>24</v>
      </c>
      <c r="B15" s="61"/>
      <c r="C15" s="52">
        <v>1517</v>
      </c>
      <c r="D15" s="52">
        <v>49123</v>
      </c>
      <c r="E15" s="52">
        <v>1503</v>
      </c>
      <c r="F15" s="52">
        <v>48735</v>
      </c>
      <c r="G15" s="60">
        <v>1492</v>
      </c>
      <c r="H15" s="60">
        <v>48407</v>
      </c>
      <c r="I15" s="60">
        <v>1479</v>
      </c>
      <c r="J15" s="60">
        <v>48081</v>
      </c>
      <c r="K15" s="59">
        <v>1465</v>
      </c>
      <c r="L15" s="59">
        <v>47521</v>
      </c>
    </row>
    <row r="16" spans="1:12" ht="22.5" customHeight="1" thickBot="1">
      <c r="A16" s="58" t="s">
        <v>23</v>
      </c>
      <c r="B16" s="57"/>
      <c r="C16" s="56">
        <v>7698</v>
      </c>
      <c r="D16" s="56">
        <v>245089</v>
      </c>
      <c r="E16" s="56">
        <v>7630</v>
      </c>
      <c r="F16" s="56">
        <v>243321</v>
      </c>
      <c r="G16" s="55">
        <v>7573</v>
      </c>
      <c r="H16" s="55">
        <v>241051</v>
      </c>
      <c r="I16" s="55">
        <v>7515</v>
      </c>
      <c r="J16" s="55">
        <v>239521</v>
      </c>
      <c r="K16" s="54">
        <v>7421</v>
      </c>
      <c r="L16" s="54">
        <v>237231</v>
      </c>
    </row>
    <row r="17" spans="1:12" ht="18.75" customHeight="1">
      <c r="A17" s="53"/>
      <c r="B17" s="25"/>
      <c r="C17" s="52"/>
      <c r="D17" s="52"/>
      <c r="E17" s="52"/>
      <c r="F17" s="52"/>
      <c r="G17" s="52"/>
      <c r="H17" s="52"/>
      <c r="K17" s="50"/>
      <c r="L17" s="17" t="s">
        <v>22</v>
      </c>
    </row>
    <row r="18" spans="1:8" s="51" customFormat="1" ht="15" customHeight="1">
      <c r="A18" s="50"/>
      <c r="B18" s="50"/>
      <c r="C18" s="50"/>
      <c r="D18" s="50"/>
      <c r="E18" s="50"/>
      <c r="F18" s="50"/>
      <c r="G18" s="50"/>
      <c r="H18" s="50"/>
    </row>
    <row r="19" spans="1:8" s="51" customFormat="1" ht="15" customHeight="1">
      <c r="A19" s="50"/>
      <c r="B19" s="50"/>
      <c r="C19" s="50"/>
      <c r="D19" s="50"/>
      <c r="E19" s="50"/>
      <c r="F19" s="50"/>
      <c r="G19" s="50"/>
      <c r="H19" s="50"/>
    </row>
    <row r="20" spans="1:8" s="51" customFormat="1" ht="15" customHeight="1">
      <c r="A20" s="50"/>
      <c r="B20" s="50"/>
      <c r="C20" s="50"/>
      <c r="D20" s="50"/>
      <c r="E20" s="50"/>
      <c r="F20" s="50"/>
      <c r="G20" s="50"/>
      <c r="H20" s="50"/>
    </row>
    <row r="21" spans="11:12" ht="15" customHeight="1">
      <c r="K21" s="50"/>
      <c r="L21" s="50"/>
    </row>
    <row r="22" spans="11:12" ht="15" customHeight="1">
      <c r="K22" s="50"/>
      <c r="L22" s="50"/>
    </row>
    <row r="23" spans="11:12" ht="15" customHeight="1">
      <c r="K23" s="50"/>
      <c r="L23" s="50"/>
    </row>
    <row r="24" spans="11:12" ht="15" customHeight="1">
      <c r="K24" s="50"/>
      <c r="L24" s="50"/>
    </row>
    <row r="25" spans="11:12" ht="15" customHeight="1">
      <c r="K25" s="50"/>
      <c r="L25" s="50"/>
    </row>
    <row r="26" spans="11:12" ht="15" customHeight="1">
      <c r="K26" s="50"/>
      <c r="L26" s="50"/>
    </row>
    <row r="27" spans="11:12" ht="15" customHeight="1">
      <c r="K27" s="50"/>
      <c r="L27" s="50"/>
    </row>
    <row r="28" spans="11:12" ht="15" customHeight="1">
      <c r="K28" s="50"/>
      <c r="L28" s="50"/>
    </row>
    <row r="29" spans="11:12" ht="15" customHeight="1">
      <c r="K29" s="50"/>
      <c r="L29" s="50"/>
    </row>
    <row r="30" spans="11:12" ht="15" customHeight="1">
      <c r="K30" s="50"/>
      <c r="L30" s="50"/>
    </row>
    <row r="31" spans="11:12" ht="15" customHeight="1">
      <c r="K31" s="50"/>
      <c r="L31" s="50"/>
    </row>
    <row r="32" spans="11:12" ht="15" customHeight="1">
      <c r="K32" s="50"/>
      <c r="L32" s="50"/>
    </row>
    <row r="33" spans="11:12" ht="15" customHeight="1">
      <c r="K33" s="50"/>
      <c r="L33" s="50"/>
    </row>
    <row r="34" spans="11:12" ht="15" customHeight="1">
      <c r="K34" s="50"/>
      <c r="L34" s="50"/>
    </row>
    <row r="35" spans="11:12" ht="15" customHeight="1">
      <c r="K35" s="50"/>
      <c r="L35" s="50"/>
    </row>
    <row r="36" spans="11:12" ht="14.25" customHeight="1">
      <c r="K36" s="50"/>
      <c r="L36" s="50"/>
    </row>
    <row r="37" spans="11:12" ht="14.25" customHeight="1">
      <c r="K37" s="50"/>
      <c r="L37" s="50"/>
    </row>
    <row r="38" spans="11:12" ht="14.25" customHeight="1">
      <c r="K38" s="50"/>
      <c r="L38" s="50"/>
    </row>
    <row r="39" spans="11:12" ht="14.25" customHeight="1">
      <c r="K39" s="50"/>
      <c r="L39" s="50"/>
    </row>
    <row r="40" spans="11:12" ht="14.25" customHeight="1">
      <c r="K40" s="50"/>
      <c r="L40" s="50"/>
    </row>
    <row r="41" spans="11:12" ht="14.25" customHeight="1">
      <c r="K41" s="50"/>
      <c r="L41" s="50"/>
    </row>
  </sheetData>
  <sheetProtection/>
  <mergeCells count="18">
    <mergeCell ref="I3:J3"/>
    <mergeCell ref="K3:L3"/>
    <mergeCell ref="G3:H3"/>
    <mergeCell ref="A11:B11"/>
    <mergeCell ref="A10:B10"/>
    <mergeCell ref="A3:B4"/>
    <mergeCell ref="C3:D3"/>
    <mergeCell ref="E3:F3"/>
    <mergeCell ref="A8:B8"/>
    <mergeCell ref="A5:B5"/>
    <mergeCell ref="A6:B6"/>
    <mergeCell ref="A7:B7"/>
    <mergeCell ref="A12:B12"/>
    <mergeCell ref="A9:B9"/>
    <mergeCell ref="A16:B16"/>
    <mergeCell ref="A13:B13"/>
    <mergeCell ref="A14:B14"/>
    <mergeCell ref="A15:B15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workbookViewId="0" topLeftCell="A1">
      <selection activeCell="A3" sqref="A3:C4"/>
    </sheetView>
  </sheetViews>
  <sheetFormatPr defaultColWidth="9.00390625" defaultRowHeight="13.5"/>
  <cols>
    <col min="1" max="1" width="4.25390625" style="50" customWidth="1"/>
    <col min="2" max="2" width="8.00390625" style="50" customWidth="1"/>
    <col min="3" max="3" width="12.00390625" style="50" customWidth="1"/>
    <col min="4" max="4" width="8.50390625" style="50" customWidth="1"/>
    <col min="5" max="5" width="12.25390625" style="50" customWidth="1"/>
    <col min="6" max="6" width="8.50390625" style="50" customWidth="1"/>
    <col min="7" max="7" width="12.25390625" style="50" customWidth="1"/>
    <col min="8" max="8" width="8.50390625" style="50" customWidth="1"/>
    <col min="9" max="9" width="12.25390625" style="50" customWidth="1"/>
    <col min="10" max="10" width="8.50390625" style="50" customWidth="1"/>
    <col min="11" max="11" width="12.25390625" style="51" customWidth="1"/>
    <col min="12" max="12" width="8.50390625" style="51" customWidth="1"/>
    <col min="13" max="13" width="12.25390625" style="50" customWidth="1"/>
    <col min="14" max="14" width="10.375" style="50" customWidth="1"/>
    <col min="15" max="15" width="12.125" style="50" customWidth="1"/>
    <col min="16" max="16" width="10.375" style="50" customWidth="1"/>
    <col min="17" max="17" width="12.125" style="50" customWidth="1"/>
    <col min="18" max="16384" width="9.00390625" style="50" customWidth="1"/>
  </cols>
  <sheetData>
    <row r="1" spans="1:12" ht="24.75" customHeight="1">
      <c r="A1" s="1" t="s">
        <v>39</v>
      </c>
      <c r="K1" s="50"/>
      <c r="L1" s="50"/>
    </row>
    <row r="2" spans="1:13" ht="18.75" customHeight="1" thickBot="1">
      <c r="A2" s="3" t="s">
        <v>50</v>
      </c>
      <c r="B2" s="26"/>
      <c r="C2" s="26"/>
      <c r="D2" s="11"/>
      <c r="E2" s="11"/>
      <c r="F2" s="11"/>
      <c r="G2" s="11"/>
      <c r="J2" s="10"/>
      <c r="K2" s="80"/>
      <c r="L2" s="80"/>
      <c r="M2" s="79" t="s">
        <v>49</v>
      </c>
    </row>
    <row r="3" spans="1:13" ht="18.75" customHeight="1">
      <c r="A3" s="114" t="s">
        <v>48</v>
      </c>
      <c r="B3" s="114"/>
      <c r="C3" s="113"/>
      <c r="D3" s="75" t="s">
        <v>20</v>
      </c>
      <c r="E3" s="76"/>
      <c r="F3" s="75">
        <v>23</v>
      </c>
      <c r="G3" s="76"/>
      <c r="H3" s="75">
        <v>24</v>
      </c>
      <c r="I3" s="74"/>
      <c r="J3" s="75">
        <v>25</v>
      </c>
      <c r="K3" s="76"/>
      <c r="L3" s="75">
        <v>26</v>
      </c>
      <c r="M3" s="74"/>
    </row>
    <row r="4" spans="1:13" ht="18.75" customHeight="1">
      <c r="A4" s="112"/>
      <c r="B4" s="112"/>
      <c r="C4" s="111"/>
      <c r="D4" s="108" t="s">
        <v>36</v>
      </c>
      <c r="E4" s="107" t="s">
        <v>35</v>
      </c>
      <c r="F4" s="108" t="s">
        <v>36</v>
      </c>
      <c r="G4" s="107" t="s">
        <v>35</v>
      </c>
      <c r="H4" s="110" t="s">
        <v>36</v>
      </c>
      <c r="I4" s="109" t="s">
        <v>35</v>
      </c>
      <c r="J4" s="108" t="s">
        <v>36</v>
      </c>
      <c r="K4" s="107" t="s">
        <v>35</v>
      </c>
      <c r="L4" s="108" t="s">
        <v>36</v>
      </c>
      <c r="M4" s="107" t="s">
        <v>35</v>
      </c>
    </row>
    <row r="5" spans="1:13" ht="17.25" customHeight="1">
      <c r="A5" s="106" t="s">
        <v>47</v>
      </c>
      <c r="B5" s="93" t="s">
        <v>44</v>
      </c>
      <c r="C5" s="92"/>
      <c r="D5" s="88">
        <v>163</v>
      </c>
      <c r="E5" s="102">
        <v>1055372</v>
      </c>
      <c r="F5" s="102">
        <v>161</v>
      </c>
      <c r="G5" s="102">
        <v>997980</v>
      </c>
      <c r="H5" s="87">
        <v>158</v>
      </c>
      <c r="I5" s="87">
        <v>961491</v>
      </c>
      <c r="J5" s="87">
        <v>158</v>
      </c>
      <c r="K5" s="87">
        <v>957866</v>
      </c>
      <c r="L5" s="59">
        <f>L11+L17</f>
        <v>158</v>
      </c>
      <c r="M5" s="59">
        <f>M11+M17</f>
        <v>957866</v>
      </c>
    </row>
    <row r="6" spans="1:13" ht="17.25" customHeight="1">
      <c r="A6" s="105"/>
      <c r="B6" s="90" t="s">
        <v>43</v>
      </c>
      <c r="C6" s="89"/>
      <c r="D6" s="88">
        <v>6139</v>
      </c>
      <c r="E6" s="88">
        <v>3125187</v>
      </c>
      <c r="F6" s="88">
        <v>6130</v>
      </c>
      <c r="G6" s="88">
        <v>3164827</v>
      </c>
      <c r="H6" s="87">
        <v>6138</v>
      </c>
      <c r="I6" s="87">
        <v>3196973</v>
      </c>
      <c r="J6" s="87">
        <v>6148</v>
      </c>
      <c r="K6" s="87">
        <v>3208511</v>
      </c>
      <c r="L6" s="59">
        <f>L12+L18</f>
        <v>6149</v>
      </c>
      <c r="M6" s="59">
        <f>M12+M18</f>
        <v>3209209</v>
      </c>
    </row>
    <row r="7" spans="1:13" ht="17.25" customHeight="1">
      <c r="A7" s="105"/>
      <c r="B7" s="90" t="s">
        <v>42</v>
      </c>
      <c r="C7" s="89"/>
      <c r="D7" s="88">
        <v>8138</v>
      </c>
      <c r="E7" s="88">
        <v>3217856</v>
      </c>
      <c r="F7" s="88">
        <v>8140</v>
      </c>
      <c r="G7" s="88">
        <v>3297503</v>
      </c>
      <c r="H7" s="87">
        <v>8118</v>
      </c>
      <c r="I7" s="87">
        <v>3332221</v>
      </c>
      <c r="J7" s="87">
        <v>8131</v>
      </c>
      <c r="K7" s="87">
        <v>3362565</v>
      </c>
      <c r="L7" s="59">
        <f>L13+L19</f>
        <v>8138</v>
      </c>
      <c r="M7" s="59">
        <f>M13+M19</f>
        <v>3415952</v>
      </c>
    </row>
    <row r="8" spans="1:13" ht="17.25" customHeight="1">
      <c r="A8" s="105"/>
      <c r="B8" s="90" t="s">
        <v>41</v>
      </c>
      <c r="C8" s="89"/>
      <c r="D8" s="88">
        <v>18757</v>
      </c>
      <c r="E8" s="88">
        <v>2313461</v>
      </c>
      <c r="F8" s="88">
        <v>19050</v>
      </c>
      <c r="G8" s="88">
        <v>2355026</v>
      </c>
      <c r="H8" s="87">
        <v>19343</v>
      </c>
      <c r="I8" s="87">
        <v>2396832</v>
      </c>
      <c r="J8" s="87">
        <v>19575</v>
      </c>
      <c r="K8" s="87">
        <v>2432081</v>
      </c>
      <c r="L8" s="59">
        <f>L14+L20</f>
        <v>19794</v>
      </c>
      <c r="M8" s="59">
        <f>M14+M20</f>
        <v>2466776</v>
      </c>
    </row>
    <row r="9" spans="1:13" ht="17.25" customHeight="1">
      <c r="A9" s="105"/>
      <c r="B9" s="90" t="s">
        <v>40</v>
      </c>
      <c r="C9" s="89"/>
      <c r="D9" s="88">
        <v>2275</v>
      </c>
      <c r="E9" s="88">
        <v>70851</v>
      </c>
      <c r="F9" s="88">
        <v>2263</v>
      </c>
      <c r="G9" s="88">
        <v>70160</v>
      </c>
      <c r="H9" s="87">
        <v>2251</v>
      </c>
      <c r="I9" s="87">
        <v>67220</v>
      </c>
      <c r="J9" s="87">
        <v>2245</v>
      </c>
      <c r="K9" s="87">
        <v>66739</v>
      </c>
      <c r="L9" s="59">
        <f>L15+L21</f>
        <v>2228</v>
      </c>
      <c r="M9" s="59">
        <f>M15+M21</f>
        <v>66429</v>
      </c>
    </row>
    <row r="10" spans="1:13" ht="17.25" customHeight="1">
      <c r="A10" s="104"/>
      <c r="B10" s="99" t="s">
        <v>6</v>
      </c>
      <c r="C10" s="98"/>
      <c r="D10" s="88">
        <v>35472</v>
      </c>
      <c r="E10" s="88">
        <v>9782727</v>
      </c>
      <c r="F10" s="88">
        <v>35744</v>
      </c>
      <c r="G10" s="88">
        <v>9885496</v>
      </c>
      <c r="H10" s="96">
        <f>SUM(H5:H9)</f>
        <v>36008</v>
      </c>
      <c r="I10" s="96">
        <f>SUM(I5:I9)</f>
        <v>9954737</v>
      </c>
      <c r="J10" s="96">
        <v>36257</v>
      </c>
      <c r="K10" s="96">
        <v>10027762</v>
      </c>
      <c r="L10" s="95">
        <f>L16+L22</f>
        <v>36467</v>
      </c>
      <c r="M10" s="95">
        <f>M16+M22</f>
        <v>10116232</v>
      </c>
    </row>
    <row r="11" spans="1:13" ht="17.25" customHeight="1">
      <c r="A11" s="103" t="s">
        <v>46</v>
      </c>
      <c r="B11" s="93" t="s">
        <v>44</v>
      </c>
      <c r="C11" s="92"/>
      <c r="D11" s="102">
        <v>84</v>
      </c>
      <c r="E11" s="102">
        <v>563407</v>
      </c>
      <c r="F11" s="102">
        <v>84</v>
      </c>
      <c r="G11" s="102">
        <v>563407</v>
      </c>
      <c r="H11" s="87">
        <v>84</v>
      </c>
      <c r="I11" s="87">
        <v>563407</v>
      </c>
      <c r="J11" s="87">
        <v>84</v>
      </c>
      <c r="K11" s="87">
        <v>563407</v>
      </c>
      <c r="L11" s="59">
        <v>84</v>
      </c>
      <c r="M11" s="59">
        <v>563407</v>
      </c>
    </row>
    <row r="12" spans="1:13" ht="17.25" customHeight="1">
      <c r="A12" s="101"/>
      <c r="B12" s="90" t="s">
        <v>43</v>
      </c>
      <c r="C12" s="89"/>
      <c r="D12" s="88">
        <v>2608</v>
      </c>
      <c r="E12" s="88">
        <v>1999407</v>
      </c>
      <c r="F12" s="88">
        <v>2594</v>
      </c>
      <c r="G12" s="88">
        <v>2037973</v>
      </c>
      <c r="H12" s="87">
        <v>2599</v>
      </c>
      <c r="I12" s="87">
        <v>2074875</v>
      </c>
      <c r="J12" s="87">
        <v>2608</v>
      </c>
      <c r="K12" s="87">
        <v>2089825</v>
      </c>
      <c r="L12" s="59">
        <v>2605</v>
      </c>
      <c r="M12" s="59">
        <v>2127139</v>
      </c>
    </row>
    <row r="13" spans="1:13" ht="17.25" customHeight="1">
      <c r="A13" s="101"/>
      <c r="B13" s="90" t="s">
        <v>42</v>
      </c>
      <c r="C13" s="89"/>
      <c r="D13" s="88">
        <v>2821</v>
      </c>
      <c r="E13" s="88">
        <v>619173</v>
      </c>
      <c r="F13" s="88">
        <v>2824</v>
      </c>
      <c r="G13" s="88">
        <v>621417</v>
      </c>
      <c r="H13" s="87">
        <v>2816</v>
      </c>
      <c r="I13" s="87">
        <v>626598</v>
      </c>
      <c r="J13" s="87">
        <v>2823</v>
      </c>
      <c r="K13" s="87">
        <v>631669</v>
      </c>
      <c r="L13" s="59">
        <v>2829</v>
      </c>
      <c r="M13" s="59">
        <v>638667</v>
      </c>
    </row>
    <row r="14" spans="1:13" ht="17.25" customHeight="1">
      <c r="A14" s="101"/>
      <c r="B14" s="90" t="s">
        <v>41</v>
      </c>
      <c r="C14" s="89"/>
      <c r="D14" s="88">
        <v>15444</v>
      </c>
      <c r="E14" s="88">
        <v>2047319</v>
      </c>
      <c r="F14" s="88">
        <v>15719</v>
      </c>
      <c r="G14" s="88">
        <v>2090450</v>
      </c>
      <c r="H14" s="87">
        <v>15994</v>
      </c>
      <c r="I14" s="87">
        <v>2132600</v>
      </c>
      <c r="J14" s="87">
        <v>16225</v>
      </c>
      <c r="K14" s="87">
        <v>2172054</v>
      </c>
      <c r="L14" s="59">
        <v>16412</v>
      </c>
      <c r="M14" s="59">
        <v>2204397</v>
      </c>
    </row>
    <row r="15" spans="1:13" ht="17.25" customHeight="1">
      <c r="A15" s="101"/>
      <c r="B15" s="90" t="s">
        <v>40</v>
      </c>
      <c r="C15" s="89"/>
      <c r="D15" s="88">
        <v>453</v>
      </c>
      <c r="E15" s="88">
        <v>29992</v>
      </c>
      <c r="F15" s="88">
        <v>445</v>
      </c>
      <c r="G15" s="88">
        <v>29526</v>
      </c>
      <c r="H15" s="87">
        <v>439</v>
      </c>
      <c r="I15" s="87">
        <v>26645</v>
      </c>
      <c r="J15" s="87">
        <v>436</v>
      </c>
      <c r="K15" s="87">
        <v>26500</v>
      </c>
      <c r="L15" s="59">
        <v>429</v>
      </c>
      <c r="M15" s="59">
        <v>26350</v>
      </c>
    </row>
    <row r="16" spans="1:13" ht="17.25" customHeight="1">
      <c r="A16" s="100"/>
      <c r="B16" s="99" t="s">
        <v>6</v>
      </c>
      <c r="C16" s="98"/>
      <c r="D16" s="97">
        <v>21410</v>
      </c>
      <c r="E16" s="97">
        <v>5259298</v>
      </c>
      <c r="F16" s="97">
        <v>21666</v>
      </c>
      <c r="G16" s="97">
        <v>5342773</v>
      </c>
      <c r="H16" s="96">
        <f>SUM(H11:H15)</f>
        <v>21932</v>
      </c>
      <c r="I16" s="96">
        <f>SUM(I11:I15)</f>
        <v>5424125</v>
      </c>
      <c r="J16" s="96">
        <v>22176</v>
      </c>
      <c r="K16" s="96">
        <v>5483455</v>
      </c>
      <c r="L16" s="95">
        <f>SUM(L11:L15)</f>
        <v>22359</v>
      </c>
      <c r="M16" s="95">
        <f>SUM(M11:M15)</f>
        <v>5559960</v>
      </c>
    </row>
    <row r="17" spans="1:13" ht="17.25" customHeight="1">
      <c r="A17" s="94" t="s">
        <v>45</v>
      </c>
      <c r="B17" s="93" t="s">
        <v>44</v>
      </c>
      <c r="C17" s="92"/>
      <c r="D17" s="88">
        <v>79</v>
      </c>
      <c r="E17" s="88">
        <v>491965</v>
      </c>
      <c r="F17" s="88">
        <v>77</v>
      </c>
      <c r="G17" s="88">
        <v>434573</v>
      </c>
      <c r="H17" s="87">
        <v>74</v>
      </c>
      <c r="I17" s="87">
        <v>398084</v>
      </c>
      <c r="J17" s="87">
        <v>74</v>
      </c>
      <c r="K17" s="87">
        <v>394459</v>
      </c>
      <c r="L17" s="59">
        <f>51+9+12+2</f>
        <v>74</v>
      </c>
      <c r="M17" s="59">
        <f>272278+45039+74729+2413</f>
        <v>394459</v>
      </c>
    </row>
    <row r="18" spans="1:13" ht="17.25" customHeight="1">
      <c r="A18" s="91"/>
      <c r="B18" s="90" t="s">
        <v>43</v>
      </c>
      <c r="C18" s="89"/>
      <c r="D18" s="88">
        <v>3531</v>
      </c>
      <c r="E18" s="88">
        <v>1125780</v>
      </c>
      <c r="F18" s="88">
        <v>3536</v>
      </c>
      <c r="G18" s="88">
        <v>1126854</v>
      </c>
      <c r="H18" s="87">
        <v>3539</v>
      </c>
      <c r="I18" s="87">
        <v>1122098</v>
      </c>
      <c r="J18" s="87">
        <v>3540</v>
      </c>
      <c r="K18" s="87">
        <v>1118686</v>
      </c>
      <c r="L18" s="59">
        <f>337+186+278+2743</f>
        <v>3544</v>
      </c>
      <c r="M18" s="59">
        <f>346953+280848+325672+128597</f>
        <v>1082070</v>
      </c>
    </row>
    <row r="19" spans="1:13" s="51" customFormat="1" ht="17.25" customHeight="1">
      <c r="A19" s="91"/>
      <c r="B19" s="90" t="s">
        <v>42</v>
      </c>
      <c r="C19" s="89"/>
      <c r="D19" s="88">
        <v>5317</v>
      </c>
      <c r="E19" s="88">
        <v>2598683</v>
      </c>
      <c r="F19" s="88">
        <v>5316</v>
      </c>
      <c r="G19" s="88">
        <v>2676086</v>
      </c>
      <c r="H19" s="87">
        <v>5302</v>
      </c>
      <c r="I19" s="87">
        <v>2705623</v>
      </c>
      <c r="J19" s="87">
        <v>5308</v>
      </c>
      <c r="K19" s="87">
        <v>2730896</v>
      </c>
      <c r="L19" s="59">
        <f>1908+178+2604+619</f>
        <v>5309</v>
      </c>
      <c r="M19" s="59">
        <f>1157697+190412+1127296+301880</f>
        <v>2777285</v>
      </c>
    </row>
    <row r="20" spans="1:13" s="51" customFormat="1" ht="17.25" customHeight="1">
      <c r="A20" s="91"/>
      <c r="B20" s="90" t="s">
        <v>41</v>
      </c>
      <c r="C20" s="89"/>
      <c r="D20" s="88">
        <v>3313</v>
      </c>
      <c r="E20" s="88">
        <v>266142</v>
      </c>
      <c r="F20" s="88">
        <v>3331</v>
      </c>
      <c r="G20" s="88">
        <v>264576</v>
      </c>
      <c r="H20" s="87">
        <v>3349</v>
      </c>
      <c r="I20" s="87">
        <v>264232</v>
      </c>
      <c r="J20" s="87">
        <v>3350</v>
      </c>
      <c r="K20" s="87">
        <v>260027</v>
      </c>
      <c r="L20" s="59">
        <f>542+41+1359+1440</f>
        <v>3382</v>
      </c>
      <c r="M20" s="59">
        <f>61126+5595+138761+56897</f>
        <v>262379</v>
      </c>
    </row>
    <row r="21" spans="1:13" s="51" customFormat="1" ht="17.25" customHeight="1">
      <c r="A21" s="91"/>
      <c r="B21" s="90" t="s">
        <v>40</v>
      </c>
      <c r="C21" s="89"/>
      <c r="D21" s="88">
        <v>1822</v>
      </c>
      <c r="E21" s="88">
        <v>40859</v>
      </c>
      <c r="F21" s="88">
        <v>1818</v>
      </c>
      <c r="G21" s="88">
        <v>40634</v>
      </c>
      <c r="H21" s="87">
        <v>1812</v>
      </c>
      <c r="I21" s="87">
        <f>I9-I15</f>
        <v>40575</v>
      </c>
      <c r="J21" s="87">
        <v>1809</v>
      </c>
      <c r="K21" s="87">
        <v>40239</v>
      </c>
      <c r="L21" s="59">
        <f>43+5+328+1423</f>
        <v>1799</v>
      </c>
      <c r="M21" s="59">
        <f>7230+1118+10556+21175</f>
        <v>40079</v>
      </c>
    </row>
    <row r="22" spans="1:13" s="51" customFormat="1" ht="17.25" customHeight="1" thickBot="1">
      <c r="A22" s="86"/>
      <c r="B22" s="85" t="s">
        <v>6</v>
      </c>
      <c r="C22" s="84"/>
      <c r="D22" s="83">
        <v>14062</v>
      </c>
      <c r="E22" s="83">
        <v>4523429</v>
      </c>
      <c r="F22" s="83">
        <v>14078</v>
      </c>
      <c r="G22" s="83">
        <v>4542723</v>
      </c>
      <c r="H22" s="82">
        <f>SUM(H17:H21)</f>
        <v>14076</v>
      </c>
      <c r="I22" s="82">
        <f>SUM(I17:I21)</f>
        <v>4530612</v>
      </c>
      <c r="J22" s="82">
        <v>14081</v>
      </c>
      <c r="K22" s="82">
        <v>4544307</v>
      </c>
      <c r="L22" s="54">
        <f>SUM(L17:L21)</f>
        <v>14108</v>
      </c>
      <c r="M22" s="54">
        <f>SUM(M17:M21)</f>
        <v>4556272</v>
      </c>
    </row>
    <row r="23" spans="1:13" s="51" customFormat="1" ht="13.5" customHeight="1">
      <c r="A23" s="81"/>
      <c r="J23" s="50"/>
      <c r="K23" s="50"/>
      <c r="L23" s="50"/>
      <c r="M23" s="17" t="s">
        <v>22</v>
      </c>
    </row>
    <row r="24" spans="11:12" ht="15" customHeight="1">
      <c r="K24" s="50"/>
      <c r="L24" s="50"/>
    </row>
    <row r="25" spans="11:12" ht="15" customHeight="1">
      <c r="K25" s="50"/>
      <c r="L25" s="50"/>
    </row>
    <row r="26" spans="11:12" ht="15" customHeight="1">
      <c r="K26" s="50"/>
      <c r="L26" s="50"/>
    </row>
    <row r="27" spans="11:12" ht="15" customHeight="1">
      <c r="K27" s="50"/>
      <c r="L27" s="50"/>
    </row>
    <row r="28" spans="11:12" ht="14.25" customHeight="1">
      <c r="K28" s="50"/>
      <c r="L28" s="50"/>
    </row>
    <row r="29" spans="11:12" ht="14.25" customHeight="1">
      <c r="K29" s="50"/>
      <c r="L29" s="50"/>
    </row>
    <row r="30" spans="11:12" ht="14.25" customHeight="1">
      <c r="K30" s="50"/>
      <c r="L30" s="50"/>
    </row>
    <row r="31" spans="11:12" ht="14.25" customHeight="1">
      <c r="K31" s="50"/>
      <c r="L31" s="50"/>
    </row>
    <row r="32" spans="11:12" ht="14.25" customHeight="1">
      <c r="K32" s="50"/>
      <c r="L32" s="50"/>
    </row>
    <row r="33" spans="11:12" ht="14.25" customHeight="1">
      <c r="K33" s="50"/>
      <c r="L33" s="50"/>
    </row>
  </sheetData>
  <sheetProtection/>
  <mergeCells count="27">
    <mergeCell ref="J3:K3"/>
    <mergeCell ref="L3:M3"/>
    <mergeCell ref="H3:I3"/>
    <mergeCell ref="F3:G3"/>
    <mergeCell ref="B22:C22"/>
    <mergeCell ref="B19:C19"/>
    <mergeCell ref="B20:C20"/>
    <mergeCell ref="B21:C21"/>
    <mergeCell ref="B9:C9"/>
    <mergeCell ref="B17:C17"/>
    <mergeCell ref="B16:C16"/>
    <mergeCell ref="B15:C15"/>
    <mergeCell ref="B14:C14"/>
    <mergeCell ref="B10:C10"/>
    <mergeCell ref="B11:C11"/>
    <mergeCell ref="B12:C12"/>
    <mergeCell ref="B13:C13"/>
    <mergeCell ref="D3:E3"/>
    <mergeCell ref="A17:A22"/>
    <mergeCell ref="A3:C4"/>
    <mergeCell ref="B5:C5"/>
    <mergeCell ref="B6:C6"/>
    <mergeCell ref="B7:C7"/>
    <mergeCell ref="A11:A16"/>
    <mergeCell ref="B8:C8"/>
    <mergeCell ref="B18:C18"/>
    <mergeCell ref="A5:A10"/>
  </mergeCells>
  <printOptions/>
  <pageMargins left="0.7874015748031497" right="0.7874015748031497" top="0.7874015748031497" bottom="0.7874015748031497" header="0.5118110236220472" footer="0.5118110236220472"/>
  <pageSetup firstPageNumber="75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2015-02-24T02:31:11Z</cp:lastPrinted>
  <dcterms:created xsi:type="dcterms:W3CDTF">2003-05-16T07:12:39Z</dcterms:created>
  <dcterms:modified xsi:type="dcterms:W3CDTF">2017-01-13T05:20:12Z</dcterms:modified>
  <cp:category/>
  <cp:version/>
  <cp:contentType/>
  <cp:contentStatus/>
</cp:coreProperties>
</file>