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5-47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<sst xmlns="http://schemas.openxmlformats.org/spreadsheetml/2006/main" count="14" uniqueCount="14">
  <si>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区　　　　分</t>
  </si>
  <si>
    <t>資料:各年商業統計調査</t>
  </si>
  <si>
    <t>（単位：人）</t>
  </si>
  <si>
    <t>平成 9 年</t>
  </si>
  <si>
    <t>総　　   数</t>
  </si>
  <si>
    <t>卸　売　業</t>
  </si>
  <si>
    <t>小　売　業</t>
  </si>
  <si>
    <t>　各種商品小売業</t>
  </si>
  <si>
    <t>　織物・衣服･身の回り品小売業</t>
  </si>
  <si>
    <t>　飲食料品小売業</t>
  </si>
  <si>
    <t>　自動車･自転車小売業</t>
  </si>
  <si>
    <t>　家具･じゅう器・家庭用機械器具小売業</t>
  </si>
  <si>
    <t>　その他の小売業</t>
  </si>
  <si>
    <t>46　　商業従業者数の推移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</si>
</sst>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&quot;$&quot;#,##0_);\(&quot;$&quot;#,##0\)"/>
    <numFmt numFmtId="180" formatCode="&quot;$&quot;#,##0_);[Red]\(&quot;$&quot;#,##0\)"/>
    <numFmt numFmtId="181" formatCode="&quot;$&quot;#,##0.00_);\(&quot;$&quot;#,##0.00\)"/>
    <numFmt numFmtId="182" formatCode="&quot;$&quot;#,##0.00_);[Red]\(&quot;$&quot;#,##0.00\)"/>
    <numFmt numFmtId="183" formatCode="_(&quot;$&quot;* #,##0_);_(&quot;$&quot;* \(#,##0\);_(&quot;$&quot;* &quot;-&quot;_);_(@_)"/>
    <numFmt numFmtId="184" formatCode="_(* #,##0_);_(* \(#,##0\);_(* &quot;-&quot;_);_(@_)"/>
    <numFmt numFmtId="185" formatCode="_(&quot;$&quot;* #,##0.00_);_(&quot;$&quot;* \(#,##0.00\);_(&quot;$&quot;* &quot;-&quot;??_);_(@_)"/>
    <numFmt numFmtId="186" formatCode="_(* #,##0.00_);_(* \(#,##0.00\);_(* &quot;-&quot;??_);_(@_)"/>
    <numFmt numFmtId="187" formatCode="mmmm\ d\,\ yyyy"/>
    <numFmt numFmtId="188" formatCode="[$-411]g/&quot;標&quot;&quot;準&quot;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5"/>
      <name val="HGPｺﾞｼｯｸE"/>
      <family val="3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 quotePrefix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0" xfId="0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178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0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8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0" fontId="2" fillId="0" borderId="15" xfId="0" applyFont="1" applyBorder="1" applyAlignment="1">
      <alignment horizontal="left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view="pageLayout" workbookViewId="0" topLeftCell="A1">
      <selection activeCell="A2" sqref="A2"/>
    </sheetView>
  </sheetViews>
  <sheetFormatPr defaultColWidth="9.00390625" defaultRowHeight="13.5"/>
  <cols>
    <col min="1" max="1" width="30.25390625" style="0" customWidth="1"/>
    <col min="2" max="4" width="10.625" style="0" customWidth="1"/>
    <col min="5" max="5" width="10.625" style="1" customWidth="1"/>
    <col min="6" max="6" width="10.625" style="0" customWidth="1"/>
  </cols>
  <sheetData>
    <row r="1" spans="1:6" ht="24.75" customHeight="1">
      <c r="A1" s="13" t="s">
        <v>13</v>
      </c>
      <c r="B1" s="6"/>
      <c r="C1" s="6"/>
      <c r="D1" s="6"/>
      <c r="E1" s="6"/>
      <c r="F1" s="6"/>
    </row>
    <row r="2" spans="1:6" s="1" customFormat="1" ht="13.5" customHeight="1" thickBot="1">
      <c r="A2" s="11"/>
      <c r="B2" s="11"/>
      <c r="C2" s="11"/>
      <c r="D2" s="7"/>
      <c r="E2" s="7"/>
      <c r="F2" s="12" t="s">
        <v>2</v>
      </c>
    </row>
    <row r="3" spans="1:6" s="1" customFormat="1" ht="18.75" customHeight="1">
      <c r="A3" s="2" t="s">
        <v>0</v>
      </c>
      <c r="B3" s="3" t="s">
        <v>3</v>
      </c>
      <c r="C3" s="3">
        <v>11</v>
      </c>
      <c r="D3" s="4">
        <v>14</v>
      </c>
      <c r="E3" s="4">
        <v>16</v>
      </c>
      <c r="F3" s="4">
        <v>19</v>
      </c>
    </row>
    <row r="4" spans="1:6" s="1" customFormat="1" ht="18.75" customHeight="1">
      <c r="A4" s="15" t="s">
        <v>4</v>
      </c>
      <c r="B4" s="18">
        <f>+B5+B6</f>
        <v>21211</v>
      </c>
      <c r="C4" s="18">
        <f>+C5+C6</f>
        <v>24578</v>
      </c>
      <c r="D4" s="18">
        <f>+D5+D6</f>
        <v>22914</v>
      </c>
      <c r="E4" s="18">
        <f>+E5+E6</f>
        <v>22140</v>
      </c>
      <c r="F4" s="19">
        <f>+F5+F6</f>
        <v>21996</v>
      </c>
    </row>
    <row r="5" spans="1:6" s="1" customFormat="1" ht="18.75" customHeight="1">
      <c r="A5" s="16" t="s">
        <v>5</v>
      </c>
      <c r="B5" s="18">
        <f>4579+124</f>
        <v>4703</v>
      </c>
      <c r="C5" s="18">
        <f>5306+145</f>
        <v>5451</v>
      </c>
      <c r="D5" s="18">
        <f>4475+76</f>
        <v>4551</v>
      </c>
      <c r="E5" s="18">
        <f>3941+79</f>
        <v>4020</v>
      </c>
      <c r="F5" s="19">
        <v>3213</v>
      </c>
    </row>
    <row r="6" spans="1:6" s="1" customFormat="1" ht="18.75" customHeight="1">
      <c r="A6" s="16" t="s">
        <v>6</v>
      </c>
      <c r="B6" s="18">
        <f>SUM(B7:B12)</f>
        <v>16508</v>
      </c>
      <c r="C6" s="18">
        <f>SUM(C7:C12)</f>
        <v>19127</v>
      </c>
      <c r="D6" s="18">
        <f>SUM(D7:D12)</f>
        <v>18363</v>
      </c>
      <c r="E6" s="18">
        <f>SUM(E7:E12)</f>
        <v>18120</v>
      </c>
      <c r="F6" s="19">
        <f>SUM(F7:F12)</f>
        <v>18783</v>
      </c>
    </row>
    <row r="7" spans="1:6" s="1" customFormat="1" ht="18.75" customHeight="1">
      <c r="A7" s="16" t="s">
        <v>7</v>
      </c>
      <c r="B7" s="18">
        <f>2206+0</f>
        <v>2206</v>
      </c>
      <c r="C7" s="18">
        <f>2351+0</f>
        <v>2351</v>
      </c>
      <c r="D7" s="18">
        <v>2115</v>
      </c>
      <c r="E7" s="20">
        <f>2+2131</f>
        <v>2133</v>
      </c>
      <c r="F7" s="19">
        <v>2301</v>
      </c>
    </row>
    <row r="8" spans="1:6" s="1" customFormat="1" ht="18.75" customHeight="1">
      <c r="A8" s="16" t="s">
        <v>8</v>
      </c>
      <c r="B8" s="18">
        <f>1508+40</f>
        <v>1548</v>
      </c>
      <c r="C8" s="18">
        <f>42+1549</f>
        <v>1591</v>
      </c>
      <c r="D8" s="18">
        <f>1706+28</f>
        <v>1734</v>
      </c>
      <c r="E8" s="20">
        <f>1509+27</f>
        <v>1536</v>
      </c>
      <c r="F8" s="19">
        <v>1247</v>
      </c>
    </row>
    <row r="9" spans="1:6" s="1" customFormat="1" ht="18.75" customHeight="1">
      <c r="A9" s="16" t="s">
        <v>9</v>
      </c>
      <c r="B9" s="18">
        <f>5695+458</f>
        <v>6153</v>
      </c>
      <c r="C9" s="18">
        <f>6863+459</f>
        <v>7322</v>
      </c>
      <c r="D9" s="18">
        <f>494+6458</f>
        <v>6952</v>
      </c>
      <c r="E9" s="20">
        <f>509+6729</f>
        <v>7238</v>
      </c>
      <c r="F9" s="19">
        <v>7521</v>
      </c>
    </row>
    <row r="10" spans="1:6" s="1" customFormat="1" ht="18.75" customHeight="1">
      <c r="A10" s="16" t="s">
        <v>10</v>
      </c>
      <c r="B10" s="18">
        <f>24+978</f>
        <v>1002</v>
      </c>
      <c r="C10" s="18">
        <f>19+1212</f>
        <v>1231</v>
      </c>
      <c r="D10" s="18">
        <f>1183+15</f>
        <v>1198</v>
      </c>
      <c r="E10" s="20">
        <f>1113+22</f>
        <v>1135</v>
      </c>
      <c r="F10" s="19">
        <v>1369</v>
      </c>
    </row>
    <row r="11" spans="1:6" s="1" customFormat="1" ht="18.75" customHeight="1">
      <c r="A11" s="25" t="s">
        <v>11</v>
      </c>
      <c r="B11" s="21">
        <f>964+41</f>
        <v>1005</v>
      </c>
      <c r="C11" s="21">
        <f>1098+44</f>
        <v>1142</v>
      </c>
      <c r="D11" s="21">
        <f>40+1020</f>
        <v>1060</v>
      </c>
      <c r="E11" s="20">
        <f>40+1044</f>
        <v>1084</v>
      </c>
      <c r="F11" s="22">
        <v>1179</v>
      </c>
    </row>
    <row r="12" spans="1:6" s="1" customFormat="1" ht="18.75" customHeight="1" thickBot="1">
      <c r="A12" s="17" t="s">
        <v>12</v>
      </c>
      <c r="B12" s="23">
        <f>353+4241</f>
        <v>4594</v>
      </c>
      <c r="C12" s="23">
        <f>358+5132</f>
        <v>5490</v>
      </c>
      <c r="D12" s="23">
        <f>4919+385</f>
        <v>5304</v>
      </c>
      <c r="E12" s="23">
        <f>4629+365</f>
        <v>4994</v>
      </c>
      <c r="F12" s="24">
        <v>5166</v>
      </c>
    </row>
    <row r="13" spans="1:6" s="1" customFormat="1" ht="13.5" customHeight="1">
      <c r="A13" s="14"/>
      <c r="B13" s="8"/>
      <c r="C13" s="8"/>
      <c r="D13" s="5"/>
      <c r="E13" s="9"/>
      <c r="F13" s="9" t="s">
        <v>1</v>
      </c>
    </row>
    <row r="14" spans="1:6" ht="18" customHeight="1">
      <c r="A14" s="10"/>
      <c r="B14" s="10"/>
      <c r="C14" s="10"/>
      <c r="D14" s="10"/>
      <c r="E14" s="5"/>
      <c r="F14" s="10"/>
    </row>
  </sheetData>
  <sheetProtection/>
  <printOptions/>
  <pageMargins left="0.7874015748031497" right="0.7874015748031497" top="0.7874015748031497" bottom="0.7874015748031497" header="0.5118110236220472" footer="0.5118110236220472"/>
  <pageSetup firstPageNumber="6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大津市役所</cp:lastModifiedBy>
  <cp:lastPrinted>2014-01-28T01:17:01Z</cp:lastPrinted>
  <dcterms:created xsi:type="dcterms:W3CDTF">2003-12-15T09:10:45Z</dcterms:created>
  <dcterms:modified xsi:type="dcterms:W3CDTF">2016-04-19T06:34:22Z</dcterms:modified>
  <cp:category/>
  <cp:version/>
  <cp:contentType/>
  <cp:contentStatus/>
</cp:coreProperties>
</file>