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45-47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<sst xmlns="http://schemas.openxmlformats.org/spreadsheetml/2006/main" count="16" uniqueCount="16">
  <si>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区　　　　分</t>
  </si>
  <si>
    <t>資料:各年商業統計調査</t>
  </si>
  <si>
    <t>（単位：万円）</t>
  </si>
  <si>
    <t>平成 9 年</t>
  </si>
  <si>
    <t>総　　   数</t>
  </si>
  <si>
    <t>卸　売　業</t>
  </si>
  <si>
    <t>小　売　業</t>
  </si>
  <si>
    <t>　各種商品小売業</t>
  </si>
  <si>
    <t>　織物・衣服･身の回り品小売業</t>
  </si>
  <si>
    <t>　飲食料品小売業</t>
  </si>
  <si>
    <t>　自動車･自転車小売業</t>
  </si>
  <si>
    <t>　家具･じゅう器・家庭用機械器具小売業</t>
  </si>
  <si>
    <t>　その他の小売業</t>
  </si>
  <si>
    <t>（注）平成16年の各種商品小売業及び織物・衣服・身の回り品小売業については</t>
  </si>
  <si>
    <t>　　　旧志賀町分を含まない。</t>
  </si>
  <si>
    <t>47　　年間商品販売額の推移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</si>
</sst>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  <numFmt numFmtId="188" formatCode="[$-411]g/&quot;標&quot;&quot;準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8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Layout" workbookViewId="0" topLeftCell="A1">
      <selection activeCell="A2" sqref="A2"/>
    </sheetView>
  </sheetViews>
  <sheetFormatPr defaultColWidth="9.00390625" defaultRowHeight="13.5"/>
  <cols>
    <col min="1" max="1" width="30.25390625" style="0" customWidth="1"/>
    <col min="2" max="4" width="10.625" style="0" customWidth="1"/>
    <col min="5" max="5" width="10.625" style="1" customWidth="1"/>
    <col min="6" max="6" width="10.625" style="0" customWidth="1"/>
  </cols>
  <sheetData>
    <row r="1" spans="1:6" ht="24.75" customHeight="1">
      <c r="A1" s="12" t="s">
        <v>15</v>
      </c>
      <c r="B1" s="6"/>
      <c r="C1" s="6"/>
      <c r="D1" s="6"/>
      <c r="E1" s="6"/>
      <c r="F1" s="6"/>
    </row>
    <row r="2" spans="1:6" ht="13.5" customHeight="1" thickBot="1">
      <c r="A2" s="7"/>
      <c r="B2" s="7"/>
      <c r="C2" s="7"/>
      <c r="D2" s="8"/>
      <c r="E2" s="8"/>
      <c r="F2" s="11" t="s">
        <v>2</v>
      </c>
    </row>
    <row r="3" spans="1:6" s="1" customFormat="1" ht="18.75" customHeight="1">
      <c r="A3" s="2" t="s">
        <v>0</v>
      </c>
      <c r="B3" s="3" t="s">
        <v>3</v>
      </c>
      <c r="C3" s="3">
        <v>11</v>
      </c>
      <c r="D3" s="4">
        <v>14</v>
      </c>
      <c r="E3" s="4">
        <v>16</v>
      </c>
      <c r="F3" s="4">
        <v>19</v>
      </c>
    </row>
    <row r="4" spans="1:6" s="1" customFormat="1" ht="18.75" customHeight="1">
      <c r="A4" s="15" t="s">
        <v>4</v>
      </c>
      <c r="B4" s="18">
        <f>+B5+B6</f>
        <v>75140440</v>
      </c>
      <c r="C4" s="18">
        <f>+C5+C6</f>
        <v>74764212</v>
      </c>
      <c r="D4" s="18">
        <f>+D5+D6</f>
        <v>61168498</v>
      </c>
      <c r="E4" s="18">
        <f>+E5+E6</f>
        <v>57635592</v>
      </c>
      <c r="F4" s="19">
        <f>+F5+F6</f>
        <v>52126161</v>
      </c>
    </row>
    <row r="5" spans="1:6" s="1" customFormat="1" ht="18.75" customHeight="1">
      <c r="A5" s="16" t="s">
        <v>5</v>
      </c>
      <c r="B5" s="18">
        <f>579139+45257772</f>
        <v>45836911</v>
      </c>
      <c r="C5" s="18">
        <f>44206791+352727</f>
        <v>44559518</v>
      </c>
      <c r="D5" s="18">
        <f>34181007+268167</f>
        <v>34449174</v>
      </c>
      <c r="E5" s="18">
        <f>30326156+233619</f>
        <v>30559775</v>
      </c>
      <c r="F5" s="19">
        <v>24164238</v>
      </c>
    </row>
    <row r="6" spans="1:6" s="1" customFormat="1" ht="18.75" customHeight="1">
      <c r="A6" s="16" t="s">
        <v>6</v>
      </c>
      <c r="B6" s="18">
        <f>SUM(B7:B12)</f>
        <v>29303529</v>
      </c>
      <c r="C6" s="18">
        <f>SUM(C7:C12)</f>
        <v>30204694</v>
      </c>
      <c r="D6" s="18">
        <f>SUM(D7:D12)</f>
        <v>26719324</v>
      </c>
      <c r="E6" s="18">
        <f>26001756+1074061</f>
        <v>27075817</v>
      </c>
      <c r="F6" s="19">
        <f>SUM(F7:F12)</f>
        <v>27961923</v>
      </c>
    </row>
    <row r="7" spans="1:6" s="1" customFormat="1" ht="18.75" customHeight="1">
      <c r="A7" s="16" t="s">
        <v>7</v>
      </c>
      <c r="B7" s="18">
        <v>6235020</v>
      </c>
      <c r="C7" s="18">
        <v>5935233</v>
      </c>
      <c r="D7" s="18">
        <v>3896493</v>
      </c>
      <c r="E7" s="20">
        <v>3699784</v>
      </c>
      <c r="F7" s="19">
        <v>4378546</v>
      </c>
    </row>
    <row r="8" spans="1:6" s="1" customFormat="1" ht="18.75" customHeight="1">
      <c r="A8" s="16" t="s">
        <v>8</v>
      </c>
      <c r="B8" s="18">
        <f>50441+2026849</f>
        <v>2077290</v>
      </c>
      <c r="C8" s="18">
        <f>1963663+42329</f>
        <v>2005992</v>
      </c>
      <c r="D8" s="18">
        <f>2622921+30156</f>
        <v>2653077</v>
      </c>
      <c r="E8" s="20">
        <v>2656443</v>
      </c>
      <c r="F8" s="19">
        <v>1428774</v>
      </c>
    </row>
    <row r="9" spans="1:6" s="1" customFormat="1" ht="18.75" customHeight="1">
      <c r="A9" s="16" t="s">
        <v>9</v>
      </c>
      <c r="B9" s="18">
        <f>7743532+622700</f>
        <v>8366232</v>
      </c>
      <c r="C9" s="18">
        <f>615325+8329159</f>
        <v>8944484</v>
      </c>
      <c r="D9" s="18">
        <f>558890+7769893</f>
        <v>8328783</v>
      </c>
      <c r="E9" s="20">
        <f>8098840+501386</f>
        <v>8600226</v>
      </c>
      <c r="F9" s="19">
        <v>8062126</v>
      </c>
    </row>
    <row r="10" spans="1:6" s="1" customFormat="1" ht="18.75" customHeight="1">
      <c r="A10" s="16" t="s">
        <v>10</v>
      </c>
      <c r="B10" s="18">
        <f>58163+3354252</f>
        <v>3412415</v>
      </c>
      <c r="C10" s="18">
        <f>3417417+42610</f>
        <v>3460027</v>
      </c>
      <c r="D10" s="18">
        <f>3253273+47661</f>
        <v>3300934</v>
      </c>
      <c r="E10" s="20">
        <f>51308+3399494</f>
        <v>3450802</v>
      </c>
      <c r="F10" s="19">
        <v>3718939</v>
      </c>
    </row>
    <row r="11" spans="1:6" s="1" customFormat="1" ht="18.75" customHeight="1">
      <c r="A11" s="25" t="s">
        <v>11</v>
      </c>
      <c r="B11" s="21">
        <f>2391243+46241</f>
        <v>2437484</v>
      </c>
      <c r="C11" s="21">
        <f>2527191+61093</f>
        <v>2588284</v>
      </c>
      <c r="D11" s="21">
        <f>38419+1692988</f>
        <v>1731407</v>
      </c>
      <c r="E11" s="20">
        <f>1823548+36372</f>
        <v>1859920</v>
      </c>
      <c r="F11" s="22">
        <v>2396753</v>
      </c>
    </row>
    <row r="12" spans="1:6" s="1" customFormat="1" ht="18.75" customHeight="1" thickBot="1">
      <c r="A12" s="17" t="s">
        <v>12</v>
      </c>
      <c r="B12" s="23">
        <f>338844+6436244</f>
        <v>6775088</v>
      </c>
      <c r="C12" s="23">
        <f>361858+6908816</f>
        <v>7270674</v>
      </c>
      <c r="D12" s="23">
        <f>6368565+440065</f>
        <v>6808630</v>
      </c>
      <c r="E12" s="23">
        <f>452990+6323647</f>
        <v>6776637</v>
      </c>
      <c r="F12" s="24">
        <v>7976785</v>
      </c>
    </row>
    <row r="13" spans="1:6" s="1" customFormat="1" ht="13.5" customHeight="1">
      <c r="A13" s="13" t="s">
        <v>13</v>
      </c>
      <c r="B13" s="9"/>
      <c r="C13" s="9"/>
      <c r="D13" s="5"/>
      <c r="E13" s="10"/>
      <c r="F13" s="10" t="s">
        <v>1</v>
      </c>
    </row>
    <row r="14" ht="13.5">
      <c r="A14" s="14" t="s">
        <v>14</v>
      </c>
    </row>
  </sheetData>
  <sheetProtection/>
  <printOptions/>
  <pageMargins left="0.7874015748031497" right="0.7874015748031497" top="0.7874015748031497" bottom="0.7874015748031497" header="0.5118110236220472" footer="0.5118110236220472"/>
  <pageSetup firstPageNumber="6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2014-01-28T01:17:01Z</cp:lastPrinted>
  <dcterms:created xsi:type="dcterms:W3CDTF">2003-12-15T09:10:45Z</dcterms:created>
  <dcterms:modified xsi:type="dcterms:W3CDTF">2016-04-19T06:34:44Z</dcterms:modified>
  <cp:category/>
  <cp:version/>
  <cp:contentType/>
  <cp:contentStatus/>
</cp:coreProperties>
</file>