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6.R2年度（R1決算）\"/>
    </mc:Choice>
  </mc:AlternateContent>
  <workbookProtection workbookAlgorithmName="SHA-512" workbookHashValue="42pwjN+szEs6vrZWrsSc1i1HwpNV27FLtQbb4U17PL+kOGDBO4Dgep4h3WZk4NVyegtwS4fApYkbA+Iym1CESg==" workbookSaltValue="FyEw6KvknXNw/Cxcrqkm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D10" i="4"/>
  <c r="P10" i="4"/>
  <c r="B10" i="4"/>
  <c r="AT8" i="4"/>
  <c r="AD8" i="4"/>
  <c r="W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<sst xmlns="http://schemas.openxmlformats.org/spreadsheetml/2006/main" count="231" uniqueCount="118">
  <si>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</si>
  <si>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</si>
  <si>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</si>
  <si>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</si>
  <si>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</si>
  <si>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</si>
  <si>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</si>
  <si>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</si>
  <si>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</si>
  <si>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</si>
  <si>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</si>
  <si>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</si>
  <si>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</si>
  <si>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</si>
  <si>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</si>
  <si>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</si>
  <si>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</si>
  <si>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</si>
  <si>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</si>
  <si>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</si>
  <si>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</si>
  <si>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</si>
  <si>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</si>
  <si>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</si>
  <si>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</si>
  <si>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</si>
  <si>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</si>
  <si>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</si>
  <si>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</si>
  <si>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</si>
  <si>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</si>
  <si>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</si>
  <si>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</si>
  <si>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</si>
  <si>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</si>
  <si>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</si>
  <si>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</si>
  <si>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</si>
  <si>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</si>
  <si>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</si>
  <si>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</si>
  <si>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</si>
  <si>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</si>
  <si>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</si>
  <si>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</si>
  <si>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</si>
  <si>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</si>
  <si>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</si>
  <si>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</si>
  <si>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</si>
  <si>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</si>
  <si>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</si>
  <si>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</si>
  <si>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</si>
  <si>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</si>
  <si>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</si>
  <si>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</si>
  <si>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</si>
  <si>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</si>
  <si>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</si>
  <si>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</si>
  <si>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</si>
  <si>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</si>
  <si>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</si>
  <si>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</si>
  <si>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</si>
  <si>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</si>
  <si>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</si>
  <si>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</si>
  <si>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</si>
  <si>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</si>
  <si>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</si>
  <si>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</si>
  <si>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</si>
  <si>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</si>
  <si>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</si>
  <si>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</si>
  <si>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</si>
  <si>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</si>
  <si>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</si>
  <si>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</si>
  <si>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</si>
  <si>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</si>
  <si>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</si>
  <si>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</si>
  <si>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</si>
  <si>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</si>
  <si>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</si>
  <si>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</si>
  <si>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</si>
  <si>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</si>
  <si>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</si>
  <si>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</si>
  <si>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</si>
  <si>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</si>
  <si>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</si>
  <si>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</si>
  <si>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</si>
  <si>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</si>
  <si>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</si>
  <si>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</si>
  <si>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</si>
  <si>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</si>
  <si>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</si>
  <si>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</si>
  <si>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</si>
  <si>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</si>
  <si>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</si>
  <si>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</si>
  <si>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</si>
  <si>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</si>
  <si>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</si>
  <si>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</si>
  <si>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</si>
  <si>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</si>
  <si>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t>
    </r>
    <r>
      <rPr>
        <b/>
        <sz val="11"/>
        <color theme="1"/>
        <rFont val="ＭＳ ゴシック"/>
        <family val="3"/>
        <charset val="128"/>
      </rPr>
      <t>②管渠老朽化率</t>
    </r>
    <r>
      <rPr>
        <sz val="11"/>
        <color theme="1"/>
        <rFont val="ＭＳ ゴシック"/>
        <family val="3"/>
        <charset val="128"/>
      </rPr>
      <t xml:space="preserve">は、法定耐用年数を超えた管渠延長の割合を表す指標です。それぞれが、資産と管渠の老朽化度合を示しています。どちらの指標も、全国平均及び類似団体平均を下回っていますが、ともに増加傾向であり、経年化が進行していることが分かります。
</t>
    </r>
    <r>
      <rPr>
        <b/>
        <sz val="11"/>
        <color theme="1"/>
        <rFont val="ＭＳ ゴシック"/>
        <family val="3"/>
        <charset val="128"/>
      </rPr>
      <t>③管渠改善率</t>
    </r>
    <r>
      <rPr>
        <sz val="11"/>
        <color theme="1"/>
        <rFont val="ＭＳ ゴシック"/>
        <family val="3"/>
        <charset val="128"/>
      </rPr>
      <t>は、管渠延長のうち当該年度に更新した管渠延長の割合を表す指標で、全国平均及び類似団体平均を下回っています。</t>
    </r>
    <rPh sb="50" eb="52">
      <t>ホウテイ</t>
    </rPh>
    <phoneticPr fontId="4"/>
  </si>
  <si>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は、100％以上が良い状態である指標です。それぞれ全国平均及び類似団体平均を上回っていますが、一般会計からの繰入金減額により、①経常収支比率と③流動比率は低下しています。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は、企業債残高の規模を表す指標で、低い方が良い状態です。企業債の発行抑制により減少が続いており、全国平均及び類似団体平均を下回っています。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は、有収水量1㎥あたりの費用を表す指標で、低い方が良い状態です。低下傾向であり、全国平均及び類似団体平均を下回っています。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は、高い方が施設の利用状況や規模が良い状態である指標です。低下傾向ではあるものの、全国平均及び類似団体平均を上回っています。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は、処理区域内人口のうち汚水処理をしている人口の割合を表す指標です。着実に増加傾向であり、全国平均及び類似団体平均を上回っています。</t>
    </r>
    <rPh sb="85" eb="87">
      <t>ケイジョウ</t>
    </rPh>
    <rPh sb="87" eb="89">
      <t>シュウシ</t>
    </rPh>
    <rPh sb="89" eb="91">
      <t>ヒリツ</t>
    </rPh>
    <rPh sb="153" eb="155">
      <t>ハッコウ</t>
    </rPh>
    <rPh sb="231" eb="233">
      <t>テイカ</t>
    </rPh>
    <rPh sb="233" eb="235">
      <t>ケイコウ</t>
    </rPh>
    <rPh sb="239" eb="241">
      <t>ゼンコク</t>
    </rPh>
    <rPh sb="241" eb="243">
      <t>ヘイキン</t>
    </rPh>
    <rPh sb="243" eb="244">
      <t>オヨ</t>
    </rPh>
    <rPh sb="297" eb="299">
      <t>テイカ</t>
    </rPh>
    <rPh sb="299" eb="301">
      <t>ケイコウ</t>
    </rPh>
    <rPh sb="371" eb="373">
      <t>チャクジツ</t>
    </rPh>
    <rPh sb="376" eb="378">
      <t>ケイコウ</t>
    </rPh>
    <phoneticPr fontId="4"/>
  </si>
  <si>
    <t>　経営の健全性・効率性については、全国平均及び類似団体平均との比較において、概ね良好な状態といえます。
　老朽化の状況のうち、特に管渠については、管内調査等の結果を踏まえ、計画的かつ効率的な維持修繕・改築更新を行っていく必要があります。
　このような中、令和2年度に、中長期的な経営の基本計画である「大津市下水道事業中長期経営計画（経営戦略）」（平成29年度策定）を改定し、本計画に基づき、引き続きお客様に安全で安定した下水道サービスを提供できるよう、持続可能な経営を実施していきます。</t>
    <rPh sb="63" eb="64">
      <t>トク</t>
    </rPh>
    <rPh sb="65" eb="66">
      <t>カン</t>
    </rPh>
    <rPh sb="66" eb="67">
      <t>キョ</t>
    </rPh>
    <rPh sb="73" eb="75">
      <t>カンナイ</t>
    </rPh>
    <rPh sb="75" eb="77">
      <t>チョウサ</t>
    </rPh>
    <rPh sb="77" eb="78">
      <t>トウ</t>
    </rPh>
    <rPh sb="79" eb="81">
      <t>ケッカ</t>
    </rPh>
    <rPh sb="82" eb="83">
      <t>フ</t>
    </rPh>
    <rPh sb="86" eb="89">
      <t>ケイカクテキ</t>
    </rPh>
    <rPh sb="95" eb="97">
      <t>イジ</t>
    </rPh>
    <rPh sb="97" eb="99">
      <t>シュウゼン</t>
    </rPh>
    <rPh sb="100" eb="102">
      <t>カイチク</t>
    </rPh>
    <rPh sb="102" eb="104">
      <t>コウシン</t>
    </rPh>
    <rPh sb="150" eb="152">
      <t>オオツ</t>
    </rPh>
    <rPh sb="152" eb="153">
      <t>シ</t>
    </rPh>
    <rPh sb="153" eb="155">
      <t>ゲスイ</t>
    </rPh>
    <rPh sb="155" eb="156">
      <t>ドウ</t>
    </rPh>
    <rPh sb="156" eb="158">
      <t>ジギョウ</t>
    </rPh>
    <rPh sb="158" eb="161">
      <t>チュウチョウキ</t>
    </rPh>
    <rPh sb="161" eb="163">
      <t>ケイエイ</t>
    </rPh>
    <rPh sb="163" eb="165">
      <t>ケイカク</t>
    </rPh>
    <rPh sb="166" eb="168">
      <t>ケイエイ</t>
    </rPh>
    <rPh sb="168" eb="170">
      <t>センリャク</t>
    </rPh>
    <rPh sb="187" eb="188">
      <t>ホン</t>
    </rPh>
    <rPh sb="188" eb="190">
      <t>ケイカク</t>
    </rPh>
    <rPh sb="191" eb="192">
      <t>モト</t>
    </rPh>
    <rPh sb="195" eb="196">
      <t>ヒ</t>
    </rPh>
    <rPh sb="197" eb="198">
      <t>ツヅ</t>
    </rPh>
    <rPh sb="200" eb="201">
      <t>キャク</t>
    </rPh>
    <rPh sb="201" eb="202">
      <t>サマ</t>
    </rPh>
    <rPh sb="203" eb="205">
      <t>アンゼン</t>
    </rPh>
    <rPh sb="206" eb="208">
      <t>アンテイ</t>
    </rPh>
    <rPh sb="210" eb="212">
      <t>ゲスイ</t>
    </rPh>
    <rPh sb="212" eb="213">
      <t>ドウ</t>
    </rPh>
    <rPh sb="218" eb="220">
      <t>テイキョウ</t>
    </rPh>
    <rPh sb="226" eb="228">
      <t>ジゾク</t>
    </rPh>
    <rPh sb="228" eb="230">
      <t>カノウ</t>
    </rPh>
    <rPh sb="231" eb="233">
      <t>ケイエイ</t>
    </rPh>
    <rPh sb="234" eb="23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</si>
</sst>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0.13</c:v>
                </c:pt>
                <c:pt idx="1">
                  <c:v>0.06</c:v>
                </c:pt>
                <c:pt idx="2">
                  <c:v>0.08</c:v>
                </c:pt>
                <c:pt idx="3">
                  <c:v>0.03</c:v>
                </c:pt>
                <c:pt idx="4">
                  <c:v>0.01</c:v>
                </c:pt>
              </c:numCache>
            </c:numRef>
          </c:val>
          <c:extLst>
            <c:ext xmlns:c16="http://schemas.microsoft.com/office/drawing/2014/chart" uri="{C3380CC4-5D6E-409C-BE32-E72D297353CC}">
              <c16:uniqueId val="{00000000-BF7A-4B41-8B77-E1CDD382A1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BF7A-4B41-8B77-E1CDD382A1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69.06</c:v>
                </c:pt>
                <c:pt idx="1">
                  <c:v>67.22</c:v>
                </c:pt>
                <c:pt idx="2">
                  <c:v>66.55</c:v>
                </c:pt>
                <c:pt idx="3">
                  <c:v>65.930000000000007</c:v>
                </c:pt>
                <c:pt idx="4">
                  <c:v>64.48</c:v>
                </c:pt>
              </c:numCache>
            </c:numRef>
          </c:val>
          <c:extLst>
            <c:ext xmlns:c16="http://schemas.microsoft.com/office/drawing/2014/chart" uri="{C3380CC4-5D6E-409C-BE32-E72D297353CC}">
              <c16:uniqueId val="{00000000-C4E4-4F95-B711-46C37D7F0E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C4E4-4F95-B711-46C37D7F0E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97.73</c:v>
                </c:pt>
                <c:pt idx="1">
                  <c:v>97.82</c:v>
                </c:pt>
                <c:pt idx="2">
                  <c:v>97.92</c:v>
                </c:pt>
                <c:pt idx="3">
                  <c:v>98.01</c:v>
                </c:pt>
                <c:pt idx="4">
                  <c:v>98.1</c:v>
                </c:pt>
              </c:numCache>
            </c:numRef>
          </c:val>
          <c:extLst>
            <c:ext xmlns:c16="http://schemas.microsoft.com/office/drawing/2014/chart" uri="{C3380CC4-5D6E-409C-BE32-E72D297353CC}">
              <c16:uniqueId val="{00000000-E073-48BC-9068-9A1BAAE53C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E073-48BC-9068-9A1BAAE53C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123.09</c:v>
                </c:pt>
                <c:pt idx="1">
                  <c:v>115.68</c:v>
                </c:pt>
                <c:pt idx="2">
                  <c:v>110.32</c:v>
                </c:pt>
                <c:pt idx="3">
                  <c:v>119.26</c:v>
                </c:pt>
                <c:pt idx="4">
                  <c:v>109.3</c:v>
                </c:pt>
              </c:numCache>
            </c:numRef>
          </c:val>
          <c:extLst>
            <c:ext xmlns:c16="http://schemas.microsoft.com/office/drawing/2014/chart" uri="{C3380CC4-5D6E-409C-BE32-E72D297353CC}">
              <c16:uniqueId val="{00000000-A0B8-42A7-8FEB-2AC4D2204E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A0B8-42A7-8FEB-2AC4D2204E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16.760000000000002</c:v>
                </c:pt>
                <c:pt idx="1">
                  <c:v>19.440000000000001</c:v>
                </c:pt>
                <c:pt idx="2">
                  <c:v>22.14</c:v>
                </c:pt>
                <c:pt idx="3">
                  <c:v>25.37</c:v>
                </c:pt>
                <c:pt idx="4">
                  <c:v>27.19</c:v>
                </c:pt>
              </c:numCache>
            </c:numRef>
          </c:val>
          <c:extLst>
            <c:ext xmlns:c16="http://schemas.microsoft.com/office/drawing/2014/chart" uri="{C3380CC4-5D6E-409C-BE32-E72D297353CC}">
              <c16:uniqueId val="{00000000-A204-4D59-9F91-78A1BF6A91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A204-4D59-9F91-78A1BF6A91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0.54</c:v>
                </c:pt>
                <c:pt idx="1">
                  <c:v>0.78</c:v>
                </c:pt>
                <c:pt idx="2">
                  <c:v>1.07</c:v>
                </c:pt>
                <c:pt idx="3">
                  <c:v>1.29</c:v>
                </c:pt>
                <c:pt idx="4">
                  <c:v>1.85</c:v>
                </c:pt>
              </c:numCache>
            </c:numRef>
          </c:val>
          <c:extLst>
            <c:ext xmlns:c16="http://schemas.microsoft.com/office/drawing/2014/chart" uri="{C3380CC4-5D6E-409C-BE32-E72D297353CC}">
              <c16:uniqueId val="{00000000-252B-4A26-9512-C8924E6AA4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252B-4A26-9512-C8924E6AA4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E-491D-AB9F-832EC165A5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E5BE-491D-AB9F-832EC165A5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138.16</c:v>
                </c:pt>
                <c:pt idx="1">
                  <c:v>130</c:v>
                </c:pt>
                <c:pt idx="2">
                  <c:v>108.58</c:v>
                </c:pt>
                <c:pt idx="3">
                  <c:v>103.89</c:v>
                </c:pt>
                <c:pt idx="4">
                  <c:v>91.96</c:v>
                </c:pt>
              </c:numCache>
            </c:numRef>
          </c:val>
          <c:extLst>
            <c:ext xmlns:c16="http://schemas.microsoft.com/office/drawing/2014/chart" uri="{C3380CC4-5D6E-409C-BE32-E72D297353CC}">
              <c16:uniqueId val="{00000000-1EA2-4AE0-94B4-40FF8B5772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1EA2-4AE0-94B4-40FF8B5772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736.62</c:v>
                </c:pt>
                <c:pt idx="1">
                  <c:v>664.73</c:v>
                </c:pt>
                <c:pt idx="2">
                  <c:v>611.85</c:v>
                </c:pt>
                <c:pt idx="3">
                  <c:v>566.92999999999995</c:v>
                </c:pt>
                <c:pt idx="4">
                  <c:v>520.6</c:v>
                </c:pt>
              </c:numCache>
            </c:numRef>
          </c:val>
          <c:extLst>
            <c:ext xmlns:c16="http://schemas.microsoft.com/office/drawing/2014/chart" uri="{C3380CC4-5D6E-409C-BE32-E72D297353CC}">
              <c16:uniqueId val="{00000000-7AD2-44B2-8180-88A5E53221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7AD2-44B2-8180-88A5E53221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143.05000000000001</c:v>
                </c:pt>
                <c:pt idx="1">
                  <c:v>146.9</c:v>
                </c:pt>
                <c:pt idx="2">
                  <c:v>134.02000000000001</c:v>
                </c:pt>
                <c:pt idx="3">
                  <c:v>133.69</c:v>
                </c:pt>
                <c:pt idx="4">
                  <c:v>139.07</c:v>
                </c:pt>
              </c:numCache>
            </c:numRef>
          </c:val>
          <c:extLst>
            <c:ext xmlns:c16="http://schemas.microsoft.com/office/drawing/2014/chart" uri="{C3380CC4-5D6E-409C-BE32-E72D297353CC}">
              <c16:uniqueId val="{00000000-EB10-439A-BE14-879C222FC2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EB10-439A-BE14-879C222FC2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129.03</c:v>
                </c:pt>
                <c:pt idx="1">
                  <c:v>126.69</c:v>
                </c:pt>
                <c:pt idx="2">
                  <c:v>138.30000000000001</c:v>
                </c:pt>
                <c:pt idx="3">
                  <c:v>137.63</c:v>
                </c:pt>
                <c:pt idx="4">
                  <c:v>131.33000000000001</c:v>
                </c:pt>
              </c:numCache>
            </c:numRef>
          </c:val>
          <c:extLst>
            <c:ext xmlns:c16="http://schemas.microsoft.com/office/drawing/2014/chart" uri="{C3380CC4-5D6E-409C-BE32-E72D297353CC}">
              <c16:uniqueId val="{00000000-5627-4372-9620-AA26FC6F29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5627-4372-9620-AA26FC6F29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70" sqref="CB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大津市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343815</v>
      </c>
      <c r="AM8" s="69"/>
      <c r="AN8" s="69"/>
      <c r="AO8" s="69"/>
      <c r="AP8" s="69"/>
      <c r="AQ8" s="69"/>
      <c r="AR8" s="69"/>
      <c r="AS8" s="69"/>
      <c r="AT8" s="68">
        <f>データ!T6</f>
        <v>464.51</v>
      </c>
      <c r="AU8" s="68"/>
      <c r="AV8" s="68"/>
      <c r="AW8" s="68"/>
      <c r="AX8" s="68"/>
      <c r="AY8" s="68"/>
      <c r="AZ8" s="68"/>
      <c r="BA8" s="68"/>
      <c r="BB8" s="68">
        <f>データ!U6</f>
        <v>740.17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70.34</v>
      </c>
      <c r="J10" s="68"/>
      <c r="K10" s="68"/>
      <c r="L10" s="68"/>
      <c r="M10" s="68"/>
      <c r="N10" s="68"/>
      <c r="O10" s="68"/>
      <c r="P10" s="68">
        <f>データ!P6</f>
        <v>96.96</v>
      </c>
      <c r="Q10" s="68"/>
      <c r="R10" s="68"/>
      <c r="S10" s="68"/>
      <c r="T10" s="68"/>
      <c r="U10" s="68"/>
      <c r="V10" s="68"/>
      <c r="W10" s="68">
        <f>データ!Q6</f>
        <v>80.56</v>
      </c>
      <c r="X10" s="68"/>
      <c r="Y10" s="68"/>
      <c r="Z10" s="68"/>
      <c r="AA10" s="68"/>
      <c r="AB10" s="68"/>
      <c r="AC10" s="68"/>
      <c r="AD10" s="69">
        <f>データ!R6</f>
        <v>2931</v>
      </c>
      <c r="AE10" s="69"/>
      <c r="AF10" s="69"/>
      <c r="AG10" s="69"/>
      <c r="AH10" s="69"/>
      <c r="AI10" s="69"/>
      <c r="AJ10" s="69"/>
      <c r="AK10" s="2"/>
      <c r="AL10" s="69">
        <f>データ!V6</f>
        <v>333100</v>
      </c>
      <c r="AM10" s="69"/>
      <c r="AN10" s="69"/>
      <c r="AO10" s="69"/>
      <c r="AP10" s="69"/>
      <c r="AQ10" s="69"/>
      <c r="AR10" s="69"/>
      <c r="AS10" s="69"/>
      <c r="AT10" s="68">
        <f>データ!W6</f>
        <v>54</v>
      </c>
      <c r="AU10" s="68"/>
      <c r="AV10" s="68"/>
      <c r="AW10" s="68"/>
      <c r="AX10" s="68"/>
      <c r="AY10" s="68"/>
      <c r="AZ10" s="68"/>
      <c r="BA10" s="68"/>
      <c r="BB10" s="68">
        <f>データ!X6</f>
        <v>6168.52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tD9XJxqLFUKQJYeQoplwVbbf76mQrJDeJ/fJ+JLpcrHiPpE8Bx0na8+9b6b2EQlADWedksu3pvMBbl27gb2Hg==" saltValue="un/eTK4blR/Q6K0DzZrY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252018</v>
      </c>
      <c r="D6" s="33">
        <f t="shared" si="3"/>
        <v>46</v>
      </c>
      <c r="E6" s="33">
        <f t="shared" si="3"/>
        <v>17</v>
      </c>
      <c r="F6" s="33">
        <f t="shared" si="3"/>
        <v>1</v>
      </c>
      <c r="G6" s="33">
        <f t="shared" si="3"/>
        <v>0</v>
      </c>
      <c r="H6" s="33" t="str">
        <f t="shared" si="3"/>
        <v>滋賀県　大津市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70.34</v>
      </c>
      <c r="P6" s="34">
        <f t="shared" si="3"/>
        <v>96.96</v>
      </c>
      <c r="Q6" s="34">
        <f t="shared" si="3"/>
        <v>80.56</v>
      </c>
      <c r="R6" s="34">
        <f t="shared" si="3"/>
        <v>2931</v>
      </c>
      <c r="S6" s="34">
        <f t="shared" si="3"/>
        <v>343815</v>
      </c>
      <c r="T6" s="34">
        <f t="shared" si="3"/>
        <v>464.51</v>
      </c>
      <c r="U6" s="34">
        <f t="shared" si="3"/>
        <v>740.17</v>
      </c>
      <c r="V6" s="34">
        <f t="shared" si="3"/>
        <v>333100</v>
      </c>
      <c r="W6" s="34">
        <f t="shared" si="3"/>
        <v>54</v>
      </c>
      <c r="X6" s="34">
        <f t="shared" si="3"/>
        <v>6168.52</v>
      </c>
      <c r="Y6" s="35">
        <f>IF(Y7="",NA(),Y7)</f>
        <v>123.09</v>
      </c>
      <c r="Z6" s="35">
        <f t="shared" ref="Z6:AH6" si="4">IF(Z7="",NA(),Z7)</f>
        <v>115.68</v>
      </c>
      <c r="AA6" s="35">
        <f t="shared" si="4"/>
        <v>110.32</v>
      </c>
      <c r="AB6" s="35">
        <f t="shared" si="4"/>
        <v>119.26</v>
      </c>
      <c r="AC6" s="35">
        <f t="shared" si="4"/>
        <v>109.3</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138.16</v>
      </c>
      <c r="AV6" s="35">
        <f t="shared" ref="AV6:BD6" si="6">IF(AV7="",NA(),AV7)</f>
        <v>130</v>
      </c>
      <c r="AW6" s="35">
        <f t="shared" si="6"/>
        <v>108.58</v>
      </c>
      <c r="AX6" s="35">
        <f t="shared" si="6"/>
        <v>103.89</v>
      </c>
      <c r="AY6" s="35">
        <f t="shared" si="6"/>
        <v>91.96</v>
      </c>
      <c r="AZ6" s="35">
        <f t="shared" si="6"/>
        <v>54.09</v>
      </c>
      <c r="BA6" s="35">
        <f t="shared" si="6"/>
        <v>54.03</v>
      </c>
      <c r="BB6" s="35">
        <f t="shared" si="6"/>
        <v>65.83</v>
      </c>
      <c r="BC6" s="35">
        <f t="shared" si="6"/>
        <v>72.22</v>
      </c>
      <c r="BD6" s="35">
        <f t="shared" si="6"/>
        <v>73.02</v>
      </c>
      <c r="BE6" s="34" t="str">
        <f>IF(BE7="","",IF(BE7="-","【-】","【"&amp;SUBSTITUTE(TEXT(BE7,"#,##0.00"),"-","△")&amp;"】"))</f>
        <v>【69.54】</v>
      </c>
      <c r="BF6" s="35">
        <f>IF(BF7="",NA(),BF7)</f>
        <v>736.62</v>
      </c>
      <c r="BG6" s="35">
        <f t="shared" ref="BG6:BO6" si="7">IF(BG7="",NA(),BG7)</f>
        <v>664.73</v>
      </c>
      <c r="BH6" s="35">
        <f t="shared" si="7"/>
        <v>611.85</v>
      </c>
      <c r="BI6" s="35">
        <f t="shared" si="7"/>
        <v>566.92999999999995</v>
      </c>
      <c r="BJ6" s="35">
        <f t="shared" si="7"/>
        <v>520.6</v>
      </c>
      <c r="BK6" s="35">
        <f t="shared" si="7"/>
        <v>845.86</v>
      </c>
      <c r="BL6" s="35">
        <f t="shared" si="7"/>
        <v>802.49</v>
      </c>
      <c r="BM6" s="35">
        <f t="shared" si="7"/>
        <v>805.14</v>
      </c>
      <c r="BN6" s="35">
        <f t="shared" si="7"/>
        <v>730.93</v>
      </c>
      <c r="BO6" s="35">
        <f t="shared" si="7"/>
        <v>708.89</v>
      </c>
      <c r="BP6" s="34" t="str">
        <f>IF(BP7="","",IF(BP7="-","【-】","【"&amp;SUBSTITUTE(TEXT(BP7,"#,##0.00"),"-","△")&amp;"】"))</f>
        <v>【682.51】</v>
      </c>
      <c r="BQ6" s="35">
        <f>IF(BQ7="",NA(),BQ7)</f>
        <v>143.05000000000001</v>
      </c>
      <c r="BR6" s="35">
        <f t="shared" ref="BR6:BZ6" si="8">IF(BR7="",NA(),BR7)</f>
        <v>146.9</v>
      </c>
      <c r="BS6" s="35">
        <f t="shared" si="8"/>
        <v>134.02000000000001</v>
      </c>
      <c r="BT6" s="35">
        <f t="shared" si="8"/>
        <v>133.69</v>
      </c>
      <c r="BU6" s="35">
        <f t="shared" si="8"/>
        <v>139.07</v>
      </c>
      <c r="BV6" s="35">
        <f t="shared" si="8"/>
        <v>101.88</v>
      </c>
      <c r="BW6" s="35">
        <f t="shared" si="8"/>
        <v>103.18</v>
      </c>
      <c r="BX6" s="35">
        <f t="shared" si="8"/>
        <v>100.22</v>
      </c>
      <c r="BY6" s="35">
        <f t="shared" si="8"/>
        <v>98.09</v>
      </c>
      <c r="BZ6" s="35">
        <f t="shared" si="8"/>
        <v>97.91</v>
      </c>
      <c r="CA6" s="34" t="str">
        <f>IF(CA7="","",IF(CA7="-","【-】","【"&amp;SUBSTITUTE(TEXT(CA7,"#,##0.00"),"-","△")&amp;"】"))</f>
        <v>【100.34】</v>
      </c>
      <c r="CB6" s="35">
        <f>IF(CB7="",NA(),CB7)</f>
        <v>129.03</v>
      </c>
      <c r="CC6" s="35">
        <f t="shared" ref="CC6:CK6" si="9">IF(CC7="",NA(),CC7)</f>
        <v>126.69</v>
      </c>
      <c r="CD6" s="35">
        <f t="shared" si="9"/>
        <v>138.30000000000001</v>
      </c>
      <c r="CE6" s="35">
        <f t="shared" si="9"/>
        <v>137.63</v>
      </c>
      <c r="CF6" s="35">
        <f t="shared" si="9"/>
        <v>131.33000000000001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69.06</v>
      </c>
      <c r="CN6" s="35">
        <f t="shared" ref="CN6:CV6" si="10">IF(CN7="",NA(),CN7)</f>
        <v>67.22</v>
      </c>
      <c r="CO6" s="35">
        <f t="shared" si="10"/>
        <v>66.55</v>
      </c>
      <c r="CP6" s="35">
        <f t="shared" si="10"/>
        <v>65.930000000000007</v>
      </c>
      <c r="CQ6" s="35">
        <f t="shared" si="10"/>
        <v>64.48</v>
      </c>
      <c r="CR6" s="35">
        <f t="shared" si="10"/>
        <v>62.5</v>
      </c>
      <c r="CS6" s="35">
        <f t="shared" si="10"/>
        <v>63.26</v>
      </c>
      <c r="CT6" s="35">
        <f t="shared" si="10"/>
        <v>61.54</v>
      </c>
      <c r="CU6" s="35">
        <f t="shared" si="10"/>
        <v>61.93</v>
      </c>
      <c r="CV6" s="35">
        <f t="shared" si="10"/>
        <v>61.32</v>
      </c>
      <c r="CW6" s="34" t="str">
        <f>IF(CW7="","",IF(CW7="-","【-】","【"&amp;SUBSTITUTE(TEXT(CW7,"#,##0.00"),"-","△")&amp;"】"))</f>
        <v>【59.64】</v>
      </c>
      <c r="CX6" s="35">
        <f>IF(CX7="",NA(),CX7)</f>
        <v>97.73</v>
      </c>
      <c r="CY6" s="35">
        <f t="shared" ref="CY6:DG6" si="11">IF(CY7="",NA(),CY7)</f>
        <v>97.82</v>
      </c>
      <c r="CZ6" s="35">
        <f t="shared" si="11"/>
        <v>97.92</v>
      </c>
      <c r="DA6" s="35">
        <f t="shared" si="11"/>
        <v>98.01</v>
      </c>
      <c r="DB6" s="35">
        <f t="shared" si="11"/>
        <v>98.1</v>
      </c>
      <c r="DC6" s="35">
        <f t="shared" si="11"/>
        <v>93.88</v>
      </c>
      <c r="DD6" s="35">
        <f t="shared" si="11"/>
        <v>94.07</v>
      </c>
      <c r="DE6" s="35">
        <f t="shared" si="11"/>
        <v>94.13</v>
      </c>
      <c r="DF6" s="35">
        <f t="shared" si="11"/>
        <v>94.45</v>
      </c>
      <c r="DG6" s="35">
        <f t="shared" si="11"/>
        <v>94.58</v>
      </c>
      <c r="DH6" s="34" t="str">
        <f>IF(DH7="","",IF(DH7="-","【-】","【"&amp;SUBSTITUTE(TEXT(DH7,"#,##0.00"),"-","△")&amp;"】"))</f>
        <v>【95.35】</v>
      </c>
      <c r="DI6" s="35">
        <f>IF(DI7="",NA(),DI7)</f>
        <v>16.760000000000002</v>
      </c>
      <c r="DJ6" s="35">
        <f t="shared" ref="DJ6:DR6" si="12">IF(DJ7="",NA(),DJ7)</f>
        <v>19.440000000000001</v>
      </c>
      <c r="DK6" s="35">
        <f t="shared" si="12"/>
        <v>22.14</v>
      </c>
      <c r="DL6" s="35">
        <f t="shared" si="12"/>
        <v>25.37</v>
      </c>
      <c r="DM6" s="35">
        <f t="shared" si="12"/>
        <v>27.19</v>
      </c>
      <c r="DN6" s="35">
        <f t="shared" si="12"/>
        <v>29.48</v>
      </c>
      <c r="DO6" s="35">
        <f t="shared" si="12"/>
        <v>28.95</v>
      </c>
      <c r="DP6" s="35">
        <f t="shared" si="12"/>
        <v>30.11</v>
      </c>
      <c r="DQ6" s="35">
        <f t="shared" si="12"/>
        <v>30.45</v>
      </c>
      <c r="DR6" s="35">
        <f t="shared" si="12"/>
        <v>31.01</v>
      </c>
      <c r="DS6" s="34" t="str">
        <f>IF(DS7="","",IF(DS7="-","【-】","【"&amp;SUBSTITUTE(TEXT(DS7,"#,##0.00"),"-","△")&amp;"】"))</f>
        <v>【38.57】</v>
      </c>
      <c r="DT6" s="35">
        <f>IF(DT7="",NA(),DT7)</f>
        <v>0.54</v>
      </c>
      <c r="DU6" s="35">
        <f t="shared" ref="DU6:EC6" si="13">IF(DU7="",NA(),DU7)</f>
        <v>0.78</v>
      </c>
      <c r="DV6" s="35">
        <f t="shared" si="13"/>
        <v>1.07</v>
      </c>
      <c r="DW6" s="35">
        <f t="shared" si="13"/>
        <v>1.29</v>
      </c>
      <c r="DX6" s="35">
        <f t="shared" si="13"/>
        <v>1.85</v>
      </c>
      <c r="DY6" s="35">
        <f t="shared" si="13"/>
        <v>3.89</v>
      </c>
      <c r="DZ6" s="35">
        <f t="shared" si="13"/>
        <v>4.07</v>
      </c>
      <c r="EA6" s="35">
        <f t="shared" si="13"/>
        <v>4.54</v>
      </c>
      <c r="EB6" s="35">
        <f t="shared" si="13"/>
        <v>4.8499999999999996</v>
      </c>
      <c r="EC6" s="35">
        <f t="shared" si="13"/>
        <v>4.95</v>
      </c>
      <c r="ED6" s="34" t="str">
        <f>IF(ED7="","",IF(ED7="-","【-】","【"&amp;SUBSTITUTE(TEXT(ED7,"#,##0.00"),"-","△")&amp;"】"))</f>
        <v>【5.90】</v>
      </c>
      <c r="EE6" s="35">
        <f>IF(EE7="",NA(),EE7)</f>
        <v>0.13</v>
      </c>
      <c r="EF6" s="35">
        <f t="shared" ref="EF6:EN6" si="14">IF(EF7="",NA(),EF7)</f>
        <v>0.06</v>
      </c>
      <c r="EG6" s="35">
        <f t="shared" si="14"/>
        <v>0.08</v>
      </c>
      <c r="EH6" s="35">
        <f t="shared" si="14"/>
        <v>0.03</v>
      </c>
      <c r="EI6" s="35">
        <f t="shared" si="14"/>
        <v>0.01</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252018</v>
      </c>
      <c r="D7" s="37">
        <v>46</v>
      </c>
      <c r="E7" s="37">
        <v>17</v>
      </c>
      <c r="F7" s="37">
        <v>1</v>
      </c>
      <c r="G7" s="37">
        <v>0</v>
      </c>
      <c r="H7" s="37" t="s">
        <v>96</v>
      </c>
      <c r="I7" s="37" t="s">
        <v>97</v>
      </c>
      <c r="J7" s="37" t="s">
        <v>98</v>
      </c>
      <c r="K7" s="37" t="s">
        <v>99</v>
      </c>
      <c r="L7" s="37" t="s">
        <v>100</v>
      </c>
      <c r="M7" s="37" t="s">
        <v>101</v>
      </c>
      <c r="N7" s="38" t="s">
        <v>102</v>
      </c>
      <c r="O7" s="38">
        <v>70.34</v>
      </c>
      <c r="P7" s="38">
        <v>96.96</v>
      </c>
      <c r="Q7" s="38">
        <v>80.56</v>
      </c>
      <c r="R7" s="38">
        <v>2931</v>
      </c>
      <c r="S7" s="38">
        <v>343815</v>
      </c>
      <c r="T7" s="38">
        <v>464.51</v>
      </c>
      <c r="U7" s="38">
        <v>740.17</v>
      </c>
      <c r="V7" s="38">
        <v>333100</v>
      </c>
      <c r="W7" s="38">
        <v>54</v>
      </c>
      <c r="X7" s="38">
        <v>6168.52</v>
      </c>
      <c r="Y7" s="38">
        <v>123.09</v>
      </c>
      <c r="Z7" s="38">
        <v>115.68</v>
      </c>
      <c r="AA7" s="38">
        <v>110.32</v>
      </c>
      <c r="AB7" s="38">
        <v>119.26</v>
      </c>
      <c r="AC7" s="38">
        <v>109.3</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138.16</v>
      </c>
      <c r="AV7" s="38">
        <v>130</v>
      </c>
      <c r="AW7" s="38">
        <v>108.58</v>
      </c>
      <c r="AX7" s="38">
        <v>103.89</v>
      </c>
      <c r="AY7" s="38">
        <v>91.96</v>
      </c>
      <c r="AZ7" s="38">
        <v>54.09</v>
      </c>
      <c r="BA7" s="38">
        <v>54.03</v>
      </c>
      <c r="BB7" s="38">
        <v>65.83</v>
      </c>
      <c r="BC7" s="38">
        <v>72.22</v>
      </c>
      <c r="BD7" s="38">
        <v>73.02</v>
      </c>
      <c r="BE7" s="38">
        <v>69.540000000000006</v>
      </c>
      <c r="BF7" s="38">
        <v>736.62</v>
      </c>
      <c r="BG7" s="38">
        <v>664.73</v>
      </c>
      <c r="BH7" s="38">
        <v>611.85</v>
      </c>
      <c r="BI7" s="38">
        <v>566.92999999999995</v>
      </c>
      <c r="BJ7" s="38">
        <v>520.6</v>
      </c>
      <c r="BK7" s="38">
        <v>845.86</v>
      </c>
      <c r="BL7" s="38">
        <v>802.49</v>
      </c>
      <c r="BM7" s="38">
        <v>805.14</v>
      </c>
      <c r="BN7" s="38">
        <v>730.93</v>
      </c>
      <c r="BO7" s="38">
        <v>708.89</v>
      </c>
      <c r="BP7" s="38">
        <v>682.51</v>
      </c>
      <c r="BQ7" s="38">
        <v>143.05000000000001</v>
      </c>
      <c r="BR7" s="38">
        <v>146.9</v>
      </c>
      <c r="BS7" s="38">
        <v>134.02000000000001</v>
      </c>
      <c r="BT7" s="38">
        <v>133.69</v>
      </c>
      <c r="BU7" s="38">
        <v>139.07</v>
      </c>
      <c r="BV7" s="38">
        <v>101.88</v>
      </c>
      <c r="BW7" s="38">
        <v>103.18</v>
      </c>
      <c r="BX7" s="38">
        <v>100.22</v>
      </c>
      <c r="BY7" s="38">
        <v>98.09</v>
      </c>
      <c r="BZ7" s="38">
        <v>97.91</v>
      </c>
      <c r="CA7" s="38">
        <v>100.34</v>
      </c>
      <c r="CB7" s="38">
        <v>129.03</v>
      </c>
      <c r="CC7" s="38">
        <v>126.69</v>
      </c>
      <c r="CD7" s="38">
        <v>138.30000000000001</v>
      </c>
      <c r="CE7" s="38">
        <v>137.63</v>
      </c>
      <c r="CF7" s="38">
        <v>131.33000000000001</v>
      </c>
      <c r="CG7" s="38">
        <v>143.15</v>
      </c>
      <c r="CH7" s="38">
        <v>141.11000000000001</v>
      </c>
      <c r="CI7" s="38">
        <v>144.79</v>
      </c>
      <c r="CJ7" s="38">
        <v>146.08000000000001</v>
      </c>
      <c r="CK7" s="38">
        <v>144.11000000000001</v>
      </c>
      <c r="CL7" s="38">
        <v>136.15</v>
      </c>
      <c r="CM7" s="38">
        <v>69.06</v>
      </c>
      <c r="CN7" s="38">
        <v>67.22</v>
      </c>
      <c r="CO7" s="38">
        <v>66.55</v>
      </c>
      <c r="CP7" s="38">
        <v>65.930000000000007</v>
      </c>
      <c r="CQ7" s="38">
        <v>64.48</v>
      </c>
      <c r="CR7" s="38">
        <v>62.5</v>
      </c>
      <c r="CS7" s="38">
        <v>63.26</v>
      </c>
      <c r="CT7" s="38">
        <v>61.54</v>
      </c>
      <c r="CU7" s="38">
        <v>61.93</v>
      </c>
      <c r="CV7" s="38">
        <v>61.32</v>
      </c>
      <c r="CW7" s="38">
        <v>59.64</v>
      </c>
      <c r="CX7" s="38">
        <v>97.73</v>
      </c>
      <c r="CY7" s="38">
        <v>97.82</v>
      </c>
      <c r="CZ7" s="38">
        <v>97.92</v>
      </c>
      <c r="DA7" s="38">
        <v>98.01</v>
      </c>
      <c r="DB7" s="38">
        <v>98.1</v>
      </c>
      <c r="DC7" s="38">
        <v>93.88</v>
      </c>
      <c r="DD7" s="38">
        <v>94.07</v>
      </c>
      <c r="DE7" s="38">
        <v>94.13</v>
      </c>
      <c r="DF7" s="38">
        <v>94.45</v>
      </c>
      <c r="DG7" s="38">
        <v>94.58</v>
      </c>
      <c r="DH7" s="38">
        <v>95.35</v>
      </c>
      <c r="DI7" s="38">
        <v>16.760000000000002</v>
      </c>
      <c r="DJ7" s="38">
        <v>19.440000000000001</v>
      </c>
      <c r="DK7" s="38">
        <v>22.14</v>
      </c>
      <c r="DL7" s="38">
        <v>25.37</v>
      </c>
      <c r="DM7" s="38">
        <v>27.19</v>
      </c>
      <c r="DN7" s="38">
        <v>29.48</v>
      </c>
      <c r="DO7" s="38">
        <v>28.95</v>
      </c>
      <c r="DP7" s="38">
        <v>30.11</v>
      </c>
      <c r="DQ7" s="38">
        <v>30.45</v>
      </c>
      <c r="DR7" s="38">
        <v>31.01</v>
      </c>
      <c r="DS7" s="38">
        <v>38.57</v>
      </c>
      <c r="DT7" s="38">
        <v>0.54</v>
      </c>
      <c r="DU7" s="38">
        <v>0.78</v>
      </c>
      <c r="DV7" s="38">
        <v>1.07</v>
      </c>
      <c r="DW7" s="38">
        <v>1.29</v>
      </c>
      <c r="DX7" s="38">
        <v>1.85</v>
      </c>
      <c r="DY7" s="38">
        <v>3.89</v>
      </c>
      <c r="DZ7" s="38">
        <v>4.07</v>
      </c>
      <c r="EA7" s="38">
        <v>4.54</v>
      </c>
      <c r="EB7" s="38">
        <v>4.8499999999999996</v>
      </c>
      <c r="EC7" s="38">
        <v>4.95</v>
      </c>
      <c r="ED7" s="38">
        <v>5.9</v>
      </c>
      <c r="EE7" s="38">
        <v>0.13</v>
      </c>
      <c r="EF7" s="38">
        <v>0.06</v>
      </c>
      <c r="EG7" s="38">
        <v>0.08</v>
      </c>
      <c r="EH7" s="38">
        <v>0.03</v>
      </c>
      <c r="EI7" s="38">
        <v>0.01</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2021-01-21T04:28:30Z</cp:lastPrinted>
  <dcterms:created xsi:type="dcterms:W3CDTF">2020-12-04T02:27:55Z</dcterms:created>
  <dcterms:modified xsi:type="dcterms:W3CDTF">2021-01-21T04:28:31Z</dcterms:modified>
  <cp:category/>
</cp:coreProperties>
</file>