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経営分析\07.経営比較分析表\06.R2年度（R1決算）\"/>
    </mc:Choice>
  </mc:AlternateContent>
  <workbookProtection workbookAlgorithmName="SHA-512" workbookHashValue="3ULhfmIl7AN4yfFThPTP3rvNuiJRy+cy10sXuczUuXR5FvUQb/7C33FdHIVRTbkvkJ4GFb64jc3RIaBmxtqlxw==" workbookSaltValue="37s74cWLi/nN+4xxNYaU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<sst xmlns="http://schemas.openxmlformats.org/spreadsheetml/2006/main" count="228" uniqueCount="114">
  <si>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</si>
  <si>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</si>
  <si>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</si>
  <si>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</si>
  <si>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</si>
  <si>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</si>
  <si>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</si>
  <si>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</si>
  <si>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</si>
  <si>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</si>
  <si>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</si>
  <si>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</si>
  <si>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</si>
  <si>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</si>
  <si>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</si>
  <si>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</si>
  <si>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</si>
  <si>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</si>
  <si>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</si>
  <si>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</si>
  <si>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</si>
  <si>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</si>
  <si>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</si>
  <si>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</si>
  <si>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</si>
  <si>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</si>
  <si>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</si>
  <si>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</si>
  <si>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</si>
  <si>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</si>
  <si>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</si>
  <si>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</si>
  <si>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</si>
  <si>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</si>
  <si>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</si>
  <si>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</si>
  <si>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</si>
  <si>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</si>
  <si>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</si>
  <si>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</si>
  <si>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</si>
  <si>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</si>
  <si>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</si>
  <si>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</si>
  <si>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</si>
  <si>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</si>
  <si>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</si>
  <si>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</si>
  <si>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</si>
  <si>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</si>
  <si>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</si>
  <si>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</si>
  <si>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</si>
  <si>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</si>
  <si>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</si>
  <si>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</si>
  <si>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</si>
  <si>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</si>
  <si>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</si>
  <si>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</si>
  <si>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</si>
  <si>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</si>
  <si>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</si>
  <si>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</si>
  <si>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</si>
  <si>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</si>
  <si>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</si>
  <si>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</si>
  <si>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</si>
  <si>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</si>
  <si>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</si>
  <si>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</si>
  <si>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</si>
  <si>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</si>
  <si>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</si>
  <si>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</si>
  <si>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</si>
  <si>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</si>
  <si>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</si>
  <si>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</si>
  <si>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</si>
  <si>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</si>
  <si>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</si>
  <si>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</si>
  <si>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</si>
  <si>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</si>
  <si>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</si>
  <si>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</si>
  <si>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</si>
  <si>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</si>
  <si>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</si>
  <si>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</si>
  <si>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</si>
  <si>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</si>
  <si>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</si>
  <si>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</si>
  <si>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</si>
  <si>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</si>
  <si>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</si>
  <si>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</si>
  <si>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</si>
  <si>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</si>
  <si>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</si>
  <si>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</si>
  <si>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</si>
  <si>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</si>
  <si>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</si>
  <si>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</si>
  <si>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</si>
  <si>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</si>
  <si>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</si>
  <si>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は、償却資産の減価償却がどの程度進んでいるかを表す指標で、</t>
    </r>
    <r>
      <rPr>
        <b/>
        <sz val="11"/>
        <color theme="1"/>
        <rFont val="ＭＳ ゴシック"/>
        <family val="3"/>
        <charset val="128"/>
      </rPr>
      <t>②管路経年化率</t>
    </r>
    <r>
      <rPr>
        <sz val="11"/>
        <color theme="1"/>
        <rFont val="ＭＳ ゴシック"/>
        <family val="3"/>
        <charset val="128"/>
      </rPr>
      <t>は、法廷耐用年数を超えた管路延長の割合を表す指標です。それぞれが、資産と管路の老朽化度合を示しています。有形固定資産減価償却率は、全国平均及び類似団体平均を下回っており、管路経年化率は、類似団体平均を下回っていますが、</t>
    </r>
    <r>
      <rPr>
        <sz val="11"/>
        <rFont val="ＭＳ ゴシック"/>
        <family val="3"/>
        <charset val="128"/>
      </rPr>
      <t>ともに増加傾向</t>
    </r>
    <r>
      <rPr>
        <sz val="11"/>
        <color theme="1"/>
        <rFont val="ＭＳ ゴシック"/>
        <family val="3"/>
        <charset val="128"/>
      </rPr>
      <t xml:space="preserve">を示しており、経年化が進行していることが分かります。
</t>
    </r>
    <r>
      <rPr>
        <b/>
        <sz val="11"/>
        <color theme="1"/>
        <rFont val="ＭＳ ゴシック"/>
        <family val="3"/>
        <charset val="128"/>
      </rPr>
      <t>③管路更新率</t>
    </r>
    <r>
      <rPr>
        <sz val="11"/>
        <color theme="1"/>
        <rFont val="ＭＳ ゴシック"/>
        <family val="3"/>
        <charset val="128"/>
      </rPr>
      <t>は、管路延長のうち当該年度に更新した管路延長の割合を表す指標です。基幹管路を優先して更新していることもあり、全国平均及び類似団体平均よりも低い水準となっています。今後、</t>
    </r>
    <r>
      <rPr>
        <sz val="11"/>
        <rFont val="ＭＳ ゴシック"/>
        <family val="3"/>
        <charset val="128"/>
      </rPr>
      <t>計画的かつ</t>
    </r>
    <r>
      <rPr>
        <sz val="11"/>
        <color theme="1"/>
        <rFont val="ＭＳ ゴシック"/>
        <family val="3"/>
        <charset val="128"/>
      </rPr>
      <t>効率的な管路更新を実施していく必要があります。</t>
    </r>
    <rPh sb="281" eb="284">
      <t>ケイカクテキ</t>
    </rPh>
    <phoneticPr fontId="4"/>
  </si>
  <si>
    <r>
      <rPr>
        <b/>
        <sz val="11"/>
        <rFont val="ＭＳ ゴシック"/>
        <family val="3"/>
        <charset val="128"/>
      </rPr>
      <t>①経常収支比率</t>
    </r>
    <r>
      <rPr>
        <sz val="11"/>
        <rFont val="ＭＳ ゴシック"/>
        <family val="3"/>
        <charset val="128"/>
      </rPr>
      <t>と、</t>
    </r>
    <r>
      <rPr>
        <b/>
        <sz val="11"/>
        <rFont val="ＭＳ ゴシック"/>
        <family val="3"/>
        <charset val="128"/>
      </rPr>
      <t>⑤料金回収率</t>
    </r>
    <r>
      <rPr>
        <sz val="11"/>
        <rFont val="ＭＳ ゴシック"/>
        <family val="3"/>
        <charset val="128"/>
      </rPr>
      <t xml:space="preserve">は、100％以上が良い状態である指標です。平成29年度に実施した料金改定に伴い、全国平均及び類似団体平均を上回っています。
</t>
    </r>
    <r>
      <rPr>
        <b/>
        <sz val="11"/>
        <rFont val="ＭＳ ゴシック"/>
        <family val="3"/>
        <charset val="128"/>
      </rPr>
      <t>③流動比率</t>
    </r>
    <r>
      <rPr>
        <sz val="11"/>
        <rFont val="ＭＳ ゴシック"/>
        <family val="3"/>
        <charset val="128"/>
      </rPr>
      <t xml:space="preserve">は、短期的な支払能力を表す指標で、100％以上であれば支払能力がある状態です。全国平均及び類似団体平均を下回っていますが、100%を上回っており、1年以内（短期）の支払に対して十分な現金を保有しています。
</t>
    </r>
    <r>
      <rPr>
        <b/>
        <sz val="11"/>
        <rFont val="ＭＳ ゴシック"/>
        <family val="3"/>
        <charset val="128"/>
      </rPr>
      <t>④企業債残高対給水収益比率</t>
    </r>
    <r>
      <rPr>
        <sz val="11"/>
        <rFont val="ＭＳ ゴシック"/>
        <family val="3"/>
        <charset val="128"/>
      </rPr>
      <t xml:space="preserve">は、企業債残高の規模を表す指標で、低い方が良い状態です。全国平均及び類似団体平均を上回っていますが、企業債の発行抑制等により減少傾向にあり、改善が見られます。
</t>
    </r>
    <r>
      <rPr>
        <b/>
        <sz val="11"/>
        <rFont val="ＭＳ ゴシック"/>
        <family val="3"/>
        <charset val="128"/>
      </rPr>
      <t>⑥給水原価</t>
    </r>
    <r>
      <rPr>
        <sz val="11"/>
        <rFont val="ＭＳ ゴシック"/>
        <family val="3"/>
        <charset val="128"/>
      </rPr>
      <t xml:space="preserve">は、有収水量1㎥あたりの費用を表す指標で、低い方が良い状態です。全国平均及び類似団体平均を下回っており、概ね横ばいで推移しています。
</t>
    </r>
    <r>
      <rPr>
        <b/>
        <sz val="11"/>
        <rFont val="ＭＳ ゴシック"/>
        <family val="3"/>
        <charset val="128"/>
      </rPr>
      <t>⑦施設利用率</t>
    </r>
    <r>
      <rPr>
        <sz val="11"/>
        <rFont val="ＭＳ ゴシック"/>
        <family val="3"/>
        <charset val="128"/>
      </rPr>
      <t xml:space="preserve">は、高い方が施設の利用状況や規模が良い状態である指標です。全国平均及び類似団体平均を上回っていますが、減少傾向にあり、今後、浄水場の統廃合などダウンサイジングを進めていく必要があります。
</t>
    </r>
    <r>
      <rPr>
        <b/>
        <sz val="11"/>
        <rFont val="ＭＳ ゴシック"/>
        <family val="3"/>
        <charset val="128"/>
      </rPr>
      <t>⑧有収率</t>
    </r>
    <r>
      <rPr>
        <sz val="11"/>
        <rFont val="ＭＳ ゴシック"/>
        <family val="3"/>
        <charset val="128"/>
      </rPr>
      <t>は、100％に近いほど施設の稼動が収益に反映されていると言える指標です。全国平均及び類似団体平均を上回っており、漏水調査の計画的な実施と古くなった水道管の計画的な更新により改善が見られます。</t>
    </r>
    <rPh sb="43" eb="45">
      <t>ジッシ</t>
    </rPh>
    <rPh sb="52" eb="53">
      <t>トモナ</t>
    </rPh>
    <rPh sb="262" eb="264">
      <t>ケイコウ</t>
    </rPh>
    <rPh sb="268" eb="270">
      <t>カイゼン</t>
    </rPh>
    <rPh sb="271" eb="272">
      <t>ミ</t>
    </rPh>
    <rPh sb="337" eb="338">
      <t>ヨコ</t>
    </rPh>
    <rPh sb="341" eb="343">
      <t>スイイ</t>
    </rPh>
    <rPh sb="407" eb="408">
      <t>ゲン</t>
    </rPh>
    <rPh sb="408" eb="409">
      <t>ショウ</t>
    </rPh>
    <rPh sb="409" eb="411">
      <t>ケイコウ</t>
    </rPh>
    <rPh sb="531" eb="534">
      <t>ケイカクテキ</t>
    </rPh>
    <phoneticPr fontId="4"/>
  </si>
  <si>
    <r>
      <rPr>
        <sz val="11"/>
        <rFont val="ＭＳ ゴシック"/>
        <family val="3"/>
        <charset val="128"/>
      </rPr>
      <t>　平成29年度に実施した料金改定により、給水収益が増加し、経常収支比率や料金回収率などの経営の健全度は良好な状態といえます。</t>
    </r>
    <r>
      <rPr>
        <sz val="11"/>
        <color theme="1"/>
        <rFont val="ＭＳ ゴシック"/>
        <family val="3"/>
        <charset val="128"/>
      </rPr>
      <t xml:space="preserve">
　ただし、今後は、人口の減少に伴う水需要の減少や、水道施設の老朽化に伴う改築・更新費用の増加が見込まれており、経営状況を注視していく必要があります。
　このような中、令和2年度に、中長期的な経営の基本計画である「湖都大津・新水道ビジョン」（平成28年度策定）を改定し、今後も、安心安全な水道水を提供し続けることができるよう、持続可能な経営を実施していきます。</t>
    </r>
    <rPh sb="8" eb="10">
      <t>ジッシ</t>
    </rPh>
    <rPh sb="25" eb="27">
      <t>ゾウカ</t>
    </rPh>
    <rPh sb="51" eb="53">
      <t>リョウコウ</t>
    </rPh>
    <rPh sb="54" eb="56">
      <t>ジョウタイ</t>
    </rPh>
    <rPh sb="78" eb="79">
      <t>トモナ</t>
    </rPh>
    <rPh sb="118" eb="120">
      <t>ケイエイ</t>
    </rPh>
    <rPh sb="120" eb="122">
      <t>ジョウキョウ</t>
    </rPh>
    <rPh sb="123" eb="125">
      <t>チュウシ</t>
    </rPh>
    <rPh sb="129" eb="131">
      <t>ヒツヨウ</t>
    </rPh>
    <rPh sb="146" eb="147">
      <t>レイ</t>
    </rPh>
    <rPh sb="147" eb="148">
      <t>ワ</t>
    </rPh>
    <rPh sb="149" eb="150">
      <t>ネン</t>
    </rPh>
    <rPh sb="150" eb="151">
      <t>ド</t>
    </rPh>
    <rPh sb="169" eb="170">
      <t>ミズウミ</t>
    </rPh>
    <rPh sb="170" eb="171">
      <t>ミヤコ</t>
    </rPh>
    <rPh sb="171" eb="173">
      <t>オオツ</t>
    </rPh>
    <rPh sb="174" eb="175">
      <t>シン</t>
    </rPh>
    <rPh sb="175" eb="177">
      <t>スイドウ</t>
    </rPh>
    <rPh sb="193" eb="195">
      <t>カイテイ</t>
    </rPh>
    <rPh sb="210" eb="212">
      <t>テイキョウ</t>
    </rPh>
    <rPh sb="213" eb="214">
      <t>ツヅ</t>
    </rPh>
    <rPh sb="230" eb="23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</si>
</sst>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0.56999999999999995</c:v>
                </c:pt>
                <c:pt idx="2">
                  <c:v>0.36</c:v>
                </c:pt>
                <c:pt idx="3">
                  <c:v>0.44</c:v>
                </c:pt>
                <c:pt idx="4">
                  <c:v>0.32</c:v>
                </c:pt>
              </c:numCache>
            </c:numRef>
          </c:val>
          <c:extLst>
            <c:ext xmlns:c16="http://schemas.microsoft.com/office/drawing/2014/chart" uri="{C3380CC4-5D6E-409C-BE32-E72D297353CC}">
              <c16:uniqueId val="{00000000-40A2-4B43-B86B-330FD290FA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0A2-4B43-B86B-330FD290FA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61.35</c:v>
                </c:pt>
                <c:pt idx="1">
                  <c:v>68.77</c:v>
                </c:pt>
                <c:pt idx="2">
                  <c:v>68.62</c:v>
                </c:pt>
                <c:pt idx="3">
                  <c:v>67.59</c:v>
                </c:pt>
                <c:pt idx="4">
                  <c:v>66.97</c:v>
                </c:pt>
              </c:numCache>
            </c:numRef>
          </c:val>
          <c:extLst>
            <c:ext xmlns:c16="http://schemas.microsoft.com/office/drawing/2014/chart" uri="{C3380CC4-5D6E-409C-BE32-E72D297353CC}">
              <c16:uniqueId val="{00000000-1980-4B0D-8460-F928EDFF4F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1980-4B0D-8460-F928EDFF4F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93.34</c:v>
                </c:pt>
                <c:pt idx="1">
                  <c:v>94.36</c:v>
                </c:pt>
                <c:pt idx="2">
                  <c:v>94.29</c:v>
                </c:pt>
                <c:pt idx="3">
                  <c:v>94.95</c:v>
                </c:pt>
                <c:pt idx="4">
                  <c:v>95.05</c:v>
                </c:pt>
              </c:numCache>
            </c:numRef>
          </c:val>
          <c:extLst>
            <c:ext xmlns:c16="http://schemas.microsoft.com/office/drawing/2014/chart" uri="{C3380CC4-5D6E-409C-BE32-E72D297353CC}">
              <c16:uniqueId val="{00000000-B168-4998-B661-CADB21DC07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B168-4998-B661-CADB21DC07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110.16</c:v>
                </c:pt>
                <c:pt idx="1">
                  <c:v>108.53</c:v>
                </c:pt>
                <c:pt idx="2">
                  <c:v>124.8</c:v>
                </c:pt>
                <c:pt idx="3">
                  <c:v>127.73</c:v>
                </c:pt>
                <c:pt idx="4">
                  <c:v>127.34</c:v>
                </c:pt>
              </c:numCache>
            </c:numRef>
          </c:val>
          <c:extLst>
            <c:ext xmlns:c16="http://schemas.microsoft.com/office/drawing/2014/chart" uri="{C3380CC4-5D6E-409C-BE32-E72D297353CC}">
              <c16:uniqueId val="{00000000-2AE2-497F-924C-673E2284B5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2AE2-497F-924C-673E2284B5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44.89</c:v>
                </c:pt>
                <c:pt idx="1">
                  <c:v>46.21</c:v>
                </c:pt>
                <c:pt idx="2">
                  <c:v>46.85</c:v>
                </c:pt>
                <c:pt idx="3">
                  <c:v>48.5</c:v>
                </c:pt>
                <c:pt idx="4">
                  <c:v>49.78</c:v>
                </c:pt>
              </c:numCache>
            </c:numRef>
          </c:val>
          <c:extLst>
            <c:ext xmlns:c16="http://schemas.microsoft.com/office/drawing/2014/chart" uri="{C3380CC4-5D6E-409C-BE32-E72D297353CC}">
              <c16:uniqueId val="{00000000-B3C3-42C5-8230-A0F7E44AE1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B3C3-42C5-8230-A0F7E44AE1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12.51</c:v>
                </c:pt>
                <c:pt idx="1">
                  <c:v>14.98</c:v>
                </c:pt>
                <c:pt idx="2">
                  <c:v>16.86</c:v>
                </c:pt>
                <c:pt idx="3">
                  <c:v>18.149999999999999</c:v>
                </c:pt>
                <c:pt idx="4">
                  <c:v>19.489999999999998</c:v>
                </c:pt>
              </c:numCache>
            </c:numRef>
          </c:val>
          <c:extLst>
            <c:ext xmlns:c16="http://schemas.microsoft.com/office/drawing/2014/chart" uri="{C3380CC4-5D6E-409C-BE32-E72D297353CC}">
              <c16:uniqueId val="{00000000-3EE4-4C94-99E6-85E42867EB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3EE4-4C94-99E6-85E42867EB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DA-42AF-BBD1-546FED3D3F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2FDA-42AF-BBD1-546FED3D3F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184.52</c:v>
                </c:pt>
                <c:pt idx="1">
                  <c:v>230.29</c:v>
                </c:pt>
                <c:pt idx="2">
                  <c:v>204.17</c:v>
                </c:pt>
                <c:pt idx="3">
                  <c:v>222.7</c:v>
                </c:pt>
                <c:pt idx="4">
                  <c:v>189.86</c:v>
                </c:pt>
              </c:numCache>
            </c:numRef>
          </c:val>
          <c:extLst>
            <c:ext xmlns:c16="http://schemas.microsoft.com/office/drawing/2014/chart" uri="{C3380CC4-5D6E-409C-BE32-E72D297353CC}">
              <c16:uniqueId val="{00000000-4DE1-42EB-B8FC-8892EF6C93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4DE1-42EB-B8FC-8892EF6C93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416.59</c:v>
                </c:pt>
                <c:pt idx="1">
                  <c:v>401.65</c:v>
                </c:pt>
                <c:pt idx="2">
                  <c:v>329.56</c:v>
                </c:pt>
                <c:pt idx="3">
                  <c:v>307.01</c:v>
                </c:pt>
                <c:pt idx="4">
                  <c:v>290.41000000000003</c:v>
                </c:pt>
              </c:numCache>
            </c:numRef>
          </c:val>
          <c:extLst>
            <c:ext xmlns:c16="http://schemas.microsoft.com/office/drawing/2014/chart" uri="{C3380CC4-5D6E-409C-BE32-E72D297353CC}">
              <c16:uniqueId val="{00000000-0B80-4D6F-B215-E8B68F1F68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0B80-4D6F-B215-E8B68F1F68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103.79</c:v>
                </c:pt>
                <c:pt idx="1">
                  <c:v>101.62</c:v>
                </c:pt>
                <c:pt idx="2">
                  <c:v>121.36</c:v>
                </c:pt>
                <c:pt idx="3">
                  <c:v>122.43</c:v>
                </c:pt>
                <c:pt idx="4">
                  <c:v>123.44</c:v>
                </c:pt>
              </c:numCache>
            </c:numRef>
          </c:val>
          <c:extLst>
            <c:ext xmlns:c16="http://schemas.microsoft.com/office/drawing/2014/chart" uri="{C3380CC4-5D6E-409C-BE32-E72D297353CC}">
              <c16:uniqueId val="{00000000-23B0-4ECD-AD0B-9B8B5FF660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23B0-4ECD-AD0B-9B8B5FF660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131.52000000000001</c:v>
                </c:pt>
                <c:pt idx="1">
                  <c:v>134.43</c:v>
                </c:pt>
                <c:pt idx="2">
                  <c:v>130.9</c:v>
                </c:pt>
                <c:pt idx="3">
                  <c:v>131.66999999999999</c:v>
                </c:pt>
                <c:pt idx="4">
                  <c:v>130.33000000000001</c:v>
                </c:pt>
              </c:numCache>
            </c:numRef>
          </c:val>
          <c:extLst>
            <c:ext xmlns:c16="http://schemas.microsoft.com/office/drawing/2014/chart" uri="{C3380CC4-5D6E-409C-BE32-E72D297353CC}">
              <c16:uniqueId val="{00000000-797A-4332-B9EC-56406F85AD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797A-4332-B9EC-56406F85AD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52" zoomScale="80" zoomScaleNormal="80" workbookViewId="0">
      <selection activeCell="CL75" sqref="CL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滋賀県　大津市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343815</v>
      </c>
      <c r="AM8" s="61"/>
      <c r="AN8" s="61"/>
      <c r="AO8" s="61"/>
      <c r="AP8" s="61"/>
      <c r="AQ8" s="61"/>
      <c r="AR8" s="61"/>
      <c r="AS8" s="61"/>
      <c r="AT8" s="52">
        <f>データ!$S$6</f>
        <v>464.51</v>
      </c>
      <c r="AU8" s="53"/>
      <c r="AV8" s="53"/>
      <c r="AW8" s="53"/>
      <c r="AX8" s="53"/>
      <c r="AY8" s="53"/>
      <c r="AZ8" s="53"/>
      <c r="BA8" s="53"/>
      <c r="BB8" s="54">
        <f>データ!$T$6</f>
        <v>740.17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69.64</v>
      </c>
      <c r="J10" s="53"/>
      <c r="K10" s="53"/>
      <c r="L10" s="53"/>
      <c r="M10" s="53"/>
      <c r="N10" s="53"/>
      <c r="O10" s="64"/>
      <c r="P10" s="54">
        <f>データ!$P$6</f>
        <v>99.56</v>
      </c>
      <c r="Q10" s="54"/>
      <c r="R10" s="54"/>
      <c r="S10" s="54"/>
      <c r="T10" s="54"/>
      <c r="U10" s="54"/>
      <c r="V10" s="54"/>
      <c r="W10" s="61">
        <f>データ!$Q$6</f>
        <v>2772</v>
      </c>
      <c r="X10" s="61"/>
      <c r="Y10" s="61"/>
      <c r="Z10" s="61"/>
      <c r="AA10" s="61"/>
      <c r="AB10" s="61"/>
      <c r="AC10" s="61"/>
      <c r="AD10" s="2"/>
      <c r="AE10" s="2"/>
      <c r="AF10" s="2"/>
      <c r="AG10" s="2"/>
      <c r="AH10" s="4"/>
      <c r="AI10" s="4"/>
      <c r="AJ10" s="4"/>
      <c r="AK10" s="4"/>
      <c r="AL10" s="61">
        <f>データ!$U$6</f>
        <v>342048</v>
      </c>
      <c r="AM10" s="61"/>
      <c r="AN10" s="61"/>
      <c r="AO10" s="61"/>
      <c r="AP10" s="61"/>
      <c r="AQ10" s="61"/>
      <c r="AR10" s="61"/>
      <c r="AS10" s="61"/>
      <c r="AT10" s="52">
        <f>データ!$V$6</f>
        <v>93.37</v>
      </c>
      <c r="AU10" s="53"/>
      <c r="AV10" s="53"/>
      <c r="AW10" s="53"/>
      <c r="AX10" s="53"/>
      <c r="AY10" s="53"/>
      <c r="AZ10" s="53"/>
      <c r="BA10" s="53"/>
      <c r="BB10" s="54">
        <f>データ!$W$6</f>
        <v>3663.36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9MVX3/4BZIwiALeSS5NPrLgsuexA04J2G7XP/yp02lt8TrHUxhmOnstgMN7t/tQ6cQk/zgHR83Aoo4GHQRyGg==" saltValue="oGfTnU04wr7tg2RH82uU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252018</v>
      </c>
      <c r="D6" s="34">
        <f t="shared" si="3"/>
        <v>46</v>
      </c>
      <c r="E6" s="34">
        <f t="shared" si="3"/>
        <v>1</v>
      </c>
      <c r="F6" s="34">
        <f t="shared" si="3"/>
        <v>0</v>
      </c>
      <c r="G6" s="34">
        <f t="shared" si="3"/>
        <v>1</v>
      </c>
      <c r="H6" s="34" t="str">
        <f t="shared" si="3"/>
        <v>滋賀県　大津市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69.64</v>
      </c>
      <c r="P6" s="35">
        <f t="shared" si="3"/>
        <v>99.56</v>
      </c>
      <c r="Q6" s="35">
        <f t="shared" si="3"/>
        <v>2772</v>
      </c>
      <c r="R6" s="35">
        <f t="shared" si="3"/>
        <v>343815</v>
      </c>
      <c r="S6" s="35">
        <f t="shared" si="3"/>
        <v>464.51</v>
      </c>
      <c r="T6" s="35">
        <f t="shared" si="3"/>
        <v>740.17</v>
      </c>
      <c r="U6" s="35">
        <f t="shared" si="3"/>
        <v>342048</v>
      </c>
      <c r="V6" s="35">
        <f t="shared" si="3"/>
        <v>93.37</v>
      </c>
      <c r="W6" s="35">
        <f t="shared" si="3"/>
        <v>3663.36</v>
      </c>
      <c r="X6" s="36">
        <f>IF(X7="",NA(),X7)</f>
        <v>110.16</v>
      </c>
      <c r="Y6" s="36">
        <f t="shared" ref="Y6:AG6" si="4">IF(Y7="",NA(),Y7)</f>
        <v>108.53</v>
      </c>
      <c r="Z6" s="36">
        <f t="shared" si="4"/>
        <v>124.8</v>
      </c>
      <c r="AA6" s="36">
        <f t="shared" si="4"/>
        <v>127.73</v>
      </c>
      <c r="AB6" s="36">
        <f t="shared" si="4"/>
        <v>127.34</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184.52</v>
      </c>
      <c r="AU6" s="36">
        <f t="shared" ref="AU6:BC6" si="6">IF(AU7="",NA(),AU7)</f>
        <v>230.29</v>
      </c>
      <c r="AV6" s="36">
        <f t="shared" si="6"/>
        <v>204.17</v>
      </c>
      <c r="AW6" s="36">
        <f t="shared" si="6"/>
        <v>222.7</v>
      </c>
      <c r="AX6" s="36">
        <f t="shared" si="6"/>
        <v>189.86</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416.59</v>
      </c>
      <c r="BF6" s="36">
        <f t="shared" ref="BF6:BN6" si="7">IF(BF7="",NA(),BF7)</f>
        <v>401.65</v>
      </c>
      <c r="BG6" s="36">
        <f t="shared" si="7"/>
        <v>329.56</v>
      </c>
      <c r="BH6" s="36">
        <f t="shared" si="7"/>
        <v>307.01</v>
      </c>
      <c r="BI6" s="36">
        <f t="shared" si="7"/>
        <v>290.41000000000003</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103.79</v>
      </c>
      <c r="BQ6" s="36">
        <f t="shared" ref="BQ6:BY6" si="8">IF(BQ7="",NA(),BQ7)</f>
        <v>101.62</v>
      </c>
      <c r="BR6" s="36">
        <f t="shared" si="8"/>
        <v>121.36</v>
      </c>
      <c r="BS6" s="36">
        <f t="shared" si="8"/>
        <v>122.43</v>
      </c>
      <c r="BT6" s="36">
        <f t="shared" si="8"/>
        <v>123.44</v>
      </c>
      <c r="BU6" s="36">
        <f t="shared" si="8"/>
        <v>108.81</v>
      </c>
      <c r="BV6" s="36">
        <f t="shared" si="8"/>
        <v>110.87</v>
      </c>
      <c r="BW6" s="36">
        <f t="shared" si="8"/>
        <v>110.3</v>
      </c>
      <c r="BX6" s="36">
        <f t="shared" si="8"/>
        <v>109.12</v>
      </c>
      <c r="BY6" s="36">
        <f t="shared" si="8"/>
        <v>107.42</v>
      </c>
      <c r="BZ6" s="35" t="str">
        <f>IF(BZ7="","",IF(BZ7="-","【-】","【"&amp;SUBSTITUTE(TEXT(BZ7,"#,##0.00"),"-","△")&amp;"】"))</f>
        <v>【103.24】</v>
      </c>
      <c r="CA6" s="36">
        <f>IF(CA7="",NA(),CA7)</f>
        <v>131.52000000000001</v>
      </c>
      <c r="CB6" s="36">
        <f t="shared" ref="CB6:CJ6" si="9">IF(CB7="",NA(),CB7)</f>
        <v>134.43</v>
      </c>
      <c r="CC6" s="36">
        <f t="shared" si="9"/>
        <v>130.9</v>
      </c>
      <c r="CD6" s="36">
        <f t="shared" si="9"/>
        <v>131.66999999999999</v>
      </c>
      <c r="CE6" s="36">
        <f t="shared" si="9"/>
        <v>130.33000000000001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61.35</v>
      </c>
      <c r="CM6" s="36">
        <f t="shared" ref="CM6:CU6" si="10">IF(CM7="",NA(),CM7)</f>
        <v>68.77</v>
      </c>
      <c r="CN6" s="36">
        <f t="shared" si="10"/>
        <v>68.62</v>
      </c>
      <c r="CO6" s="36">
        <f t="shared" si="10"/>
        <v>67.59</v>
      </c>
      <c r="CP6" s="36">
        <f t="shared" si="10"/>
        <v>66.97</v>
      </c>
      <c r="CQ6" s="36">
        <f t="shared" si="10"/>
        <v>63.03</v>
      </c>
      <c r="CR6" s="36">
        <f t="shared" si="10"/>
        <v>63.18</v>
      </c>
      <c r="CS6" s="36">
        <f t="shared" si="10"/>
        <v>63.54</v>
      </c>
      <c r="CT6" s="36">
        <f t="shared" si="10"/>
        <v>63.53</v>
      </c>
      <c r="CU6" s="36">
        <f t="shared" si="10"/>
        <v>63.16</v>
      </c>
      <c r="CV6" s="35" t="str">
        <f>IF(CV7="","",IF(CV7="-","【-】","【"&amp;SUBSTITUTE(TEXT(CV7,"#,##0.00"),"-","△")&amp;"】"))</f>
        <v>【60.00】</v>
      </c>
      <c r="CW6" s="36">
        <f>IF(CW7="",NA(),CW7)</f>
        <v>93.34</v>
      </c>
      <c r="CX6" s="36">
        <f t="shared" ref="CX6:DF6" si="11">IF(CX7="",NA(),CX7)</f>
        <v>94.36</v>
      </c>
      <c r="CY6" s="36">
        <f t="shared" si="11"/>
        <v>94.29</v>
      </c>
      <c r="CZ6" s="36">
        <f t="shared" si="11"/>
        <v>94.95</v>
      </c>
      <c r="DA6" s="36">
        <f t="shared" si="11"/>
        <v>95.05</v>
      </c>
      <c r="DB6" s="36">
        <f t="shared" si="11"/>
        <v>91.21</v>
      </c>
      <c r="DC6" s="36">
        <f t="shared" si="11"/>
        <v>91.6</v>
      </c>
      <c r="DD6" s="36">
        <f t="shared" si="11"/>
        <v>91.48</v>
      </c>
      <c r="DE6" s="36">
        <f t="shared" si="11"/>
        <v>91.58</v>
      </c>
      <c r="DF6" s="36">
        <f t="shared" si="11"/>
        <v>91.48</v>
      </c>
      <c r="DG6" s="35" t="str">
        <f>IF(DG7="","",IF(DG7="-","【-】","【"&amp;SUBSTITUTE(TEXT(DG7,"#,##0.00"),"-","△")&amp;"】"))</f>
        <v>【89.80】</v>
      </c>
      <c r="DH6" s="36">
        <f>IF(DH7="",NA(),DH7)</f>
        <v>44.89</v>
      </c>
      <c r="DI6" s="36">
        <f t="shared" ref="DI6:DQ6" si="12">IF(DI7="",NA(),DI7)</f>
        <v>46.21</v>
      </c>
      <c r="DJ6" s="36">
        <f t="shared" si="12"/>
        <v>46.85</v>
      </c>
      <c r="DK6" s="36">
        <f t="shared" si="12"/>
        <v>48.5</v>
      </c>
      <c r="DL6" s="36">
        <f t="shared" si="12"/>
        <v>49.78</v>
      </c>
      <c r="DM6" s="36">
        <f t="shared" si="12"/>
        <v>48.41</v>
      </c>
      <c r="DN6" s="36">
        <f t="shared" si="12"/>
        <v>49.1</v>
      </c>
      <c r="DO6" s="36">
        <f t="shared" si="12"/>
        <v>49.66</v>
      </c>
      <c r="DP6" s="36">
        <f t="shared" si="12"/>
        <v>50.41</v>
      </c>
      <c r="DQ6" s="36">
        <f t="shared" si="12"/>
        <v>51.13</v>
      </c>
      <c r="DR6" s="35" t="str">
        <f>IF(DR7="","",IF(DR7="-","【-】","【"&amp;SUBSTITUTE(TEXT(DR7,"#,##0.00"),"-","△")&amp;"】"))</f>
        <v>【49.59】</v>
      </c>
      <c r="DS6" s="36">
        <f>IF(DS7="",NA(),DS7)</f>
        <v>12.51</v>
      </c>
      <c r="DT6" s="36">
        <f t="shared" ref="DT6:EB6" si="13">IF(DT7="",NA(),DT7)</f>
        <v>14.98</v>
      </c>
      <c r="DU6" s="36">
        <f t="shared" si="13"/>
        <v>16.86</v>
      </c>
      <c r="DV6" s="36">
        <f t="shared" si="13"/>
        <v>18.149999999999999</v>
      </c>
      <c r="DW6" s="36">
        <f t="shared" si="13"/>
        <v>19.489999999999998</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0.4</v>
      </c>
      <c r="EE6" s="36">
        <f t="shared" ref="EE6:EM6" si="14">IF(EE7="",NA(),EE7)</f>
        <v>0.56999999999999995</v>
      </c>
      <c r="EF6" s="36">
        <f t="shared" si="14"/>
        <v>0.36</v>
      </c>
      <c r="EG6" s="36">
        <f t="shared" si="14"/>
        <v>0.44</v>
      </c>
      <c r="EH6" s="36">
        <f t="shared" si="14"/>
        <v>0.32</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252018</v>
      </c>
      <c r="D7" s="38">
        <v>46</v>
      </c>
      <c r="E7" s="38">
        <v>1</v>
      </c>
      <c r="F7" s="38">
        <v>0</v>
      </c>
      <c r="G7" s="38">
        <v>1</v>
      </c>
      <c r="H7" s="38" t="s">
        <v>93</v>
      </c>
      <c r="I7" s="38" t="s">
        <v>94</v>
      </c>
      <c r="J7" s="38" t="s">
        <v>95</v>
      </c>
      <c r="K7" s="38" t="s">
        <v>96</v>
      </c>
      <c r="L7" s="38" t="s">
        <v>97</v>
      </c>
      <c r="M7" s="38" t="s">
        <v>98</v>
      </c>
      <c r="N7" s="39" t="s">
        <v>99</v>
      </c>
      <c r="O7" s="39">
        <v>69.64</v>
      </c>
      <c r="P7" s="39">
        <v>99.56</v>
      </c>
      <c r="Q7" s="39">
        <v>2772</v>
      </c>
      <c r="R7" s="39">
        <v>343815</v>
      </c>
      <c r="S7" s="39">
        <v>464.51</v>
      </c>
      <c r="T7" s="39">
        <v>740.17</v>
      </c>
      <c r="U7" s="39">
        <v>342048</v>
      </c>
      <c r="V7" s="39">
        <v>93.37</v>
      </c>
      <c r="W7" s="39">
        <v>3663.36</v>
      </c>
      <c r="X7" s="39">
        <v>110.16</v>
      </c>
      <c r="Y7" s="39">
        <v>108.53</v>
      </c>
      <c r="Z7" s="39">
        <v>124.8</v>
      </c>
      <c r="AA7" s="39">
        <v>127.73</v>
      </c>
      <c r="AB7" s="39">
        <v>127.34</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184.52</v>
      </c>
      <c r="AU7" s="39">
        <v>230.29</v>
      </c>
      <c r="AV7" s="39">
        <v>204.17</v>
      </c>
      <c r="AW7" s="39">
        <v>222.7</v>
      </c>
      <c r="AX7" s="39">
        <v>189.86</v>
      </c>
      <c r="AY7" s="39">
        <v>241.71</v>
      </c>
      <c r="AZ7" s="39">
        <v>249.08</v>
      </c>
      <c r="BA7" s="39">
        <v>254.05</v>
      </c>
      <c r="BB7" s="39">
        <v>258.22000000000003</v>
      </c>
      <c r="BC7" s="39">
        <v>250.03</v>
      </c>
      <c r="BD7" s="39">
        <v>264.97000000000003</v>
      </c>
      <c r="BE7" s="39">
        <v>416.59</v>
      </c>
      <c r="BF7" s="39">
        <v>401.65</v>
      </c>
      <c r="BG7" s="39">
        <v>329.56</v>
      </c>
      <c r="BH7" s="39">
        <v>307.01</v>
      </c>
      <c r="BI7" s="39">
        <v>290.41000000000003</v>
      </c>
      <c r="BJ7" s="39">
        <v>274.14</v>
      </c>
      <c r="BK7" s="39">
        <v>266.66000000000003</v>
      </c>
      <c r="BL7" s="39">
        <v>258.63</v>
      </c>
      <c r="BM7" s="39">
        <v>255.12</v>
      </c>
      <c r="BN7" s="39">
        <v>254.19</v>
      </c>
      <c r="BO7" s="39">
        <v>266.61</v>
      </c>
      <c r="BP7" s="39">
        <v>103.79</v>
      </c>
      <c r="BQ7" s="39">
        <v>101.62</v>
      </c>
      <c r="BR7" s="39">
        <v>121.36</v>
      </c>
      <c r="BS7" s="39">
        <v>122.43</v>
      </c>
      <c r="BT7" s="39">
        <v>123.44</v>
      </c>
      <c r="BU7" s="39">
        <v>108.81</v>
      </c>
      <c r="BV7" s="39">
        <v>110.87</v>
      </c>
      <c r="BW7" s="39">
        <v>110.3</v>
      </c>
      <c r="BX7" s="39">
        <v>109.12</v>
      </c>
      <c r="BY7" s="39">
        <v>107.42</v>
      </c>
      <c r="BZ7" s="39">
        <v>103.24</v>
      </c>
      <c r="CA7" s="39">
        <v>131.52000000000001</v>
      </c>
      <c r="CB7" s="39">
        <v>134.43</v>
      </c>
      <c r="CC7" s="39">
        <v>130.9</v>
      </c>
      <c r="CD7" s="39">
        <v>131.66999999999999</v>
      </c>
      <c r="CE7" s="39">
        <v>130.33000000000001</v>
      </c>
      <c r="CF7" s="39">
        <v>152.94999999999999</v>
      </c>
      <c r="CG7" s="39">
        <v>150.54</v>
      </c>
      <c r="CH7" s="39">
        <v>151.85</v>
      </c>
      <c r="CI7" s="39">
        <v>153.88</v>
      </c>
      <c r="CJ7" s="39">
        <v>157.19</v>
      </c>
      <c r="CK7" s="39">
        <v>168.38</v>
      </c>
      <c r="CL7" s="39">
        <v>61.35</v>
      </c>
      <c r="CM7" s="39">
        <v>68.77</v>
      </c>
      <c r="CN7" s="39">
        <v>68.62</v>
      </c>
      <c r="CO7" s="39">
        <v>67.59</v>
      </c>
      <c r="CP7" s="39">
        <v>66.97</v>
      </c>
      <c r="CQ7" s="39">
        <v>63.03</v>
      </c>
      <c r="CR7" s="39">
        <v>63.18</v>
      </c>
      <c r="CS7" s="39">
        <v>63.54</v>
      </c>
      <c r="CT7" s="39">
        <v>63.53</v>
      </c>
      <c r="CU7" s="39">
        <v>63.16</v>
      </c>
      <c r="CV7" s="39">
        <v>60</v>
      </c>
      <c r="CW7" s="39">
        <v>93.34</v>
      </c>
      <c r="CX7" s="39">
        <v>94.36</v>
      </c>
      <c r="CY7" s="39">
        <v>94.29</v>
      </c>
      <c r="CZ7" s="39">
        <v>94.95</v>
      </c>
      <c r="DA7" s="39">
        <v>95.05</v>
      </c>
      <c r="DB7" s="39">
        <v>91.21</v>
      </c>
      <c r="DC7" s="39">
        <v>91.6</v>
      </c>
      <c r="DD7" s="39">
        <v>91.48</v>
      </c>
      <c r="DE7" s="39">
        <v>91.58</v>
      </c>
      <c r="DF7" s="39">
        <v>91.48</v>
      </c>
      <c r="DG7" s="39">
        <v>89.8</v>
      </c>
      <c r="DH7" s="39">
        <v>44.89</v>
      </c>
      <c r="DI7" s="39">
        <v>46.21</v>
      </c>
      <c r="DJ7" s="39">
        <v>46.85</v>
      </c>
      <c r="DK7" s="39">
        <v>48.5</v>
      </c>
      <c r="DL7" s="39">
        <v>49.78</v>
      </c>
      <c r="DM7" s="39">
        <v>48.41</v>
      </c>
      <c r="DN7" s="39">
        <v>49.1</v>
      </c>
      <c r="DO7" s="39">
        <v>49.66</v>
      </c>
      <c r="DP7" s="39">
        <v>50.41</v>
      </c>
      <c r="DQ7" s="39">
        <v>51.13</v>
      </c>
      <c r="DR7" s="39">
        <v>49.59</v>
      </c>
      <c r="DS7" s="39">
        <v>12.51</v>
      </c>
      <c r="DT7" s="39">
        <v>14.98</v>
      </c>
      <c r="DU7" s="39">
        <v>16.86</v>
      </c>
      <c r="DV7" s="39">
        <v>18.149999999999999</v>
      </c>
      <c r="DW7" s="39">
        <v>19.489999999999998</v>
      </c>
      <c r="DX7" s="39">
        <v>16.16</v>
      </c>
      <c r="DY7" s="39">
        <v>17.420000000000002</v>
      </c>
      <c r="DZ7" s="39">
        <v>18.940000000000001</v>
      </c>
      <c r="EA7" s="39">
        <v>20.36</v>
      </c>
      <c r="EB7" s="39">
        <v>22.41</v>
      </c>
      <c r="EC7" s="39">
        <v>19.440000000000001</v>
      </c>
      <c r="ED7" s="39">
        <v>0.4</v>
      </c>
      <c r="EE7" s="39">
        <v>0.56999999999999995</v>
      </c>
      <c r="EF7" s="39">
        <v>0.36</v>
      </c>
      <c r="EG7" s="39">
        <v>0.44</v>
      </c>
      <c r="EH7" s="39">
        <v>0.32</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2021-01-21T04:26:57Z</cp:lastPrinted>
  <dcterms:created xsi:type="dcterms:W3CDTF">2020-12-04T02:10:44Z</dcterms:created>
  <dcterms:modified xsi:type="dcterms:W3CDTF">2021-01-21T04:28:34Z</dcterms:modified>
  <cp:category/>
</cp:coreProperties>
</file>