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isilon.otsu.local\jimu\F2808\02.経営分析\07.経営比較分析表\09.R5年度（R4決算）\02_起案用\"/>
    </mc:Choice>
  </mc:AlternateContent>
  <xr:revisionPtr revIDLastSave="0" documentId="13_ncr:1_{87A04330-80A8-4B82-BB59-6F356A6B78FA}" xr6:coauthVersionLast="36" xr6:coauthVersionMax="36" xr10:uidLastSave="{00000000-0000-0000-0000-000000000000}"/>
  <workbookProtection workbookAlgorithmName="SHA-512" workbookHashValue="Z5TfUVeuc54RarGSLWaqX5b3VPoA9jdNnLtARhm82mhpjDAxKC7QQOa+reIaDW6q7FBKhjABOK2j42ZhvhFNQQ==" workbookSaltValue="0lKrLxxRoLxo0jUBHa5Ra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Q6" i="5"/>
  <c r="P6" i="5"/>
  <c r="O6" i="5"/>
  <c r="I10" i="4" s="1"/>
  <c r="N6" i="5"/>
  <c r="B10" i="4" s="1"/>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D10" i="4"/>
  <c r="W10" i="4"/>
  <c r="P10" i="4"/>
  <c r="BB8" i="4"/>
  <c r="AD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<sst xmlns="http://schemas.openxmlformats.org/spreadsheetml/2006/main" count="231" uniqueCount="116">
  <si>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</si>
  <si>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</si>
  <si>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</si>
  <si>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</si>
  <si>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</si>
  <si>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</si>
  <si>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</si>
  <si>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</si>
  <si>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</si>
  <si>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</si>
  <si>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</si>
  <si>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</si>
  <si>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</si>
  <si>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</si>
  <si>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</si>
  <si>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</si>
  <si>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</si>
  <si>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</si>
  <si>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</si>
  <si>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</si>
  <si>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</si>
  <si>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</si>
  <si>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</si>
  <si>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</si>
  <si>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</si>
  <si>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</si>
  <si>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</si>
  <si>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</si>
  <si>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</si>
  <si>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</si>
  <si>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</si>
  <si>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</si>
  <si>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</si>
  <si>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</si>
  <si>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</si>
  <si>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</si>
  <si>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</si>
  <si>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</si>
  <si>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</si>
  <si>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</si>
  <si>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</si>
  <si>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</si>
  <si>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</si>
  <si>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</si>
  <si>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</si>
  <si>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</si>
  <si>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</si>
  <si>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</si>
  <si>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</si>
  <si>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</si>
  <si>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</si>
  <si>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</si>
  <si>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</si>
  <si>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</si>
  <si>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</si>
  <si>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</si>
  <si>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</si>
  <si>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</si>
  <si>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</si>
  <si>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</si>
  <si>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</si>
  <si>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</si>
  <si>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</si>
  <si>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</si>
  <si>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</si>
  <si>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</si>
  <si>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</si>
  <si>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</si>
  <si>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</si>
  <si>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</si>
  <si>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</si>
  <si>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</si>
  <si>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</si>
  <si>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</si>
  <si>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</si>
  <si>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</si>
  <si>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</si>
  <si>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</si>
  <si>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</si>
  <si>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</si>
  <si>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</si>
  <si>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</si>
  <si>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</si>
  <si>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</si>
  <si>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</si>
  <si>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</si>
  <si>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</si>
  <si>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</si>
  <si>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</si>
  <si>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</si>
  <si>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</si>
  <si>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</si>
  <si>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</si>
  <si>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</si>
  <si>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</si>
  <si>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</si>
  <si>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</si>
  <si>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</si>
  <si>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</si>
  <si>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</si>
  <si>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</si>
  <si>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</si>
  <si>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</si>
  <si>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</si>
  <si>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</si>
  <si>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</si>
  <si>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</si>
  <si>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</si>
  <si>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</si>
  <si>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</si>
  <si>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</si>
  <si>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</si>
  <si>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</si>
  <si>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償却資産の減価償却がどの程度進んでいるかを表す指標で、②管渠老朽化率は、法定耐用年数を超えた管渠延長の割合を表す指標です。それぞれが、資産と管渠の老朽化度合を示しています。①有形固定資産減価償却率は全国平均を、②管渠老朽化率は全国平均及び類似団体平均をそれぞれ下回っていますが、ともに増加傾向であり、老朽化が進行していることが分かります。
③管渠改善率は、管渠延長のうち当該年度に更新した管渠延長の割合を表す指標です。全国平均及び類似団体平均を下回っています。</t>
    <phoneticPr fontId="4"/>
  </si>
  <si>
    <t>①経常収支比率、③流動比率及び⑤経費回収率は、100％以上が良い状態である指標で、全国平均及び類似団体平均を上回っています。ただし、一般会計からの繰入金の影響により大きく増減しうることから、注意が必要と考えています。
④企業債残高対事業規模比率は、企業債残高の規模を表す指標で、低い方が良い状態です。全国平均及び類似団体平均を下回っており、さらに企業債の発行抑制等により減少傾向にあり、改善が見られます。
⑥汚水処理原価は、有収水量1㎥あたりの費用を表す指標で、低い方が良い状態です。全国平均及び類似団体平均を下回っており、近年は横ばい傾向となっています。
⑦施設利用率は、高い方が施設の利用状況や規模が良い状態である指標です。全国平均及び類似団体平均を上回っており、今後も適正規模の維持を図っていきます。
⑧水洗化率は、処理区域内人口のうち汚水処理をしている人口の割合を表す指標です。概ね横ばいであり、全国平均及び類似団体平均を上回っています。</t>
    <rPh sb="101" eb="102">
      <t>カンガ</t>
    </rPh>
    <rPh sb="116" eb="118">
      <t>ジギョウ</t>
    </rPh>
    <rPh sb="118" eb="120">
      <t>キボ</t>
    </rPh>
    <rPh sb="120" eb="122">
      <t>ヒリツ</t>
    </rPh>
    <rPh sb="163" eb="164">
      <t>シタ</t>
    </rPh>
    <rPh sb="262" eb="264">
      <t>キンネン</t>
    </rPh>
    <rPh sb="265" eb="266">
      <t>ヨコ</t>
    </rPh>
    <rPh sb="268" eb="270">
      <t>ケイコウ</t>
    </rPh>
    <rPh sb="334" eb="336">
      <t>コンゴ</t>
    </rPh>
    <rPh sb="337" eb="339">
      <t>テキセイ</t>
    </rPh>
    <rPh sb="339" eb="341">
      <t>キボ</t>
    </rPh>
    <rPh sb="342" eb="344">
      <t>イジ</t>
    </rPh>
    <rPh sb="345" eb="346">
      <t>ハカ</t>
    </rPh>
    <rPh sb="393" eb="394">
      <t>オオム</t>
    </rPh>
    <rPh sb="395" eb="396">
      <t>ヨコ</t>
    </rPh>
    <phoneticPr fontId="4"/>
  </si>
  <si>
    <t>　経常収支比率・経費回収率は100％を超えていることに加え、企業債残高対事業規模比率は減少していることから、経営の健全度は良好な状態を維持できているといえます。
　また、既に高水準である水洗化率が年々向上していることから、地道な普及促進活動の成果が表れているといえます。
　一方、今後は水需要の減少に伴う有収水量の減少や、処理場の改築更新等による大規模な建設投資が見込まれていることから、経営状況を注視していく必要があります。
　令和2年度に改定した「大津市下水道事業中長期経営計画（経営戦略）」に基づき、お客様に安全で安定した下水道サービスを提供できるよう、持続可能な経営を実施していきます。</t>
    <rPh sb="8" eb="10">
      <t>ケイヒ</t>
    </rPh>
    <rPh sb="137" eb="139">
      <t>イッポウ</t>
    </rPh>
    <rPh sb="150" eb="151">
      <t>トモナ</t>
    </rPh>
    <rPh sb="161" eb="164">
      <t>ショリジョウ</t>
    </rPh>
    <rPh sb="169" eb="170">
      <t>トウ</t>
    </rPh>
    <rPh sb="173" eb="176">
      <t>ダイキボ</t>
    </rPh>
    <rPh sb="177" eb="179">
      <t>ケンセツ</t>
    </rPh>
    <rPh sb="179" eb="181">
      <t>トウシ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</si>
</sst>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0.03</c:v>
                </c:pt>
                <c:pt idx="1">
                  <c:v>0.01</c:v>
                </c:pt>
                <c:pt idx="2">
                  <c:v>0.05</c:v>
                </c:pt>
                <c:pt idx="3">
                  <c:v>0.05</c:v>
                </c:pt>
                <c:pt idx="4">
                  <c:v>0.12</c:v>
                </c:pt>
              </c:numCache>
            </c:numRef>
          </c:val>
          <c:extLst>
            <c:ext xmlns:c16="http://schemas.microsoft.com/office/drawing/2014/chart" uri="{C3380CC4-5D6E-409C-BE32-E72D297353CC}">
              <c16:uniqueId val="{00000000-2213-44A0-B327-F534301B256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2213-44A0-B327-F534301B256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65.930000000000007</c:v>
                </c:pt>
                <c:pt idx="1">
                  <c:v>64.48</c:v>
                </c:pt>
                <c:pt idx="2">
                  <c:v>62.39</c:v>
                </c:pt>
                <c:pt idx="3">
                  <c:v>64.400000000000006</c:v>
                </c:pt>
                <c:pt idx="4">
                  <c:v>63.75</c:v>
                </c:pt>
              </c:numCache>
            </c:numRef>
          </c:val>
          <c:extLst>
            <c:ext xmlns:c16="http://schemas.microsoft.com/office/drawing/2014/chart" uri="{C3380CC4-5D6E-409C-BE32-E72D297353CC}">
              <c16:uniqueId val="{00000000-5E17-4629-BC61-D240B9B5FB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5E17-4629-BC61-D240B9B5FB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98.01</c:v>
                </c:pt>
                <c:pt idx="1">
                  <c:v>98.1</c:v>
                </c:pt>
                <c:pt idx="2">
                  <c:v>98.14</c:v>
                </c:pt>
                <c:pt idx="3">
                  <c:v>98.22</c:v>
                </c:pt>
                <c:pt idx="4">
                  <c:v>98.28</c:v>
                </c:pt>
              </c:numCache>
            </c:numRef>
          </c:val>
          <c:extLst>
            <c:ext xmlns:c16="http://schemas.microsoft.com/office/drawing/2014/chart" uri="{C3380CC4-5D6E-409C-BE32-E72D297353CC}">
              <c16:uniqueId val="{00000000-AB92-4593-8900-0B4ECBC12F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AB92-4593-8900-0B4ECBC12F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119.26</c:v>
                </c:pt>
                <c:pt idx="1">
                  <c:v>109.3</c:v>
                </c:pt>
                <c:pt idx="2">
                  <c:v>108.5</c:v>
                </c:pt>
                <c:pt idx="3">
                  <c:v>120.32</c:v>
                </c:pt>
                <c:pt idx="4">
                  <c:v>119.8</c:v>
                </c:pt>
              </c:numCache>
            </c:numRef>
          </c:val>
          <c:extLst>
            <c:ext xmlns:c16="http://schemas.microsoft.com/office/drawing/2014/chart" uri="{C3380CC4-5D6E-409C-BE32-E72D297353CC}">
              <c16:uniqueId val="{00000000-ADD7-4C96-BDA4-6841389268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ADD7-4C96-BDA4-6841389268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25.37</c:v>
                </c:pt>
                <c:pt idx="1">
                  <c:v>27.19</c:v>
                </c:pt>
                <c:pt idx="2">
                  <c:v>29.61</c:v>
                </c:pt>
                <c:pt idx="3">
                  <c:v>32.06</c:v>
                </c:pt>
                <c:pt idx="4">
                  <c:v>34.19</c:v>
                </c:pt>
              </c:numCache>
            </c:numRef>
          </c:val>
          <c:extLst>
            <c:ext xmlns:c16="http://schemas.microsoft.com/office/drawing/2014/chart" uri="{C3380CC4-5D6E-409C-BE32-E72D297353CC}">
              <c16:uniqueId val="{00000000-2F80-4A8B-8D1E-7B6C81C09F8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2F80-4A8B-8D1E-7B6C81C09F8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1.29</c:v>
                </c:pt>
                <c:pt idx="1">
                  <c:v>1.85</c:v>
                </c:pt>
                <c:pt idx="2">
                  <c:v>2.59</c:v>
                </c:pt>
                <c:pt idx="3">
                  <c:v>3.01</c:v>
                </c:pt>
                <c:pt idx="4">
                  <c:v>2.92</c:v>
                </c:pt>
              </c:numCache>
            </c:numRef>
          </c:val>
          <c:extLst>
            <c:ext xmlns:c16="http://schemas.microsoft.com/office/drawing/2014/chart" uri="{C3380CC4-5D6E-409C-BE32-E72D297353CC}">
              <c16:uniqueId val="{00000000-7019-4991-86FE-62961DF530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7019-4991-86FE-62961DF530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74-4CF6-BE50-DD050DCB20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7774-4CF6-BE50-DD050DCB20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103.89</c:v>
                </c:pt>
                <c:pt idx="1">
                  <c:v>91.96</c:v>
                </c:pt>
                <c:pt idx="2">
                  <c:v>104.69</c:v>
                </c:pt>
                <c:pt idx="3">
                  <c:v>140.82</c:v>
                </c:pt>
                <c:pt idx="4">
                  <c:v>158.41999999999999</c:v>
                </c:pt>
              </c:numCache>
            </c:numRef>
          </c:val>
          <c:extLst>
            <c:ext xmlns:c16="http://schemas.microsoft.com/office/drawing/2014/chart" uri="{C3380CC4-5D6E-409C-BE32-E72D297353CC}">
              <c16:uniqueId val="{00000000-DC05-4D87-9B7E-CABC056A18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DC05-4D87-9B7E-CABC056A18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566.92999999999995</c:v>
                </c:pt>
                <c:pt idx="1">
                  <c:v>520.6</c:v>
                </c:pt>
                <c:pt idx="2">
                  <c:v>503.15</c:v>
                </c:pt>
                <c:pt idx="3">
                  <c:v>456.14</c:v>
                </c:pt>
                <c:pt idx="4">
                  <c:v>410.8</c:v>
                </c:pt>
              </c:numCache>
            </c:numRef>
          </c:val>
          <c:extLst>
            <c:ext xmlns:c16="http://schemas.microsoft.com/office/drawing/2014/chart" uri="{C3380CC4-5D6E-409C-BE32-E72D297353CC}">
              <c16:uniqueId val="{00000000-5A6B-4BBF-A709-DEAE97AED9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5A6B-4BBF-A709-DEAE97AED9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133.69</c:v>
                </c:pt>
                <c:pt idx="1">
                  <c:v>139.07</c:v>
                </c:pt>
                <c:pt idx="2">
                  <c:v>138.41999999999999</c:v>
                </c:pt>
                <c:pt idx="3">
                  <c:v>139.37</c:v>
                </c:pt>
                <c:pt idx="4">
                  <c:v>140.66</c:v>
                </c:pt>
              </c:numCache>
            </c:numRef>
          </c:val>
          <c:extLst>
            <c:ext xmlns:c16="http://schemas.microsoft.com/office/drawing/2014/chart" uri="{C3380CC4-5D6E-409C-BE32-E72D297353CC}">
              <c16:uniqueId val="{00000000-622D-4EA4-A10D-0E3A5902070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622D-4EA4-A10D-0E3A5902070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137.63</c:v>
                </c:pt>
                <c:pt idx="1">
                  <c:v>131.33000000000001</c:v>
                </c:pt>
                <c:pt idx="2">
                  <c:v>127.35</c:v>
                </c:pt>
                <c:pt idx="3">
                  <c:v>126.82</c:v>
                </c:pt>
                <c:pt idx="4">
                  <c:v>127.03</c:v>
                </c:pt>
              </c:numCache>
            </c:numRef>
          </c:val>
          <c:extLst>
            <c:ext xmlns:c16="http://schemas.microsoft.com/office/drawing/2014/chart" uri="{C3380CC4-5D6E-409C-BE32-E72D297353CC}">
              <c16:uniqueId val="{00000000-63F4-493D-8378-B35FAE9D599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63F4-493D-8378-B35FAE9D599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大津市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自治体職員</v>
      </c>
      <c r="AE8" s="66"/>
      <c r="AF8" s="66"/>
      <c r="AG8" s="66"/>
      <c r="AH8" s="66"/>
      <c r="AI8" s="66"/>
      <c r="AJ8" s="66"/>
      <c r="AK8" s="3"/>
      <c r="AL8" s="46">
        <f>データ!S6</f>
        <v>344552</v>
      </c>
      <c r="AM8" s="46"/>
      <c r="AN8" s="46"/>
      <c r="AO8" s="46"/>
      <c r="AP8" s="46"/>
      <c r="AQ8" s="46"/>
      <c r="AR8" s="46"/>
      <c r="AS8" s="46"/>
      <c r="AT8" s="45">
        <f>データ!T6</f>
        <v>464.51</v>
      </c>
      <c r="AU8" s="45"/>
      <c r="AV8" s="45"/>
      <c r="AW8" s="45"/>
      <c r="AX8" s="45"/>
      <c r="AY8" s="45"/>
      <c r="AZ8" s="45"/>
      <c r="BA8" s="45"/>
      <c r="BB8" s="45">
        <f>データ!U6</f>
        <v>741.75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75.319999999999993</v>
      </c>
      <c r="J10" s="45"/>
      <c r="K10" s="45"/>
      <c r="L10" s="45"/>
      <c r="M10" s="45"/>
      <c r="N10" s="45"/>
      <c r="O10" s="45"/>
      <c r="P10" s="45">
        <f>データ!P6</f>
        <v>97.01</v>
      </c>
      <c r="Q10" s="45"/>
      <c r="R10" s="45"/>
      <c r="S10" s="45"/>
      <c r="T10" s="45"/>
      <c r="U10" s="45"/>
      <c r="V10" s="45"/>
      <c r="W10" s="45">
        <f>データ!Q6</f>
        <v>81.72</v>
      </c>
      <c r="X10" s="45"/>
      <c r="Y10" s="45"/>
      <c r="Z10" s="45"/>
      <c r="AA10" s="45"/>
      <c r="AB10" s="45"/>
      <c r="AC10" s="45"/>
      <c r="AD10" s="46">
        <f>データ!R6</f>
        <v>2931</v>
      </c>
      <c r="AE10" s="46"/>
      <c r="AF10" s="46"/>
      <c r="AG10" s="46"/>
      <c r="AH10" s="46"/>
      <c r="AI10" s="46"/>
      <c r="AJ10" s="46"/>
      <c r="AK10" s="2"/>
      <c r="AL10" s="46">
        <f>データ!V6</f>
        <v>333568</v>
      </c>
      <c r="AM10" s="46"/>
      <c r="AN10" s="46"/>
      <c r="AO10" s="46"/>
      <c r="AP10" s="46"/>
      <c r="AQ10" s="46"/>
      <c r="AR10" s="46"/>
      <c r="AS10" s="46"/>
      <c r="AT10" s="45">
        <f>データ!W6</f>
        <v>55.23</v>
      </c>
      <c r="AU10" s="45"/>
      <c r="AV10" s="45"/>
      <c r="AW10" s="45"/>
      <c r="AX10" s="45"/>
      <c r="AY10" s="45"/>
      <c r="AZ10" s="45"/>
      <c r="BA10" s="45"/>
      <c r="BB10" s="45">
        <f>データ!X6</f>
        <v>6039.62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0QK6CdhOf2w3m7qOR/+wfHu5rp9t0nSgitNGhNgBpakmJQLiWwzjDWE5hhZCUowG0R4UjriKbVG3W8BjJCaeNQ==" saltValue="x6gJnErRw32lsFRui9dA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252018</v>
      </c>
      <c r="D6" s="19">
        <f t="shared" si="3"/>
        <v>46</v>
      </c>
      <c r="E6" s="19">
        <f t="shared" si="3"/>
        <v>17</v>
      </c>
      <c r="F6" s="19">
        <f t="shared" si="3"/>
        <v>1</v>
      </c>
      <c r="G6" s="19">
        <f t="shared" si="3"/>
        <v>0</v>
      </c>
      <c r="H6" s="19" t="str">
        <f t="shared" si="3"/>
        <v>滋賀県　大津市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75.319999999999993</v>
      </c>
      <c r="P6" s="20">
        <f t="shared" si="3"/>
        <v>97.01</v>
      </c>
      <c r="Q6" s="20">
        <f t="shared" si="3"/>
        <v>81.72</v>
      </c>
      <c r="R6" s="20">
        <f t="shared" si="3"/>
        <v>2931</v>
      </c>
      <c r="S6" s="20">
        <f t="shared" si="3"/>
        <v>344552</v>
      </c>
      <c r="T6" s="20">
        <f t="shared" si="3"/>
        <v>464.51</v>
      </c>
      <c r="U6" s="20">
        <f t="shared" si="3"/>
        <v>741.75</v>
      </c>
      <c r="V6" s="20">
        <f t="shared" si="3"/>
        <v>333568</v>
      </c>
      <c r="W6" s="20">
        <f t="shared" si="3"/>
        <v>55.23</v>
      </c>
      <c r="X6" s="20">
        <f t="shared" si="3"/>
        <v>6039.62</v>
      </c>
      <c r="Y6" s="21">
        <f>IF(Y7="",NA(),Y7)</f>
        <v>119.26</v>
      </c>
      <c r="Z6" s="21">
        <f t="shared" ref="Z6:AH6" si="4">IF(Z7="",NA(),Z7)</f>
        <v>109.3</v>
      </c>
      <c r="AA6" s="21">
        <f t="shared" si="4"/>
        <v>108.5</v>
      </c>
      <c r="AB6" s="21">
        <f t="shared" si="4"/>
        <v>120.32</v>
      </c>
      <c r="AC6" s="21">
        <f t="shared" si="4"/>
        <v>119.8</v>
      </c>
      <c r="AD6" s="21">
        <f t="shared" si="4"/>
        <v>107.64</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1">
        <f t="shared" si="5"/>
        <v>9.1999999999999993</v>
      </c>
      <c r="AP6" s="21">
        <f t="shared" si="5"/>
        <v>7.69</v>
      </c>
      <c r="AQ6" s="21">
        <f t="shared" si="5"/>
        <v>5.95</v>
      </c>
      <c r="AR6" s="21">
        <f t="shared" si="5"/>
        <v>5.27</v>
      </c>
      <c r="AS6" s="21">
        <f t="shared" si="5"/>
        <v>4.83</v>
      </c>
      <c r="AT6" s="20" t="str">
        <f>IF(AT7="","",IF(AT7="-","【-】","【"&amp;SUBSTITUTE(TEXT(AT7,"#,##0.00"),"-","△")&amp;"】"))</f>
        <v>【3.15】</v>
      </c>
      <c r="AU6" s="21">
        <f>IF(AU7="",NA(),AU7)</f>
        <v>103.89</v>
      </c>
      <c r="AV6" s="21">
        <f t="shared" ref="AV6:BD6" si="6">IF(AV7="",NA(),AV7)</f>
        <v>91.96</v>
      </c>
      <c r="AW6" s="21">
        <f t="shared" si="6"/>
        <v>104.69</v>
      </c>
      <c r="AX6" s="21">
        <f t="shared" si="6"/>
        <v>140.82</v>
      </c>
      <c r="AY6" s="21">
        <f t="shared" si="6"/>
        <v>158.41999999999999</v>
      </c>
      <c r="AZ6" s="21">
        <f t="shared" si="6"/>
        <v>72.22</v>
      </c>
      <c r="BA6" s="21">
        <f t="shared" si="6"/>
        <v>73.02</v>
      </c>
      <c r="BB6" s="21">
        <f t="shared" si="6"/>
        <v>72.930000000000007</v>
      </c>
      <c r="BC6" s="21">
        <f t="shared" si="6"/>
        <v>80.08</v>
      </c>
      <c r="BD6" s="21">
        <f t="shared" si="6"/>
        <v>87.33</v>
      </c>
      <c r="BE6" s="20" t="str">
        <f>IF(BE7="","",IF(BE7="-","【-】","【"&amp;SUBSTITUTE(TEXT(BE7,"#,##0.00"),"-","△")&amp;"】"))</f>
        <v>【73.44】</v>
      </c>
      <c r="BF6" s="21">
        <f>IF(BF7="",NA(),BF7)</f>
        <v>566.92999999999995</v>
      </c>
      <c r="BG6" s="21">
        <f t="shared" ref="BG6:BO6" si="7">IF(BG7="",NA(),BG7)</f>
        <v>520.6</v>
      </c>
      <c r="BH6" s="21">
        <f t="shared" si="7"/>
        <v>503.15</v>
      </c>
      <c r="BI6" s="21">
        <f t="shared" si="7"/>
        <v>456.14</v>
      </c>
      <c r="BJ6" s="21">
        <f t="shared" si="7"/>
        <v>410.8</v>
      </c>
      <c r="BK6" s="21">
        <f t="shared" si="7"/>
        <v>730.93</v>
      </c>
      <c r="BL6" s="21">
        <f t="shared" si="7"/>
        <v>708.89</v>
      </c>
      <c r="BM6" s="21">
        <f t="shared" si="7"/>
        <v>730.52</v>
      </c>
      <c r="BN6" s="21">
        <f t="shared" si="7"/>
        <v>672.33</v>
      </c>
      <c r="BO6" s="21">
        <f t="shared" si="7"/>
        <v>668.8</v>
      </c>
      <c r="BP6" s="20" t="str">
        <f>IF(BP7="","",IF(BP7="-","【-】","【"&amp;SUBSTITUTE(TEXT(BP7,"#,##0.00"),"-","△")&amp;"】"))</f>
        <v>【652.82】</v>
      </c>
      <c r="BQ6" s="21">
        <f>IF(BQ7="",NA(),BQ7)</f>
        <v>133.69</v>
      </c>
      <c r="BR6" s="21">
        <f t="shared" ref="BR6:BZ6" si="8">IF(BR7="",NA(),BR7)</f>
        <v>139.07</v>
      </c>
      <c r="BS6" s="21">
        <f t="shared" si="8"/>
        <v>138.41999999999999</v>
      </c>
      <c r="BT6" s="21">
        <f t="shared" si="8"/>
        <v>139.37</v>
      </c>
      <c r="BU6" s="21">
        <f t="shared" si="8"/>
        <v>140.66</v>
      </c>
      <c r="BV6" s="21">
        <f t="shared" si="8"/>
        <v>98.09</v>
      </c>
      <c r="BW6" s="21">
        <f t="shared" si="8"/>
        <v>97.91</v>
      </c>
      <c r="BX6" s="21">
        <f t="shared" si="8"/>
        <v>98.61</v>
      </c>
      <c r="BY6" s="21">
        <f t="shared" si="8"/>
        <v>98.75</v>
      </c>
      <c r="BZ6" s="21">
        <f t="shared" si="8"/>
        <v>98.36</v>
      </c>
      <c r="CA6" s="20" t="str">
        <f>IF(CA7="","",IF(CA7="-","【-】","【"&amp;SUBSTITUTE(TEXT(CA7,"#,##0.00"),"-","△")&amp;"】"))</f>
        <v>【97.61】</v>
      </c>
      <c r="CB6" s="21">
        <f>IF(CB7="",NA(),CB7)</f>
        <v>137.63</v>
      </c>
      <c r="CC6" s="21">
        <f t="shared" ref="CC6:CK6" si="9">IF(CC7="",NA(),CC7)</f>
        <v>131.33000000000001</v>
      </c>
      <c r="CD6" s="21">
        <f t="shared" si="9"/>
        <v>127.35</v>
      </c>
      <c r="CE6" s="21">
        <f t="shared" si="9"/>
        <v>126.82</v>
      </c>
      <c r="CF6" s="21">
        <f t="shared" si="9"/>
        <v>127.03</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f>IF(CM7="",NA(),CM7)</f>
        <v>65.930000000000007</v>
      </c>
      <c r="CN6" s="21">
        <f t="shared" ref="CN6:CV6" si="10">IF(CN7="",NA(),CN7)</f>
        <v>64.48</v>
      </c>
      <c r="CO6" s="21">
        <f t="shared" si="10"/>
        <v>62.39</v>
      </c>
      <c r="CP6" s="21">
        <f t="shared" si="10"/>
        <v>64.400000000000006</v>
      </c>
      <c r="CQ6" s="21">
        <f t="shared" si="10"/>
        <v>63.75</v>
      </c>
      <c r="CR6" s="21">
        <f t="shared" si="10"/>
        <v>61.93</v>
      </c>
      <c r="CS6" s="21">
        <f t="shared" si="10"/>
        <v>61.32</v>
      </c>
      <c r="CT6" s="21">
        <f t="shared" si="10"/>
        <v>61.7</v>
      </c>
      <c r="CU6" s="21">
        <f t="shared" si="10"/>
        <v>63.04</v>
      </c>
      <c r="CV6" s="21">
        <f t="shared" si="10"/>
        <v>60.55</v>
      </c>
      <c r="CW6" s="20" t="str">
        <f>IF(CW7="","",IF(CW7="-","【-】","【"&amp;SUBSTITUTE(TEXT(CW7,"#,##0.00"),"-","△")&amp;"】"))</f>
        <v>【59.10】</v>
      </c>
      <c r="CX6" s="21">
        <f>IF(CX7="",NA(),CX7)</f>
        <v>98.01</v>
      </c>
      <c r="CY6" s="21">
        <f t="shared" ref="CY6:DG6" si="11">IF(CY7="",NA(),CY7)</f>
        <v>98.1</v>
      </c>
      <c r="CZ6" s="21">
        <f t="shared" si="11"/>
        <v>98.14</v>
      </c>
      <c r="DA6" s="21">
        <f t="shared" si="11"/>
        <v>98.22</v>
      </c>
      <c r="DB6" s="21">
        <f t="shared" si="11"/>
        <v>98.28</v>
      </c>
      <c r="DC6" s="21">
        <f t="shared" si="11"/>
        <v>94.45</v>
      </c>
      <c r="DD6" s="21">
        <f t="shared" si="11"/>
        <v>94.58</v>
      </c>
      <c r="DE6" s="21">
        <f t="shared" si="11"/>
        <v>94.56</v>
      </c>
      <c r="DF6" s="21">
        <f t="shared" si="11"/>
        <v>94.75</v>
      </c>
      <c r="DG6" s="21">
        <f t="shared" si="11"/>
        <v>94.92</v>
      </c>
      <c r="DH6" s="20" t="str">
        <f>IF(DH7="","",IF(DH7="-","【-】","【"&amp;SUBSTITUTE(TEXT(DH7,"#,##0.00"),"-","△")&amp;"】"))</f>
        <v>【95.82】</v>
      </c>
      <c r="DI6" s="21">
        <f>IF(DI7="",NA(),DI7)</f>
        <v>25.37</v>
      </c>
      <c r="DJ6" s="21">
        <f t="shared" ref="DJ6:DR6" si="12">IF(DJ7="",NA(),DJ7)</f>
        <v>27.19</v>
      </c>
      <c r="DK6" s="21">
        <f t="shared" si="12"/>
        <v>29.61</v>
      </c>
      <c r="DL6" s="21">
        <f t="shared" si="12"/>
        <v>32.06</v>
      </c>
      <c r="DM6" s="21">
        <f t="shared" si="12"/>
        <v>34.19</v>
      </c>
      <c r="DN6" s="21">
        <f t="shared" si="12"/>
        <v>30.45</v>
      </c>
      <c r="DO6" s="21">
        <f t="shared" si="12"/>
        <v>31.01</v>
      </c>
      <c r="DP6" s="21">
        <f t="shared" si="12"/>
        <v>28.87</v>
      </c>
      <c r="DQ6" s="21">
        <f t="shared" si="12"/>
        <v>31.34</v>
      </c>
      <c r="DR6" s="21">
        <f t="shared" si="12"/>
        <v>32.909999999999997</v>
      </c>
      <c r="DS6" s="20" t="str">
        <f>IF(DS7="","",IF(DS7="-","【-】","【"&amp;SUBSTITUTE(TEXT(DS7,"#,##0.00"),"-","△")&amp;"】"))</f>
        <v>【39.74】</v>
      </c>
      <c r="DT6" s="21">
        <f>IF(DT7="",NA(),DT7)</f>
        <v>1.29</v>
      </c>
      <c r="DU6" s="21">
        <f t="shared" ref="DU6:EC6" si="13">IF(DU7="",NA(),DU7)</f>
        <v>1.85</v>
      </c>
      <c r="DV6" s="21">
        <f t="shared" si="13"/>
        <v>2.59</v>
      </c>
      <c r="DW6" s="21">
        <f t="shared" si="13"/>
        <v>3.01</v>
      </c>
      <c r="DX6" s="21">
        <f t="shared" si="13"/>
        <v>2.92</v>
      </c>
      <c r="DY6" s="21">
        <f t="shared" si="13"/>
        <v>4.8499999999999996</v>
      </c>
      <c r="DZ6" s="21">
        <f t="shared" si="13"/>
        <v>4.95</v>
      </c>
      <c r="EA6" s="21">
        <f t="shared" si="13"/>
        <v>5.64</v>
      </c>
      <c r="EB6" s="21">
        <f t="shared" si="13"/>
        <v>6.43</v>
      </c>
      <c r="EC6" s="21">
        <f t="shared" si="13"/>
        <v>7.75</v>
      </c>
      <c r="ED6" s="20" t="str">
        <f>IF(ED7="","",IF(ED7="-","【-】","【"&amp;SUBSTITUTE(TEXT(ED7,"#,##0.00"),"-","△")&amp;"】"))</f>
        <v>【7.62】</v>
      </c>
      <c r="EE6" s="21">
        <f>IF(EE7="",NA(),EE7)</f>
        <v>0.03</v>
      </c>
      <c r="EF6" s="21">
        <f t="shared" ref="EF6:EN6" si="14">IF(EF7="",NA(),EF7)</f>
        <v>0.01</v>
      </c>
      <c r="EG6" s="21">
        <f t="shared" si="14"/>
        <v>0.05</v>
      </c>
      <c r="EH6" s="21">
        <f t="shared" si="14"/>
        <v>0.05</v>
      </c>
      <c r="EI6" s="21">
        <f t="shared" si="14"/>
        <v>0.12</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15">
      <c r="A7" s="14"/>
      <c r="B7" s="23">
        <v>2022</v>
      </c>
      <c r="C7" s="23">
        <v>252018</v>
      </c>
      <c r="D7" s="23">
        <v>46</v>
      </c>
      <c r="E7" s="23">
        <v>17</v>
      </c>
      <c r="F7" s="23">
        <v>1</v>
      </c>
      <c r="G7" s="23">
        <v>0</v>
      </c>
      <c r="H7" s="23" t="s">
        <v>96</v>
      </c>
      <c r="I7" s="23" t="s">
        <v>97</v>
      </c>
      <c r="J7" s="23" t="s">
        <v>98</v>
      </c>
      <c r="K7" s="23" t="s">
        <v>99</v>
      </c>
      <c r="L7" s="23" t="s">
        <v>100</v>
      </c>
      <c r="M7" s="23" t="s">
        <v>101</v>
      </c>
      <c r="N7" s="24" t="s">
        <v>102</v>
      </c>
      <c r="O7" s="24">
        <v>75.319999999999993</v>
      </c>
      <c r="P7" s="24">
        <v>97.01</v>
      </c>
      <c r="Q7" s="24">
        <v>81.72</v>
      </c>
      <c r="R7" s="24">
        <v>2931</v>
      </c>
      <c r="S7" s="24">
        <v>344552</v>
      </c>
      <c r="T7" s="24">
        <v>464.51</v>
      </c>
      <c r="U7" s="24">
        <v>741.75</v>
      </c>
      <c r="V7" s="24">
        <v>333568</v>
      </c>
      <c r="W7" s="24">
        <v>55.23</v>
      </c>
      <c r="X7" s="24">
        <v>6039.62</v>
      </c>
      <c r="Y7" s="24">
        <v>119.26</v>
      </c>
      <c r="Z7" s="24">
        <v>109.3</v>
      </c>
      <c r="AA7" s="24">
        <v>108.5</v>
      </c>
      <c r="AB7" s="24">
        <v>120.32</v>
      </c>
      <c r="AC7" s="24">
        <v>119.8</v>
      </c>
      <c r="AD7" s="24">
        <v>107.64</v>
      </c>
      <c r="AE7" s="24">
        <v>107.03</v>
      </c>
      <c r="AF7" s="24">
        <v>106.55</v>
      </c>
      <c r="AG7" s="24">
        <v>106.01</v>
      </c>
      <c r="AH7" s="24">
        <v>105.5</v>
      </c>
      <c r="AI7" s="24">
        <v>106.11</v>
      </c>
      <c r="AJ7" s="24">
        <v>0</v>
      </c>
      <c r="AK7" s="24">
        <v>0</v>
      </c>
      <c r="AL7" s="24">
        <v>0</v>
      </c>
      <c r="AM7" s="24">
        <v>0</v>
      </c>
      <c r="AN7" s="24">
        <v>0</v>
      </c>
      <c r="AO7" s="24">
        <v>9.1999999999999993</v>
      </c>
      <c r="AP7" s="24">
        <v>7.69</v>
      </c>
      <c r="AQ7" s="24">
        <v>5.95</v>
      </c>
      <c r="AR7" s="24">
        <v>5.27</v>
      </c>
      <c r="AS7" s="24">
        <v>4.83</v>
      </c>
      <c r="AT7" s="24">
        <v>3.15</v>
      </c>
      <c r="AU7" s="24">
        <v>103.89</v>
      </c>
      <c r="AV7" s="24">
        <v>91.96</v>
      </c>
      <c r="AW7" s="24">
        <v>104.69</v>
      </c>
      <c r="AX7" s="24">
        <v>140.82</v>
      </c>
      <c r="AY7" s="24">
        <v>158.41999999999999</v>
      </c>
      <c r="AZ7" s="24">
        <v>72.22</v>
      </c>
      <c r="BA7" s="24">
        <v>73.02</v>
      </c>
      <c r="BB7" s="24">
        <v>72.930000000000007</v>
      </c>
      <c r="BC7" s="24">
        <v>80.08</v>
      </c>
      <c r="BD7" s="24">
        <v>87.33</v>
      </c>
      <c r="BE7" s="24">
        <v>73.44</v>
      </c>
      <c r="BF7" s="24">
        <v>566.92999999999995</v>
      </c>
      <c r="BG7" s="24">
        <v>520.6</v>
      </c>
      <c r="BH7" s="24">
        <v>503.15</v>
      </c>
      <c r="BI7" s="24">
        <v>456.14</v>
      </c>
      <c r="BJ7" s="24">
        <v>410.8</v>
      </c>
      <c r="BK7" s="24">
        <v>730.93</v>
      </c>
      <c r="BL7" s="24">
        <v>708.89</v>
      </c>
      <c r="BM7" s="24">
        <v>730.52</v>
      </c>
      <c r="BN7" s="24">
        <v>672.33</v>
      </c>
      <c r="BO7" s="24">
        <v>668.8</v>
      </c>
      <c r="BP7" s="24">
        <v>652.82000000000005</v>
      </c>
      <c r="BQ7" s="24">
        <v>133.69</v>
      </c>
      <c r="BR7" s="24">
        <v>139.07</v>
      </c>
      <c r="BS7" s="24">
        <v>138.41999999999999</v>
      </c>
      <c r="BT7" s="24">
        <v>139.37</v>
      </c>
      <c r="BU7" s="24">
        <v>140.66</v>
      </c>
      <c r="BV7" s="24">
        <v>98.09</v>
      </c>
      <c r="BW7" s="24">
        <v>97.91</v>
      </c>
      <c r="BX7" s="24">
        <v>98.61</v>
      </c>
      <c r="BY7" s="24">
        <v>98.75</v>
      </c>
      <c r="BZ7" s="24">
        <v>98.36</v>
      </c>
      <c r="CA7" s="24">
        <v>97.61</v>
      </c>
      <c r="CB7" s="24">
        <v>137.63</v>
      </c>
      <c r="CC7" s="24">
        <v>131.33000000000001</v>
      </c>
      <c r="CD7" s="24">
        <v>127.35</v>
      </c>
      <c r="CE7" s="24">
        <v>126.82</v>
      </c>
      <c r="CF7" s="24">
        <v>127.03</v>
      </c>
      <c r="CG7" s="24">
        <v>146.08000000000001</v>
      </c>
      <c r="CH7" s="24">
        <v>144.11000000000001</v>
      </c>
      <c r="CI7" s="24">
        <v>141.24</v>
      </c>
      <c r="CJ7" s="24">
        <v>142.03</v>
      </c>
      <c r="CK7" s="24">
        <v>142.11000000000001</v>
      </c>
      <c r="CL7" s="24">
        <v>138.29</v>
      </c>
      <c r="CM7" s="24">
        <v>65.930000000000007</v>
      </c>
      <c r="CN7" s="24">
        <v>64.48</v>
      </c>
      <c r="CO7" s="24">
        <v>62.39</v>
      </c>
      <c r="CP7" s="24">
        <v>64.400000000000006</v>
      </c>
      <c r="CQ7" s="24">
        <v>63.75</v>
      </c>
      <c r="CR7" s="24">
        <v>61.93</v>
      </c>
      <c r="CS7" s="24">
        <v>61.32</v>
      </c>
      <c r="CT7" s="24">
        <v>61.7</v>
      </c>
      <c r="CU7" s="24">
        <v>63.04</v>
      </c>
      <c r="CV7" s="24">
        <v>60.55</v>
      </c>
      <c r="CW7" s="24">
        <v>59.1</v>
      </c>
      <c r="CX7" s="24">
        <v>98.01</v>
      </c>
      <c r="CY7" s="24">
        <v>98.1</v>
      </c>
      <c r="CZ7" s="24">
        <v>98.14</v>
      </c>
      <c r="DA7" s="24">
        <v>98.22</v>
      </c>
      <c r="DB7" s="24">
        <v>98.28</v>
      </c>
      <c r="DC7" s="24">
        <v>94.45</v>
      </c>
      <c r="DD7" s="24">
        <v>94.58</v>
      </c>
      <c r="DE7" s="24">
        <v>94.56</v>
      </c>
      <c r="DF7" s="24">
        <v>94.75</v>
      </c>
      <c r="DG7" s="24">
        <v>94.92</v>
      </c>
      <c r="DH7" s="24">
        <v>95.82</v>
      </c>
      <c r="DI7" s="24">
        <v>25.37</v>
      </c>
      <c r="DJ7" s="24">
        <v>27.19</v>
      </c>
      <c r="DK7" s="24">
        <v>29.61</v>
      </c>
      <c r="DL7" s="24">
        <v>32.06</v>
      </c>
      <c r="DM7" s="24">
        <v>34.19</v>
      </c>
      <c r="DN7" s="24">
        <v>30.45</v>
      </c>
      <c r="DO7" s="24">
        <v>31.01</v>
      </c>
      <c r="DP7" s="24">
        <v>28.87</v>
      </c>
      <c r="DQ7" s="24">
        <v>31.34</v>
      </c>
      <c r="DR7" s="24">
        <v>32.909999999999997</v>
      </c>
      <c r="DS7" s="24">
        <v>39.74</v>
      </c>
      <c r="DT7" s="24">
        <v>1.29</v>
      </c>
      <c r="DU7" s="24">
        <v>1.85</v>
      </c>
      <c r="DV7" s="24">
        <v>2.59</v>
      </c>
      <c r="DW7" s="24">
        <v>3.01</v>
      </c>
      <c r="DX7" s="24">
        <v>2.92</v>
      </c>
      <c r="DY7" s="24">
        <v>4.8499999999999996</v>
      </c>
      <c r="DZ7" s="24">
        <v>4.95</v>
      </c>
      <c r="EA7" s="24">
        <v>5.64</v>
      </c>
      <c r="EB7" s="24">
        <v>6.43</v>
      </c>
      <c r="EC7" s="24">
        <v>7.75</v>
      </c>
      <c r="ED7" s="24">
        <v>7.62</v>
      </c>
      <c r="EE7" s="24">
        <v>0.03</v>
      </c>
      <c r="EF7" s="24">
        <v>0.01</v>
      </c>
      <c r="EG7" s="24">
        <v>0.05</v>
      </c>
      <c r="EH7" s="24">
        <v>0.05</v>
      </c>
      <c r="EI7" s="24">
        <v>0.12</v>
      </c>
      <c r="EJ7" s="24">
        <v>0.21</v>
      </c>
      <c r="EK7" s="24">
        <v>0.19</v>
      </c>
      <c r="EL7" s="24">
        <v>0.19</v>
      </c>
      <c r="EM7" s="24">
        <v>0.19</v>
      </c>
      <c r="EN7" s="24">
        <v>0.21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kigyokanri</cp:lastModifiedBy>
  <dcterms:created xsi:type="dcterms:W3CDTF">2023-12-12T00:48:19Z</dcterms:created>
  <dcterms:modified xsi:type="dcterms:W3CDTF">2024-02-15T00:47:58Z</dcterms:modified>
  <cp:category/>
</cp:coreProperties>
</file>