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silon.otsu.local\jimu\F2808\02.経営分析\07.経営比較分析表\09.R5年度（R4決算）\05.HP公表\"/>
    </mc:Choice>
  </mc:AlternateContent>
  <xr:revisionPtr revIDLastSave="0" documentId="13_ncr:1_{79757BD0-F392-4FA7-B20E-5AB547DF0962}" xr6:coauthVersionLast="47" xr6:coauthVersionMax="47" xr10:uidLastSave="{00000000-0000-0000-0000-000000000000}"/>
  <workbookProtection workbookAlgorithmName="SHA-512" workbookHashValue="/wP+rtOXByTUlHdcgi15qkGj5gUwJRGcQ63e/Gom2OlsfAVS00kUSjMBH5ea6POIs0lyxE8mY/1a8zEqhhUeQg==" workbookSaltValue="SSlVBks7VjKdasUW4jrUt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F85" i="4"/>
  <c r="E85" i="4"/>
  <c r="BB10" i="4"/>
  <c r="AT10" i="4"/>
  <c r="BB8" i="4"/>
  <c r="AT8" i="4"/>
  <c r="AL8" i="4"/>
  <c r="AD8" i="4"/>
  <c r="W8" i="4"/>
  <c r="P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<sst xmlns="http://schemas.openxmlformats.org/spreadsheetml/2006/main" count="231" uniqueCount="118">
  <si>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</si>
  <si>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</si>
  <si>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</si>
  <si>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</si>
  <si>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</si>
  <si>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</si>
  <si>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</si>
  <si>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</si>
  <si>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</si>
  <si>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</si>
  <si>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</si>
  <si>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</si>
  <si>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</si>
  <si>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</si>
  <si>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</si>
  <si>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</si>
  <si>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</si>
  <si>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</si>
  <si>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</si>
  <si>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</si>
  <si>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</si>
  <si>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</si>
  <si>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</si>
  <si>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</si>
  <si>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</si>
  <si>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</si>
  <si>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</si>
  <si>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</si>
  <si>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</si>
  <si>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</si>
  <si>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</si>
  <si>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</si>
  <si>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</si>
  <si>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</si>
  <si>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</si>
  <si>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</si>
  <si>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</si>
  <si>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</si>
  <si>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</si>
  <si>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</si>
  <si>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</si>
  <si>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</si>
  <si>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</si>
  <si>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</si>
  <si>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</si>
  <si>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</si>
  <si>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</si>
  <si>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</si>
  <si>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</si>
  <si>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</si>
  <si>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</si>
  <si>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</si>
  <si>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</si>
  <si>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</si>
  <si>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</si>
  <si>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</si>
  <si>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</si>
  <si>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</si>
  <si>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</si>
  <si>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</si>
  <si>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</si>
  <si>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</si>
  <si>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</si>
  <si>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</si>
  <si>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</si>
  <si>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</si>
  <si>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</si>
  <si>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</si>
  <si>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</si>
  <si>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</si>
  <si>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</si>
  <si>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</si>
  <si>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</si>
  <si>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</si>
  <si>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</si>
  <si>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</si>
  <si>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</si>
  <si>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</si>
  <si>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</si>
  <si>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</si>
  <si>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</si>
  <si>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</si>
  <si>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</si>
  <si>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</si>
  <si>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</si>
  <si>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</si>
  <si>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</si>
  <si>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</si>
  <si>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</si>
  <si>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</si>
  <si>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</si>
  <si>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</si>
  <si>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</si>
  <si>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</si>
  <si>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</si>
  <si>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</si>
  <si>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</si>
  <si>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</si>
  <si>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</si>
  <si>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</si>
  <si>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</si>
  <si>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</si>
  <si>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</si>
  <si>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</si>
  <si>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</si>
  <si>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</si>
  <si>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</si>
  <si>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</si>
  <si>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</si>
  <si>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</si>
  <si>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</si>
  <si>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</si>
  <si>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</si>
  <si>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</si>
  <si>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</si>
  <si>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償却資産の減価償却がどの程度進んでいるかを表す指標で、資産の老朽化度合を示しています。前年度に比べると若干増加しており、類似団体平均より上回っています。管渠については、比較的新しいため、現状は老朽化対策は実施していませんが、将来的な改築更新を見据え、費用の平準化に努めつつ、計画的かつ効率的な管理を行っていく必要があります。</t>
    <phoneticPr fontId="4"/>
  </si>
  <si>
    <t>　特定環境保全公共下水道事業とは、市街化区域以外の区域にある下水道のことで、本市は公共下水道事業と一体で下水道事業として運営しており、各々の事業費は、全体の事業費を適切な方法で区分して算出しています。
　経営の健全性・効率性について、ここ数年の傾向をみると、一般会計からの繰入金の措置状況などによって指標が大きく変動しています。安定経営を継続するため、あらゆる改善策を検討していく必要があります。
　令和2年度に改定した「大津市下水道事業中長期経営計画（経営戦略）」に基づき、お客様に安全で安定した下水道サービスを提供できるよう、持続可能な経営を実施していきます。</t>
    <rPh sb="164" eb="166">
      <t>アンテイ</t>
    </rPh>
    <rPh sb="166" eb="168">
      <t>ケイエイ</t>
    </rPh>
    <rPh sb="169" eb="171">
      <t>ケイゾク</t>
    </rPh>
    <phoneticPr fontId="4"/>
  </si>
  <si>
    <t>①経常収支比率は、100％以上が良い状態である指標であり、令和4年度は全国平均を上回りました。しかし、過去の収支不足が影響し、累積欠損金が継続して発生しています（＝②累積欠損金比率が0％でない状態となる）。さらに、③流動比率は、100％以上が良い状態である指標ですが、継続的にマイナスとなっています。
④企業債残高対事業規模比率は、企業債残高の規模を表す指標で、低い方が良い状態です。企業債の発行抑制により減少傾向にありますが、全国平均及び類似団体平均を上回っています。
⑤経費回収率は、100％以上が良い状態である指標で、全国平均及び類似団体平均を上回りました。
⑥汚水処理原価は、有収水量1㎥あたりの費用を表す指標で、低い方が良い状態ですが、近年増加傾向にあります。
⑦施設利用率は、高い方が施設の利用状況や規模が良い状態である指標です。全国平均及び類似団体平均を上回っています。
⑧水洗化率は、処理区域内人口のうち汚水処理をしている人口の割合を表す指標です。着実に増加しており、全国平均及び類似団体平均を上回っています。</t>
    <rPh sb="29" eb="31">
      <t>レイワ</t>
    </rPh>
    <rPh sb="32" eb="34">
      <t>ネンド</t>
    </rPh>
    <rPh sb="35" eb="37">
      <t>ゼンコク</t>
    </rPh>
    <rPh sb="37" eb="39">
      <t>ヘイキン</t>
    </rPh>
    <rPh sb="40" eb="42">
      <t>ウワマワ</t>
    </rPh>
    <rPh sb="51" eb="53">
      <t>カコ</t>
    </rPh>
    <rPh sb="54" eb="56">
      <t>シュウシ</t>
    </rPh>
    <rPh sb="56" eb="58">
      <t>フソク</t>
    </rPh>
    <rPh sb="59" eb="61">
      <t>エイキョウ</t>
    </rPh>
    <rPh sb="323" eb="325">
      <t>キンネン</t>
    </rPh>
    <rPh sb="325" eb="327">
      <t>ゾウカ</t>
    </rPh>
    <rPh sb="327" eb="32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</si>
</sst>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6-4EBC-9E7B-EFD2AF8778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336-4EBC-9E7B-EFD2AF8778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75.02</c:v>
                </c:pt>
                <c:pt idx="1">
                  <c:v>74.489999999999995</c:v>
                </c:pt>
                <c:pt idx="2">
                  <c:v>68.22</c:v>
                </c:pt>
                <c:pt idx="3">
                  <c:v>74.319999999999993</c:v>
                </c:pt>
                <c:pt idx="4">
                  <c:v>75.97</c:v>
                </c:pt>
              </c:numCache>
            </c:numRef>
          </c:val>
          <c:extLst>
            <c:ext xmlns:c16="http://schemas.microsoft.com/office/drawing/2014/chart" uri="{C3380CC4-5D6E-409C-BE32-E72D297353CC}">
              <c16:uniqueId val="{00000000-F005-4856-821B-2E6C3F8E9D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005-4856-821B-2E6C3F8E9D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95.07</c:v>
                </c:pt>
                <c:pt idx="1">
                  <c:v>96.62</c:v>
                </c:pt>
                <c:pt idx="2">
                  <c:v>97.47</c:v>
                </c:pt>
                <c:pt idx="3">
                  <c:v>98.16</c:v>
                </c:pt>
                <c:pt idx="4">
                  <c:v>99.58</c:v>
                </c:pt>
              </c:numCache>
            </c:numRef>
          </c:val>
          <c:extLst>
            <c:ext xmlns:c16="http://schemas.microsoft.com/office/drawing/2014/chart" uri="{C3380CC4-5D6E-409C-BE32-E72D297353CC}">
              <c16:uniqueId val="{00000000-A233-4326-BA07-A5B0ED38C7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233-4326-BA07-A5B0ED38C7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104.73</c:v>
                </c:pt>
                <c:pt idx="1">
                  <c:v>53.26</c:v>
                </c:pt>
                <c:pt idx="2">
                  <c:v>54.7</c:v>
                </c:pt>
                <c:pt idx="3">
                  <c:v>73.69</c:v>
                </c:pt>
                <c:pt idx="4">
                  <c:v>105.02</c:v>
                </c:pt>
              </c:numCache>
            </c:numRef>
          </c:val>
          <c:extLst>
            <c:ext xmlns:c16="http://schemas.microsoft.com/office/drawing/2014/chart" uri="{C3380CC4-5D6E-409C-BE32-E72D297353CC}">
              <c16:uniqueId val="{00000000-2FD8-4F91-B145-04113190EB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2FD8-4F91-B145-04113190EB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24.22</c:v>
                </c:pt>
                <c:pt idx="1">
                  <c:v>21.52</c:v>
                </c:pt>
                <c:pt idx="2">
                  <c:v>23.44</c:v>
                </c:pt>
                <c:pt idx="3">
                  <c:v>25.09</c:v>
                </c:pt>
                <c:pt idx="4">
                  <c:v>26.85</c:v>
                </c:pt>
              </c:numCache>
            </c:numRef>
          </c:val>
          <c:extLst>
            <c:ext xmlns:c16="http://schemas.microsoft.com/office/drawing/2014/chart" uri="{C3380CC4-5D6E-409C-BE32-E72D297353CC}">
              <c16:uniqueId val="{00000000-AB24-40CA-963C-5587730BB2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AB24-40CA-963C-5587730BB2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F-42DA-9CB7-BCA1E4AF10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3B0F-42DA-9CB7-BCA1E4AF10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
                  <c:v>0</c:v>
                </c:pt>
                <c:pt idx="1">
                  <c:v>147.75</c:v>
                </c:pt>
                <c:pt idx="2">
                  <c:v>281.86</c:v>
                </c:pt>
                <c:pt idx="3">
                  <c:v>345.56</c:v>
                </c:pt>
                <c:pt idx="4">
                  <c:v>329.91</c:v>
                </c:pt>
              </c:numCache>
            </c:numRef>
          </c:val>
          <c:extLst>
            <c:ext xmlns:c16="http://schemas.microsoft.com/office/drawing/2014/chart" uri="{C3380CC4-5D6E-409C-BE32-E72D297353CC}">
              <c16:uniqueId val="{00000000-DD10-423A-AE36-6BAE8AA281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DD10-423A-AE36-6BAE8AA281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-203.6</c:v>
                </c:pt>
                <c:pt idx="1">
                  <c:v>-271.25</c:v>
                </c:pt>
                <c:pt idx="2">
                  <c:v>-384.07</c:v>
                </c:pt>
                <c:pt idx="3">
                  <c:v>-484.46</c:v>
                </c:pt>
                <c:pt idx="4">
                  <c:v>-589.99</c:v>
                </c:pt>
              </c:numCache>
            </c:numRef>
          </c:val>
          <c:extLst>
            <c:ext xmlns:c16="http://schemas.microsoft.com/office/drawing/2014/chart" uri="{C3380CC4-5D6E-409C-BE32-E72D297353CC}">
              <c16:uniqueId val="{00000000-0305-4820-AB7B-4B9341BD5D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305-4820-AB7B-4B9341BD5D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2208.2800000000002</c:v>
                </c:pt>
                <c:pt idx="1">
                  <c:v>2399.62</c:v>
                </c:pt>
                <c:pt idx="2">
                  <c:v>1921.5</c:v>
                </c:pt>
                <c:pt idx="3">
                  <c:v>1744.81</c:v>
                </c:pt>
                <c:pt idx="4">
                  <c:v>1645.66</c:v>
                </c:pt>
              </c:numCache>
            </c:numRef>
          </c:val>
          <c:extLst>
            <c:ext xmlns:c16="http://schemas.microsoft.com/office/drawing/2014/chart" uri="{C3380CC4-5D6E-409C-BE32-E72D297353CC}">
              <c16:uniqueId val="{00000000-1136-4288-9679-8E29699D18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136-4288-9679-8E29699D18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107.56</c:v>
                </c:pt>
                <c:pt idx="1">
                  <c:v>116.25</c:v>
                </c:pt>
                <c:pt idx="2">
                  <c:v>126.64</c:v>
                </c:pt>
                <c:pt idx="3">
                  <c:v>120.14</c:v>
                </c:pt>
                <c:pt idx="4">
                  <c:v>99.57</c:v>
                </c:pt>
              </c:numCache>
            </c:numRef>
          </c:val>
          <c:extLst>
            <c:ext xmlns:c16="http://schemas.microsoft.com/office/drawing/2014/chart" uri="{C3380CC4-5D6E-409C-BE32-E72D297353CC}">
              <c16:uniqueId val="{00000000-B215-479B-B3E9-5974D2878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215-479B-B3E9-5974D2878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176.51</c:v>
                </c:pt>
                <c:pt idx="1">
                  <c:v>164.15</c:v>
                </c:pt>
                <c:pt idx="2">
                  <c:v>149.06</c:v>
                </c:pt>
                <c:pt idx="3">
                  <c:v>160.91</c:v>
                </c:pt>
                <c:pt idx="4">
                  <c:v>193.45</c:v>
                </c:pt>
              </c:numCache>
            </c:numRef>
          </c:val>
          <c:extLst>
            <c:ext xmlns:c16="http://schemas.microsoft.com/office/drawing/2014/chart" uri="{C3380CC4-5D6E-409C-BE32-E72D297353CC}">
              <c16:uniqueId val="{00000000-B78C-46F7-908B-B82963C776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78C-46F7-908B-B82963C776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大津市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344552</v>
      </c>
      <c r="AM8" s="45"/>
      <c r="AN8" s="45"/>
      <c r="AO8" s="45"/>
      <c r="AP8" s="45"/>
      <c r="AQ8" s="45"/>
      <c r="AR8" s="45"/>
      <c r="AS8" s="45"/>
      <c r="AT8" s="46">
        <f>データ!T6</f>
        <v>464.51</v>
      </c>
      <c r="AU8" s="46"/>
      <c r="AV8" s="46"/>
      <c r="AW8" s="46"/>
      <c r="AX8" s="46"/>
      <c r="AY8" s="46"/>
      <c r="AZ8" s="46"/>
      <c r="BA8" s="46"/>
      <c r="BB8" s="46">
        <f>データ!U6</f>
        <v>741.75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60.01</v>
      </c>
      <c r="J10" s="46"/>
      <c r="K10" s="46"/>
      <c r="L10" s="46"/>
      <c r="M10" s="46"/>
      <c r="N10" s="46"/>
      <c r="O10" s="46"/>
      <c r="P10" s="46">
        <f>データ!P6</f>
        <v>1.51</v>
      </c>
      <c r="Q10" s="46"/>
      <c r="R10" s="46"/>
      <c r="S10" s="46"/>
      <c r="T10" s="46"/>
      <c r="U10" s="46"/>
      <c r="V10" s="46"/>
      <c r="W10" s="46">
        <f>データ!Q6</f>
        <v>84.59</v>
      </c>
      <c r="X10" s="46"/>
      <c r="Y10" s="46"/>
      <c r="Z10" s="46"/>
      <c r="AA10" s="46"/>
      <c r="AB10" s="46"/>
      <c r="AC10" s="46"/>
      <c r="AD10" s="45">
        <f>データ!R6</f>
        <v>2931</v>
      </c>
      <c r="AE10" s="45"/>
      <c r="AF10" s="45"/>
      <c r="AG10" s="45"/>
      <c r="AH10" s="45"/>
      <c r="AI10" s="45"/>
      <c r="AJ10" s="45"/>
      <c r="AK10" s="2"/>
      <c r="AL10" s="45">
        <f>データ!V6</f>
        <v>5186</v>
      </c>
      <c r="AM10" s="45"/>
      <c r="AN10" s="45"/>
      <c r="AO10" s="45"/>
      <c r="AP10" s="45"/>
      <c r="AQ10" s="45"/>
      <c r="AR10" s="45"/>
      <c r="AS10" s="45"/>
      <c r="AT10" s="46">
        <f>データ!W6</f>
        <v>2.5099999999999998</v>
      </c>
      <c r="AU10" s="46"/>
      <c r="AV10" s="46"/>
      <c r="AW10" s="46"/>
      <c r="AX10" s="46"/>
      <c r="AY10" s="46"/>
      <c r="AZ10" s="46"/>
      <c r="BA10" s="46"/>
      <c r="BB10" s="46">
        <f>データ!X6</f>
        <v>2066.14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SMwfXbDHBHIZgdY7HPuAPaePbUJx14dUJs1Shd/aiXbi80+EWB+8Tf3l6MrYxELcbcmTVRETXDF84E7Kh6m1w==" saltValue="49VAa5u7ultsXOSYhsjL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AF1" workbookViewId="0">
      <selection activeCell="AL8" sqref="AL8"/>
    </sheetView>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252018</v>
      </c>
      <c r="D6" s="19">
        <f t="shared" si="3"/>
        <v>46</v>
      </c>
      <c r="E6" s="19">
        <f t="shared" si="3"/>
        <v>17</v>
      </c>
      <c r="F6" s="19">
        <f t="shared" si="3"/>
        <v>4</v>
      </c>
      <c r="G6" s="19">
        <f t="shared" si="3"/>
        <v>0</v>
      </c>
      <c r="H6" s="19" t="str">
        <f t="shared" si="3"/>
        <v>滋賀県　大津市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60.01</v>
      </c>
      <c r="P6" s="20">
        <f t="shared" si="3"/>
        <v>1.51</v>
      </c>
      <c r="Q6" s="20">
        <f t="shared" si="3"/>
        <v>84.59</v>
      </c>
      <c r="R6" s="20">
        <f t="shared" si="3"/>
        <v>2931</v>
      </c>
      <c r="S6" s="20">
        <f t="shared" si="3"/>
        <v>344552</v>
      </c>
      <c r="T6" s="20">
        <f t="shared" si="3"/>
        <v>464.51</v>
      </c>
      <c r="U6" s="20">
        <f t="shared" si="3"/>
        <v>741.75</v>
      </c>
      <c r="V6" s="20">
        <f t="shared" si="3"/>
        <v>5186</v>
      </c>
      <c r="W6" s="20">
        <f t="shared" si="3"/>
        <v>2.5099999999999998</v>
      </c>
      <c r="X6" s="20">
        <f t="shared" si="3"/>
        <v>2066.14</v>
      </c>
      <c r="Y6" s="21">
        <f>IF(Y7="",NA(),Y7)</f>
        <v>104.73</v>
      </c>
      <c r="Z6" s="21">
        <f t="shared" ref="Z6:AH6" si="4">IF(Z7="",NA(),Z7)</f>
        <v>53.26</v>
      </c>
      <c r="AA6" s="21">
        <f t="shared" si="4"/>
        <v>54.7</v>
      </c>
      <c r="AB6" s="21">
        <f t="shared" si="4"/>
        <v>73.69</v>
      </c>
      <c r="AC6" s="21">
        <f t="shared" si="4"/>
        <v>105.02</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1">
        <f t="shared" ref="AK6:AS6" si="5">IF(AK7="",NA(),AK7)</f>
        <v>147.75</v>
      </c>
      <c r="AL6" s="21">
        <f t="shared" si="5"/>
        <v>281.86</v>
      </c>
      <c r="AM6" s="21">
        <f t="shared" si="5"/>
        <v>345.56</v>
      </c>
      <c r="AN6" s="21">
        <f t="shared" si="5"/>
        <v>329.91</v>
      </c>
      <c r="AO6" s="21">
        <f t="shared" si="5"/>
        <v>112.88</v>
      </c>
      <c r="AP6" s="21">
        <f t="shared" si="5"/>
        <v>94.97</v>
      </c>
      <c r="AQ6" s="21">
        <f t="shared" si="5"/>
        <v>63.96</v>
      </c>
      <c r="AR6" s="21">
        <f t="shared" si="5"/>
        <v>69.42</v>
      </c>
      <c r="AS6" s="21">
        <f t="shared" si="5"/>
        <v>72.86</v>
      </c>
      <c r="AT6" s="20" t="str">
        <f>IF(AT7="","",IF(AT7="-","【-】","【"&amp;SUBSTITUTE(TEXT(AT7,"#,##0.00"),"-","△")&amp;"】"))</f>
        <v>【65.93】</v>
      </c>
      <c r="AU6" s="21">
        <f>IF(AU7="",NA(),AU7)</f>
        <v>-203.6</v>
      </c>
      <c r="AV6" s="21">
        <f t="shared" ref="AV6:BD6" si="6">IF(AV7="",NA(),AV7)</f>
        <v>-271.25</v>
      </c>
      <c r="AW6" s="21">
        <f t="shared" si="6"/>
        <v>-384.07</v>
      </c>
      <c r="AX6" s="21">
        <f t="shared" si="6"/>
        <v>-484.46</v>
      </c>
      <c r="AY6" s="21">
        <f t="shared" si="6"/>
        <v>-589.99</v>
      </c>
      <c r="AZ6" s="21">
        <f t="shared" si="6"/>
        <v>49.18</v>
      </c>
      <c r="BA6" s="21">
        <f t="shared" si="6"/>
        <v>47.72</v>
      </c>
      <c r="BB6" s="21">
        <f t="shared" si="6"/>
        <v>44.24</v>
      </c>
      <c r="BC6" s="21">
        <f t="shared" si="6"/>
        <v>43.07</v>
      </c>
      <c r="BD6" s="21">
        <f t="shared" si="6"/>
        <v>45.42</v>
      </c>
      <c r="BE6" s="20" t="str">
        <f>IF(BE7="","",IF(BE7="-","【-】","【"&amp;SUBSTITUTE(TEXT(BE7,"#,##0.00"),"-","△")&amp;"】"))</f>
        <v>【44.25】</v>
      </c>
      <c r="BF6" s="21">
        <f>IF(BF7="",NA(),BF7)</f>
        <v>2208.2800000000002</v>
      </c>
      <c r="BG6" s="21">
        <f t="shared" ref="BG6:BO6" si="7">IF(BG7="",NA(),BG7)</f>
        <v>2399.62</v>
      </c>
      <c r="BH6" s="21">
        <f t="shared" si="7"/>
        <v>1921.5</v>
      </c>
      <c r="BI6" s="21">
        <f t="shared" si="7"/>
        <v>1744.81</v>
      </c>
      <c r="BJ6" s="21">
        <f t="shared" si="7"/>
        <v>1645.66</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107.56</v>
      </c>
      <c r="BR6" s="21">
        <f t="shared" ref="BR6:BZ6" si="8">IF(BR7="",NA(),BR7)</f>
        <v>116.25</v>
      </c>
      <c r="BS6" s="21">
        <f t="shared" si="8"/>
        <v>126.64</v>
      </c>
      <c r="BT6" s="21">
        <f t="shared" si="8"/>
        <v>120.14</v>
      </c>
      <c r="BU6" s="21">
        <f t="shared" si="8"/>
        <v>99.57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176.51</v>
      </c>
      <c r="CC6" s="21">
        <f t="shared" ref="CC6:CK6" si="9">IF(CC7="",NA(),CC7)</f>
        <v>164.15</v>
      </c>
      <c r="CD6" s="21">
        <f t="shared" si="9"/>
        <v>149.06</v>
      </c>
      <c r="CE6" s="21">
        <f t="shared" si="9"/>
        <v>160.91</v>
      </c>
      <c r="CF6" s="21">
        <f t="shared" si="9"/>
        <v>193.45</v>
      </c>
      <c r="CG6" s="21">
        <f t="shared" si="9"/>
        <v>230.02</v>
      </c>
      <c r="CH6" s="21">
        <f t="shared" si="9"/>
        <v>228.47</v>
      </c>
      <c r="CI6" s="21">
        <f t="shared" si="9"/>
        <v>224.88</v>
      </c>
      <c r="CJ6" s="21">
        <f t="shared" si="9"/>
        <v>228.64</v>
      </c>
      <c r="CK6" s="21">
        <f t="shared" si="9"/>
        <v>239.46</v>
      </c>
      <c r="CL6" s="20" t="str">
        <f>IF(CL7="","",IF(CL7="-","【-】","【"&amp;SUBSTITUTE(TEXT(CL7,"#,##0.00"),"-","△")&amp;"】"))</f>
        <v>【220.62】</v>
      </c>
      <c r="CM6" s="21">
        <f>IF(CM7="",NA(),CM7)</f>
        <v>75.02</v>
      </c>
      <c r="CN6" s="21">
        <f t="shared" ref="CN6:CV6" si="10">IF(CN7="",NA(),CN7)</f>
        <v>74.489999999999995</v>
      </c>
      <c r="CO6" s="21">
        <f t="shared" si="10"/>
        <v>68.22</v>
      </c>
      <c r="CP6" s="21">
        <f t="shared" si="10"/>
        <v>74.319999999999993</v>
      </c>
      <c r="CQ6" s="21">
        <f t="shared" si="10"/>
        <v>75.97</v>
      </c>
      <c r="CR6" s="21">
        <f t="shared" si="10"/>
        <v>42.56</v>
      </c>
      <c r="CS6" s="21">
        <f t="shared" si="10"/>
        <v>42.47</v>
      </c>
      <c r="CT6" s="21">
        <f t="shared" si="10"/>
        <v>42.4</v>
      </c>
      <c r="CU6" s="21">
        <f t="shared" si="10"/>
        <v>42.28</v>
      </c>
      <c r="CV6" s="21">
        <f t="shared" si="10"/>
        <v>41.06</v>
      </c>
      <c r="CW6" s="20" t="str">
        <f>IF(CW7="","",IF(CW7="-","【-】","【"&amp;SUBSTITUTE(TEXT(CW7,"#,##0.00"),"-","△")&amp;"】"))</f>
        <v>【42.22】</v>
      </c>
      <c r="CX6" s="21">
        <f>IF(CX7="",NA(),CX7)</f>
        <v>95.07</v>
      </c>
      <c r="CY6" s="21">
        <f t="shared" ref="CY6:DG6" si="11">IF(CY7="",NA(),CY7)</f>
        <v>96.62</v>
      </c>
      <c r="CZ6" s="21">
        <f t="shared" si="11"/>
        <v>97.47</v>
      </c>
      <c r="DA6" s="21">
        <f t="shared" si="11"/>
        <v>98.16</v>
      </c>
      <c r="DB6" s="21">
        <f t="shared" si="11"/>
        <v>99.58</v>
      </c>
      <c r="DC6" s="21">
        <f t="shared" si="11"/>
        <v>83.32</v>
      </c>
      <c r="DD6" s="21">
        <f t="shared" si="11"/>
        <v>83.75</v>
      </c>
      <c r="DE6" s="21">
        <f t="shared" si="11"/>
        <v>84.19</v>
      </c>
      <c r="DF6" s="21">
        <f t="shared" si="11"/>
        <v>84.34</v>
      </c>
      <c r="DG6" s="21">
        <f t="shared" si="11"/>
        <v>84.34</v>
      </c>
      <c r="DH6" s="20" t="str">
        <f>IF(DH7="","",IF(DH7="-","【-】","【"&amp;SUBSTITUTE(TEXT(DH7,"#,##0.00"),"-","△")&amp;"】"))</f>
        <v>【85.67】</v>
      </c>
      <c r="DI6" s="21">
        <f>IF(DI7="",NA(),DI7)</f>
        <v>24.22</v>
      </c>
      <c r="DJ6" s="21">
        <f t="shared" ref="DJ6:DR6" si="12">IF(DJ7="",NA(),DJ7)</f>
        <v>21.52</v>
      </c>
      <c r="DK6" s="21">
        <f t="shared" si="12"/>
        <v>23.44</v>
      </c>
      <c r="DL6" s="21">
        <f t="shared" si="12"/>
        <v>25.09</v>
      </c>
      <c r="DM6" s="21">
        <f t="shared" si="12"/>
        <v>26.85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252018</v>
      </c>
      <c r="D7" s="23">
        <v>46</v>
      </c>
      <c r="E7" s="23">
        <v>17</v>
      </c>
      <c r="F7" s="23">
        <v>4</v>
      </c>
      <c r="G7" s="23">
        <v>0</v>
      </c>
      <c r="H7" s="23" t="s">
        <v>96</v>
      </c>
      <c r="I7" s="23" t="s">
        <v>97</v>
      </c>
      <c r="J7" s="23" t="s">
        <v>98</v>
      </c>
      <c r="K7" s="23" t="s">
        <v>99</v>
      </c>
      <c r="L7" s="23" t="s">
        <v>100</v>
      </c>
      <c r="M7" s="23" t="s">
        <v>101</v>
      </c>
      <c r="N7" s="24" t="s">
        <v>102</v>
      </c>
      <c r="O7" s="24">
        <v>60.01</v>
      </c>
      <c r="P7" s="24">
        <v>1.51</v>
      </c>
      <c r="Q7" s="24">
        <v>84.59</v>
      </c>
      <c r="R7" s="24">
        <v>2931</v>
      </c>
      <c r="S7" s="24">
        <v>344552</v>
      </c>
      <c r="T7" s="24">
        <v>464.51</v>
      </c>
      <c r="U7" s="24">
        <v>741.75</v>
      </c>
      <c r="V7" s="24">
        <v>5186</v>
      </c>
      <c r="W7" s="24">
        <v>2.5099999999999998</v>
      </c>
      <c r="X7" s="24">
        <v>2066.14</v>
      </c>
      <c r="Y7" s="24">
        <v>104.73</v>
      </c>
      <c r="Z7" s="24">
        <v>53.26</v>
      </c>
      <c r="AA7" s="24">
        <v>54.7</v>
      </c>
      <c r="AB7" s="24">
        <v>73.69</v>
      </c>
      <c r="AC7" s="24">
        <v>105.02</v>
      </c>
      <c r="AD7" s="24">
        <v>101.72</v>
      </c>
      <c r="AE7" s="24">
        <v>102.73</v>
      </c>
      <c r="AF7" s="24">
        <v>105.78</v>
      </c>
      <c r="AG7" s="24">
        <v>106.09</v>
      </c>
      <c r="AH7" s="24">
        <v>106.44</v>
      </c>
      <c r="AI7" s="24">
        <v>104.54</v>
      </c>
      <c r="AJ7" s="24">
        <v>0</v>
      </c>
      <c r="AK7" s="24">
        <v>147.75</v>
      </c>
      <c r="AL7" s="24">
        <v>281.86</v>
      </c>
      <c r="AM7" s="24">
        <v>345.56</v>
      </c>
      <c r="AN7" s="24">
        <v>329.91</v>
      </c>
      <c r="AO7" s="24">
        <v>112.88</v>
      </c>
      <c r="AP7" s="24">
        <v>94.97</v>
      </c>
      <c r="AQ7" s="24">
        <v>63.96</v>
      </c>
      <c r="AR7" s="24">
        <v>69.42</v>
      </c>
      <c r="AS7" s="24">
        <v>72.86</v>
      </c>
      <c r="AT7" s="24">
        <v>65.930000000000007</v>
      </c>
      <c r="AU7" s="24">
        <v>-203.6</v>
      </c>
      <c r="AV7" s="24">
        <v>-271.25</v>
      </c>
      <c r="AW7" s="24">
        <v>-384.07</v>
      </c>
      <c r="AX7" s="24">
        <v>-484.46</v>
      </c>
      <c r="AY7" s="24">
        <v>-589.99</v>
      </c>
      <c r="AZ7" s="24">
        <v>49.18</v>
      </c>
      <c r="BA7" s="24">
        <v>47.72</v>
      </c>
      <c r="BB7" s="24">
        <v>44.24</v>
      </c>
      <c r="BC7" s="24">
        <v>43.07</v>
      </c>
      <c r="BD7" s="24">
        <v>45.42</v>
      </c>
      <c r="BE7" s="24">
        <v>44.25</v>
      </c>
      <c r="BF7" s="24">
        <v>2208.2800000000002</v>
      </c>
      <c r="BG7" s="24">
        <v>2399.62</v>
      </c>
      <c r="BH7" s="24">
        <v>1921.5</v>
      </c>
      <c r="BI7" s="24">
        <v>1744.81</v>
      </c>
      <c r="BJ7" s="24">
        <v>1645.66</v>
      </c>
      <c r="BK7" s="24">
        <v>1194.1500000000001</v>
      </c>
      <c r="BL7" s="24">
        <v>1206.79</v>
      </c>
      <c r="BM7" s="24">
        <v>1258.43</v>
      </c>
      <c r="BN7" s="24">
        <v>1163.75</v>
      </c>
      <c r="BO7" s="24">
        <v>1195.47</v>
      </c>
      <c r="BP7" s="24">
        <v>1182.1099999999999</v>
      </c>
      <c r="BQ7" s="24">
        <v>107.56</v>
      </c>
      <c r="BR7" s="24">
        <v>116.25</v>
      </c>
      <c r="BS7" s="24">
        <v>126.64</v>
      </c>
      <c r="BT7" s="24">
        <v>120.14</v>
      </c>
      <c r="BU7" s="24">
        <v>99.57</v>
      </c>
      <c r="BV7" s="24">
        <v>72.260000000000005</v>
      </c>
      <c r="BW7" s="24">
        <v>71.84</v>
      </c>
      <c r="BX7" s="24">
        <v>73.36</v>
      </c>
      <c r="BY7" s="24">
        <v>72.599999999999994</v>
      </c>
      <c r="BZ7" s="24">
        <v>69.430000000000007</v>
      </c>
      <c r="CA7" s="24">
        <v>73.78</v>
      </c>
      <c r="CB7" s="24">
        <v>176.51</v>
      </c>
      <c r="CC7" s="24">
        <v>164.15</v>
      </c>
      <c r="CD7" s="24">
        <v>149.06</v>
      </c>
      <c r="CE7" s="24">
        <v>160.91</v>
      </c>
      <c r="CF7" s="24">
        <v>193.45</v>
      </c>
      <c r="CG7" s="24">
        <v>230.02</v>
      </c>
      <c r="CH7" s="24">
        <v>228.47</v>
      </c>
      <c r="CI7" s="24">
        <v>224.88</v>
      </c>
      <c r="CJ7" s="24">
        <v>228.64</v>
      </c>
      <c r="CK7" s="24">
        <v>239.46</v>
      </c>
      <c r="CL7" s="24">
        <v>220.62</v>
      </c>
      <c r="CM7" s="24">
        <v>75.02</v>
      </c>
      <c r="CN7" s="24">
        <v>74.489999999999995</v>
      </c>
      <c r="CO7" s="24">
        <v>68.22</v>
      </c>
      <c r="CP7" s="24">
        <v>74.319999999999993</v>
      </c>
      <c r="CQ7" s="24">
        <v>75.97</v>
      </c>
      <c r="CR7" s="24">
        <v>42.56</v>
      </c>
      <c r="CS7" s="24">
        <v>42.47</v>
      </c>
      <c r="CT7" s="24">
        <v>42.4</v>
      </c>
      <c r="CU7" s="24">
        <v>42.28</v>
      </c>
      <c r="CV7" s="24">
        <v>41.06</v>
      </c>
      <c r="CW7" s="24">
        <v>42.22</v>
      </c>
      <c r="CX7" s="24">
        <v>95.07</v>
      </c>
      <c r="CY7" s="24">
        <v>96.62</v>
      </c>
      <c r="CZ7" s="24">
        <v>97.47</v>
      </c>
      <c r="DA7" s="24">
        <v>98.16</v>
      </c>
      <c r="DB7" s="24">
        <v>99.58</v>
      </c>
      <c r="DC7" s="24">
        <v>83.32</v>
      </c>
      <c r="DD7" s="24">
        <v>83.75</v>
      </c>
      <c r="DE7" s="24">
        <v>84.19</v>
      </c>
      <c r="DF7" s="24">
        <v>84.34</v>
      </c>
      <c r="DG7" s="24">
        <v>84.34</v>
      </c>
      <c r="DH7" s="24">
        <v>85.67</v>
      </c>
      <c r="DI7" s="24">
        <v>24.22</v>
      </c>
      <c r="DJ7" s="24">
        <v>21.52</v>
      </c>
      <c r="DK7" s="24">
        <v>23.44</v>
      </c>
      <c r="DL7" s="24">
        <v>25.09</v>
      </c>
      <c r="DM7" s="24">
        <v>26.85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OtsuCity</cp:lastModifiedBy>
  <cp:lastPrinted>2024-01-29T04:21:41Z</cp:lastPrinted>
  <dcterms:created xsi:type="dcterms:W3CDTF">2023-12-12T00:56:41Z</dcterms:created>
  <dcterms:modified xsi:type="dcterms:W3CDTF">2024-02-27T06:49:34Z</dcterms:modified>
  <cp:category/>
</cp:coreProperties>
</file>