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O\"/>
    </mc:Choice>
  </mc:AlternateContent>
  <xr:revisionPtr revIDLastSave="0" documentId="13_ncr:1_{33FC03B8-7C56-4952-A82C-F810F4E9AEFD}" xr6:coauthVersionLast="47" xr6:coauthVersionMax="47" xr10:uidLastSave="{00000000-0000-0000-0000-000000000000}"/>
  <bookViews>
    <workbookView xWindow="13560" yWindow="825" windowWidth="13305" windowHeight="14235" xr2:uid="{00000000-000D-0000-FFFF-FFFF00000000}"/>
  </bookViews>
  <sheets>
    <sheet name="O-1" sheetId="2" r:id="rId1"/>
  </sheets>
  <externalReferences>
    <externalReference r:id="rId2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39" i="2" l="1"/>
  <c r="AU39" i="2"/>
  <c r="AN39" i="2"/>
  <c r="BA38" i="2"/>
  <c r="AU38" i="2"/>
  <c r="AN38" i="2"/>
  <c r="BS37" i="2"/>
  <c r="BA37" i="2"/>
  <c r="AU37" i="2"/>
  <c r="AN37" i="2"/>
  <c r="AG37" i="2"/>
  <c r="Z37" i="2"/>
  <c r="S37" i="2"/>
  <c r="L37" i="2"/>
  <c r="BA36" i="2"/>
  <c r="AU36" i="2"/>
  <c r="AN36" i="2"/>
  <c r="BA35" i="2"/>
  <c r="AU35" i="2"/>
  <c r="AN35" i="2"/>
  <c r="BS34" i="2"/>
  <c r="AN34" i="2"/>
  <c r="AG34" i="2"/>
  <c r="Z34" i="2"/>
  <c r="BA34" i="2" s="1"/>
  <c r="S34" i="2"/>
  <c r="L34" i="2"/>
  <c r="AN33" i="2"/>
  <c r="BA32" i="2"/>
  <c r="AU32" i="2"/>
  <c r="AN32" i="2"/>
  <c r="AN31" i="2" s="1"/>
  <c r="BS31" i="2"/>
  <c r="AG31" i="2"/>
  <c r="Z31" i="2"/>
  <c r="BA31" i="2" s="1"/>
  <c r="S31" i="2"/>
  <c r="L31" i="2"/>
  <c r="AU30" i="2"/>
  <c r="AN30" i="2"/>
  <c r="AN28" i="2" s="1"/>
  <c r="AN29" i="2"/>
  <c r="BS28" i="2"/>
  <c r="AG28" i="2"/>
  <c r="Z28" i="2"/>
  <c r="AU28" i="2" s="1"/>
  <c r="S28" i="2"/>
  <c r="L28" i="2"/>
  <c r="BA27" i="2"/>
  <c r="AU27" i="2"/>
  <c r="AN27" i="2"/>
  <c r="BA26" i="2"/>
  <c r="AU26" i="2"/>
  <c r="AN26" i="2"/>
  <c r="BA25" i="2"/>
  <c r="AU25" i="2"/>
  <c r="AN25" i="2"/>
  <c r="BA24" i="2"/>
  <c r="AU24" i="2"/>
  <c r="AN24" i="2"/>
  <c r="AN22" i="2" s="1"/>
  <c r="BA23" i="2"/>
  <c r="AU23" i="2"/>
  <c r="AN23" i="2"/>
  <c r="BS22" i="2"/>
  <c r="AG22" i="2"/>
  <c r="Z22" i="2"/>
  <c r="BA22" i="2" s="1"/>
  <c r="S22" i="2"/>
  <c r="L22" i="2"/>
  <c r="BS21" i="2"/>
  <c r="AG21" i="2"/>
  <c r="Z21" i="2"/>
  <c r="BA21" i="2" s="1"/>
  <c r="S21" i="2"/>
  <c r="L21" i="2"/>
  <c r="BA20" i="2"/>
  <c r="AU20" i="2"/>
  <c r="AN20" i="2"/>
  <c r="BA19" i="2"/>
  <c r="AU19" i="2"/>
  <c r="AN19" i="2"/>
  <c r="BA18" i="2"/>
  <c r="AU18" i="2"/>
  <c r="AN18" i="2"/>
  <c r="BS17" i="2"/>
  <c r="AN17" i="2"/>
  <c r="AG17" i="2"/>
  <c r="Z17" i="2"/>
  <c r="BA17" i="2" s="1"/>
  <c r="S17" i="2"/>
  <c r="L17" i="2"/>
  <c r="BS16" i="2"/>
  <c r="AN16" i="2"/>
  <c r="AG16" i="2"/>
  <c r="Z16" i="2"/>
  <c r="BA16" i="2" s="1"/>
  <c r="S16" i="2"/>
  <c r="L16" i="2"/>
  <c r="BA15" i="2"/>
  <c r="AU15" i="2"/>
  <c r="AN15" i="2"/>
  <c r="BA14" i="2"/>
  <c r="AU14" i="2"/>
  <c r="AN14" i="2"/>
  <c r="AN13" i="2" s="1"/>
  <c r="BS13" i="2"/>
  <c r="AG13" i="2"/>
  <c r="Z13" i="2"/>
  <c r="BA13" i="2" s="1"/>
  <c r="S13" i="2"/>
  <c r="S9" i="2" s="1"/>
  <c r="L13" i="2"/>
  <c r="BA12" i="2"/>
  <c r="AU12" i="2"/>
  <c r="AN12" i="2"/>
  <c r="BA11" i="2"/>
  <c r="AU11" i="2"/>
  <c r="AN11" i="2"/>
  <c r="AN10" i="2" s="1"/>
  <c r="BS10" i="2"/>
  <c r="AG10" i="2"/>
  <c r="Z10" i="2"/>
  <c r="AU10" i="2" s="1"/>
  <c r="S10" i="2"/>
  <c r="L10" i="2"/>
  <c r="BA10" i="2" s="1"/>
  <c r="BS9" i="2"/>
  <c r="AG9" i="2"/>
  <c r="L9" i="2"/>
  <c r="BS8" i="2"/>
  <c r="AN8" i="2"/>
  <c r="AG8" i="2"/>
  <c r="Z8" i="2"/>
  <c r="AU8" i="2" s="1"/>
  <c r="S8" i="2"/>
  <c r="L8" i="2"/>
  <c r="BA8" i="2" s="1"/>
  <c r="BS7" i="2"/>
  <c r="AN7" i="2"/>
  <c r="AN6" i="2" s="1"/>
  <c r="AG7" i="2"/>
  <c r="AG6" i="2" s="1"/>
  <c r="Z7" i="2"/>
  <c r="AU7" i="2" s="1"/>
  <c r="S7" i="2"/>
  <c r="L7" i="2"/>
  <c r="L6" i="2" s="1"/>
  <c r="BA6" i="2" s="1"/>
  <c r="BS6" i="2"/>
  <c r="Z6" i="2"/>
  <c r="AU6" i="2" s="1"/>
  <c r="S6" i="2"/>
  <c r="AN9" i="2" l="1"/>
  <c r="BA7" i="2"/>
  <c r="AU34" i="2"/>
  <c r="AU16" i="2"/>
  <c r="AU17" i="2"/>
  <c r="AN21" i="2"/>
  <c r="Z9" i="2"/>
  <c r="AU21" i="2"/>
  <c r="AU22" i="2"/>
  <c r="AU13" i="2"/>
  <c r="AU31" i="2"/>
  <c r="AU9" i="2" l="1"/>
  <c r="BA9" i="2"/>
</calcChain>
</file>

<file path=xl/sharedStrings.xml><?xml version="1.0" encoding="utf-8"?>
<sst xmlns="http://schemas.openxmlformats.org/spreadsheetml/2006/main" count="69" uniqueCount="41">
  <si>
    <t>　</t>
    <phoneticPr fontId="2"/>
  </si>
  <si>
    <t>資料：総務部収納課</t>
    <rPh sb="3" eb="5">
      <t>ソウム</t>
    </rPh>
    <rPh sb="5" eb="6">
      <t>ブ</t>
    </rPh>
    <rPh sb="6" eb="8">
      <t>シュウノウ</t>
    </rPh>
    <phoneticPr fontId="2"/>
  </si>
  <si>
    <t xml:space="preserve">   繰</t>
  </si>
  <si>
    <t xml:space="preserve">   現</t>
  </si>
  <si>
    <t xml:space="preserve">   計</t>
  </si>
  <si>
    <t>都市計画税</t>
  </si>
  <si>
    <t>　 計</t>
  </si>
  <si>
    <t>事業所税</t>
  </si>
  <si>
    <t>入湯税</t>
  </si>
  <si>
    <t xml:space="preserve">特別土地保有税　  </t>
  </si>
  <si>
    <t>鉱産税</t>
  </si>
  <si>
    <t>市たばこ税</t>
  </si>
  <si>
    <t>現</t>
    <rPh sb="0" eb="1">
      <t>ゲン</t>
    </rPh>
    <phoneticPr fontId="2"/>
  </si>
  <si>
    <t>(環境性能割)</t>
    <rPh sb="1" eb="3">
      <t>カンキョウ</t>
    </rPh>
    <rPh sb="3" eb="5">
      <t>セイノウ</t>
    </rPh>
    <rPh sb="5" eb="6">
      <t>ワリ</t>
    </rPh>
    <phoneticPr fontId="2"/>
  </si>
  <si>
    <t xml:space="preserve">軽自動車税  </t>
  </si>
  <si>
    <t>交 納 付 金</t>
    <phoneticPr fontId="2"/>
  </si>
  <si>
    <t>固定資産税</t>
  </si>
  <si>
    <t>法人</t>
    <rPh sb="0" eb="2">
      <t>ホウジン</t>
    </rPh>
    <phoneticPr fontId="2"/>
  </si>
  <si>
    <t>個人</t>
    <rPh sb="0" eb="2">
      <t>コジン</t>
    </rPh>
    <phoneticPr fontId="2"/>
  </si>
  <si>
    <t>市民税</t>
  </si>
  <si>
    <t>滞納繰越分</t>
  </si>
  <si>
    <t>現年度</t>
  </si>
  <si>
    <t>総計</t>
  </si>
  <si>
    <t>対予算</t>
  </si>
  <si>
    <t>対調定</t>
  </si>
  <si>
    <t>収入済額中過誤　　　　納金未還付金</t>
  </si>
  <si>
    <t>前年同期(％)</t>
  </si>
  <si>
    <t>収入率(％)</t>
  </si>
  <si>
    <t>収入未済額</t>
  </si>
  <si>
    <t>不  納  欠  損  額</t>
    <rPh sb="0" eb="1">
      <t>フ</t>
    </rPh>
    <rPh sb="3" eb="4">
      <t>ノウ</t>
    </rPh>
    <rPh sb="6" eb="7">
      <t>ケツ</t>
    </rPh>
    <rPh sb="9" eb="10">
      <t>ソン</t>
    </rPh>
    <rPh sb="12" eb="13">
      <t>ガク</t>
    </rPh>
    <phoneticPr fontId="2"/>
  </si>
  <si>
    <t>収　入　済　額</t>
    <rPh sb="0" eb="1">
      <t>オサム</t>
    </rPh>
    <rPh sb="2" eb="3">
      <t>イリ</t>
    </rPh>
    <rPh sb="4" eb="5">
      <t>スミ</t>
    </rPh>
    <rPh sb="6" eb="7">
      <t>ガク</t>
    </rPh>
    <phoneticPr fontId="2"/>
  </si>
  <si>
    <t>調　　定　　額</t>
    <rPh sb="0" eb="1">
      <t>チョウ</t>
    </rPh>
    <rPh sb="3" eb="4">
      <t>サダム</t>
    </rPh>
    <rPh sb="6" eb="7">
      <t>ガク</t>
    </rPh>
    <phoneticPr fontId="2"/>
  </si>
  <si>
    <t>予　　算　　額</t>
    <rPh sb="0" eb="1">
      <t>ヨ</t>
    </rPh>
    <rPh sb="3" eb="4">
      <t>サン</t>
    </rPh>
    <rPh sb="6" eb="7">
      <t>ガク</t>
    </rPh>
    <phoneticPr fontId="2"/>
  </si>
  <si>
    <t>区　　　　分</t>
    <rPh sb="0" eb="1">
      <t>ク</t>
    </rPh>
    <rPh sb="5" eb="6">
      <t>ブン</t>
    </rPh>
    <phoneticPr fontId="2"/>
  </si>
  <si>
    <t xml:space="preserve"> </t>
    <phoneticPr fontId="2"/>
  </si>
  <si>
    <t>Ｏ - １  市税収入状況</t>
    <rPh sb="7" eb="9">
      <t>シゼイ</t>
    </rPh>
    <rPh sb="9" eb="11">
      <t>シュウニュウ</t>
    </rPh>
    <rPh sb="11" eb="13">
      <t>ジョウキョウ</t>
    </rPh>
    <phoneticPr fontId="2"/>
  </si>
  <si>
    <t>(種別割)</t>
    <rPh sb="1" eb="3">
      <t>シュベツ</t>
    </rPh>
    <rPh sb="3" eb="4">
      <t>ワリ</t>
    </rPh>
    <phoneticPr fontId="1"/>
  </si>
  <si>
    <t>計</t>
    <rPh sb="0" eb="1">
      <t>ケイ</t>
    </rPh>
    <phoneticPr fontId="1"/>
  </si>
  <si>
    <t xml:space="preserve">  Ｏ - １  （続）</t>
    <rPh sb="10" eb="11">
      <t>ツヅ</t>
    </rPh>
    <phoneticPr fontId="2"/>
  </si>
  <si>
    <t>令和4年5月31日現在（単位：円）</t>
    <rPh sb="0" eb="1">
      <t>レイ</t>
    </rPh>
    <rPh sb="1" eb="2">
      <t>ワ</t>
    </rPh>
    <phoneticPr fontId="2"/>
  </si>
  <si>
    <t>　注）表中「現」とは令和3年度課税分をいい、「繰」とは滞納繰越分をいう。</t>
    <rPh sb="1" eb="2">
      <t>チュウ</t>
    </rPh>
    <rPh sb="3" eb="4">
      <t>ヒョウ</t>
    </rPh>
    <rPh sb="4" eb="5">
      <t>チュウ</t>
    </rPh>
    <rPh sb="6" eb="7">
      <t>ゲン</t>
    </rPh>
    <rPh sb="10" eb="12">
      <t>レイワ</t>
    </rPh>
    <rPh sb="13" eb="15">
      <t>ネンド</t>
    </rPh>
    <rPh sb="15" eb="17">
      <t>カゼイ</t>
    </rPh>
    <rPh sb="17" eb="18">
      <t>ブン</t>
    </rPh>
    <rPh sb="23" eb="24">
      <t>ク</t>
    </rPh>
    <rPh sb="27" eb="29">
      <t>タイノウ</t>
    </rPh>
    <rPh sb="29" eb="31">
      <t>クリコシ</t>
    </rPh>
    <rPh sb="31" eb="32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</si>
</sst>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_ 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/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177" fontId="4" fillId="0" borderId="0"/>
    <xf numFmtId="0" fontId="5" fillId="0" borderId="0">
      <alignment vertical="center"/>
    </xf>
    <xf numFmtId="0" fontId="5" fillId="0" borderId="0"/>
  </cellStyleXfs>
  <cellXfs count="76">
    <xf numFmtId="0" fontId="0" fillId="0" borderId="0" xfId="0"/>
    <xf numFmtId="0" fontId="7" fillId="0" borderId="0" xfId="19" applyFont="1" applyAlignment="1">
      <alignment horizontal="left" vertical="center"/>
    </xf>
    <xf numFmtId="0" fontId="9" fillId="0" borderId="0" xfId="19" applyFont="1"/>
    <xf numFmtId="0" fontId="10" fillId="0" borderId="0" xfId="19" applyFont="1"/>
    <xf numFmtId="0" fontId="11" fillId="0" borderId="2" xfId="19" applyFont="1" applyBorder="1" applyAlignment="1">
      <alignment vertical="center"/>
    </xf>
    <xf numFmtId="0" fontId="12" fillId="0" borderId="2" xfId="19" applyFont="1" applyBorder="1" applyAlignment="1">
      <alignment vertical="center"/>
    </xf>
    <xf numFmtId="0" fontId="12" fillId="0" borderId="2" xfId="19" applyFont="1" applyBorder="1"/>
    <xf numFmtId="0" fontId="12" fillId="0" borderId="2" xfId="19" applyFont="1" applyBorder="1" applyAlignment="1">
      <alignment horizontal="right" vertical="center"/>
    </xf>
    <xf numFmtId="0" fontId="13" fillId="0" borderId="2" xfId="19" applyFont="1" applyBorder="1" applyAlignment="1">
      <alignment horizontal="right" vertical="center"/>
    </xf>
    <xf numFmtId="0" fontId="10" fillId="0" borderId="2" xfId="19" applyFont="1" applyBorder="1"/>
    <xf numFmtId="0" fontId="10" fillId="0" borderId="2" xfId="19" applyFont="1" applyBorder="1" applyAlignment="1">
      <alignment horizontal="right" vertical="center"/>
    </xf>
    <xf numFmtId="0" fontId="12" fillId="0" borderId="3" xfId="19" applyFont="1" applyBorder="1" applyAlignment="1">
      <alignment horizontal="center" vertical="center"/>
    </xf>
    <xf numFmtId="0" fontId="12" fillId="0" borderId="11" xfId="19" applyFont="1" applyBorder="1" applyAlignment="1">
      <alignment horizontal="center" vertical="center"/>
    </xf>
    <xf numFmtId="0" fontId="12" fillId="0" borderId="17" xfId="19" applyFont="1" applyBorder="1" applyAlignment="1">
      <alignment horizontal="center" vertical="center"/>
    </xf>
    <xf numFmtId="0" fontId="12" fillId="0" borderId="12" xfId="19" applyFont="1" applyBorder="1" applyAlignment="1">
      <alignment horizontal="center" vertical="center"/>
    </xf>
    <xf numFmtId="0" fontId="12" fillId="0" borderId="13" xfId="19" applyFont="1" applyBorder="1" applyAlignment="1">
      <alignment horizontal="center" vertical="center"/>
    </xf>
    <xf numFmtId="0" fontId="12" fillId="0" borderId="14" xfId="19" applyFont="1" applyBorder="1" applyAlignment="1">
      <alignment horizontal="center" vertical="center"/>
    </xf>
    <xf numFmtId="0" fontId="12" fillId="0" borderId="11" xfId="19" applyFont="1" applyBorder="1" applyAlignment="1">
      <alignment horizontal="center" vertical="center" wrapText="1"/>
    </xf>
    <xf numFmtId="0" fontId="12" fillId="0" borderId="3" xfId="19" applyFont="1" applyBorder="1" applyAlignment="1">
      <alignment horizontal="center" vertical="center" wrapText="1"/>
    </xf>
    <xf numFmtId="0" fontId="12" fillId="0" borderId="1" xfId="19" applyFont="1" applyBorder="1" applyAlignment="1">
      <alignment horizontal="center" vertical="center"/>
    </xf>
    <xf numFmtId="0" fontId="12" fillId="0" borderId="6" xfId="19" applyFont="1" applyBorder="1" applyAlignment="1">
      <alignment horizontal="center" vertical="center"/>
    </xf>
    <xf numFmtId="0" fontId="12" fillId="0" borderId="8" xfId="19" applyFont="1" applyBorder="1" applyAlignment="1">
      <alignment horizontal="center" vertical="center"/>
    </xf>
    <xf numFmtId="0" fontId="12" fillId="0" borderId="9" xfId="19" applyFont="1" applyBorder="1" applyAlignment="1">
      <alignment horizontal="center" vertical="center"/>
    </xf>
    <xf numFmtId="0" fontId="12" fillId="0" borderId="5" xfId="19" applyFont="1" applyBorder="1" applyAlignment="1">
      <alignment horizontal="center" vertical="center"/>
    </xf>
    <xf numFmtId="0" fontId="12" fillId="0" borderId="10" xfId="19" applyFont="1" applyBorder="1" applyAlignment="1">
      <alignment horizontal="center" vertical="center"/>
    </xf>
    <xf numFmtId="0" fontId="12" fillId="0" borderId="6" xfId="19" applyFont="1" applyBorder="1" applyAlignment="1">
      <alignment horizontal="center" vertical="center" wrapText="1"/>
    </xf>
    <xf numFmtId="0" fontId="12" fillId="0" borderId="1" xfId="19" applyFont="1" applyBorder="1" applyAlignment="1">
      <alignment horizontal="center" vertical="center" wrapText="1"/>
    </xf>
    <xf numFmtId="0" fontId="12" fillId="0" borderId="0" xfId="19" applyFont="1" applyAlignment="1">
      <alignment horizontal="distributed" vertical="center" indent="1"/>
    </xf>
    <xf numFmtId="41" fontId="14" fillId="0" borderId="15" xfId="19" applyNumberFormat="1" applyFont="1" applyBorder="1" applyAlignment="1">
      <alignment vertical="center"/>
    </xf>
    <xf numFmtId="41" fontId="14" fillId="0" borderId="4" xfId="19" applyNumberFormat="1" applyFont="1" applyBorder="1" applyAlignment="1">
      <alignment vertical="center"/>
    </xf>
    <xf numFmtId="43" fontId="14" fillId="0" borderId="4" xfId="19" applyNumberFormat="1" applyFont="1" applyBorder="1" applyAlignment="1">
      <alignment vertical="center"/>
    </xf>
    <xf numFmtId="41" fontId="14" fillId="0" borderId="7" xfId="19" applyNumberFormat="1" applyFont="1" applyBorder="1" applyAlignment="1">
      <alignment vertical="center"/>
    </xf>
    <xf numFmtId="41" fontId="14" fillId="0" borderId="0" xfId="19" applyNumberFormat="1" applyFont="1" applyAlignment="1">
      <alignment vertical="center"/>
    </xf>
    <xf numFmtId="43" fontId="14" fillId="0" borderId="0" xfId="19" applyNumberFormat="1" applyFont="1" applyAlignment="1">
      <alignment vertical="center"/>
    </xf>
    <xf numFmtId="0" fontId="12" fillId="0" borderId="1" xfId="19" applyFont="1" applyBorder="1" applyAlignment="1">
      <alignment horizontal="distributed" vertical="center" indent="1"/>
    </xf>
    <xf numFmtId="41" fontId="14" fillId="0" borderId="6" xfId="19" applyNumberFormat="1" applyFont="1" applyBorder="1" applyAlignment="1">
      <alignment vertical="center"/>
    </xf>
    <xf numFmtId="41" fontId="14" fillId="0" borderId="1" xfId="19" applyNumberFormat="1" applyFont="1" applyBorder="1" applyAlignment="1">
      <alignment vertical="center"/>
    </xf>
    <xf numFmtId="43" fontId="14" fillId="0" borderId="1" xfId="19" applyNumberFormat="1" applyFont="1" applyBorder="1" applyAlignment="1">
      <alignment vertical="center"/>
    </xf>
    <xf numFmtId="0" fontId="12" fillId="0" borderId="0" xfId="19" applyFont="1" applyAlignment="1">
      <alignment horizontal="right" vertical="center"/>
    </xf>
    <xf numFmtId="176" fontId="14" fillId="0" borderId="4" xfId="19" applyNumberFormat="1" applyFont="1" applyBorder="1" applyAlignment="1">
      <alignment vertical="center"/>
    </xf>
    <xf numFmtId="176" fontId="14" fillId="0" borderId="0" xfId="19" applyNumberFormat="1" applyFont="1" applyAlignment="1">
      <alignment vertical="center"/>
    </xf>
    <xf numFmtId="0" fontId="12" fillId="0" borderId="0" xfId="19" applyFont="1" applyAlignment="1">
      <alignment vertical="center"/>
    </xf>
    <xf numFmtId="0" fontId="12" fillId="0" borderId="0" xfId="19" applyFont="1" applyAlignment="1">
      <alignment horizontal="distributed" vertical="center"/>
    </xf>
    <xf numFmtId="0" fontId="12" fillId="0" borderId="1" xfId="19" applyFont="1" applyBorder="1" applyAlignment="1">
      <alignment horizontal="distributed" vertical="center"/>
    </xf>
    <xf numFmtId="0" fontId="12" fillId="0" borderId="1" xfId="19" applyFont="1" applyBorder="1" applyAlignment="1">
      <alignment horizontal="right" vertical="center"/>
    </xf>
    <xf numFmtId="176" fontId="14" fillId="0" borderId="1" xfId="19" applyNumberFormat="1" applyFont="1" applyBorder="1" applyAlignment="1">
      <alignment vertical="center"/>
    </xf>
    <xf numFmtId="0" fontId="10" fillId="0" borderId="0" xfId="19" applyFont="1" applyAlignment="1">
      <alignment vertical="center"/>
    </xf>
    <xf numFmtId="0" fontId="12" fillId="0" borderId="0" xfId="19" applyFont="1" applyAlignment="1">
      <alignment horizontal="center" vertical="center"/>
    </xf>
    <xf numFmtId="0" fontId="10" fillId="0" borderId="1" xfId="19" applyFont="1" applyBorder="1" applyAlignment="1">
      <alignment vertical="center"/>
    </xf>
    <xf numFmtId="0" fontId="12" fillId="0" borderId="1" xfId="19" applyFont="1" applyBorder="1" applyAlignment="1">
      <alignment vertical="center"/>
    </xf>
    <xf numFmtId="0" fontId="12" fillId="0" borderId="0" xfId="19" applyFont="1" applyAlignment="1">
      <alignment horizontal="distributed" vertical="center" indent="1"/>
    </xf>
    <xf numFmtId="0" fontId="12" fillId="0" borderId="18" xfId="19" applyFont="1" applyBorder="1" applyAlignment="1">
      <alignment horizontal="right" vertical="center"/>
    </xf>
    <xf numFmtId="41" fontId="14" fillId="0" borderId="7" xfId="2" applyNumberFormat="1" applyFont="1" applyFill="1" applyBorder="1" applyAlignment="1">
      <alignment vertical="center"/>
    </xf>
    <xf numFmtId="41" fontId="14" fillId="0" borderId="0" xfId="2" applyNumberFormat="1" applyFont="1" applyFill="1" applyBorder="1" applyAlignment="1">
      <alignment vertical="center"/>
    </xf>
    <xf numFmtId="176" fontId="14" fillId="0" borderId="0" xfId="19" applyNumberFormat="1" applyFont="1" applyAlignment="1">
      <alignment horizontal="center" vertical="center"/>
    </xf>
    <xf numFmtId="41" fontId="14" fillId="0" borderId="0" xfId="19" applyNumberFormat="1" applyFont="1" applyAlignment="1">
      <alignment horizontal="center" vertical="center"/>
    </xf>
    <xf numFmtId="0" fontId="12" fillId="0" borderId="8" xfId="19" applyFont="1" applyBorder="1" applyAlignment="1">
      <alignment horizontal="right" vertical="center"/>
    </xf>
    <xf numFmtId="41" fontId="14" fillId="0" borderId="6" xfId="19" applyNumberFormat="1" applyFont="1" applyBorder="1" applyAlignment="1">
      <alignment horizontal="center" vertical="center"/>
    </xf>
    <xf numFmtId="41" fontId="14" fillId="0" borderId="1" xfId="19" applyNumberFormat="1" applyFont="1" applyBorder="1" applyAlignment="1">
      <alignment horizontal="center" vertical="center"/>
    </xf>
    <xf numFmtId="176" fontId="14" fillId="0" borderId="1" xfId="19" applyNumberFormat="1" applyFont="1" applyBorder="1" applyAlignment="1">
      <alignment horizontal="center" vertical="center"/>
    </xf>
    <xf numFmtId="0" fontId="12" fillId="0" borderId="5" xfId="19" applyFont="1" applyBorder="1" applyAlignment="1">
      <alignment horizontal="distributed" vertical="center" indent="1"/>
    </xf>
    <xf numFmtId="0" fontId="12" fillId="0" borderId="5" xfId="19" applyFont="1" applyBorder="1" applyAlignment="1">
      <alignment horizontal="right" vertical="center"/>
    </xf>
    <xf numFmtId="41" fontId="14" fillId="0" borderId="9" xfId="19" applyNumberFormat="1" applyFont="1" applyBorder="1" applyAlignment="1">
      <alignment vertical="center"/>
    </xf>
    <xf numFmtId="41" fontId="14" fillId="0" borderId="5" xfId="19" applyNumberFormat="1" applyFont="1" applyBorder="1" applyAlignment="1">
      <alignment vertical="center"/>
    </xf>
    <xf numFmtId="176" fontId="14" fillId="0" borderId="5" xfId="19" applyNumberFormat="1" applyFont="1" applyBorder="1" applyAlignment="1">
      <alignment vertical="center"/>
    </xf>
    <xf numFmtId="0" fontId="12" fillId="0" borderId="2" xfId="19" applyFont="1" applyBorder="1" applyAlignment="1">
      <alignment horizontal="distributed" vertical="center"/>
    </xf>
    <xf numFmtId="41" fontId="14" fillId="0" borderId="16" xfId="19" applyNumberFormat="1" applyFont="1" applyBorder="1" applyAlignment="1">
      <alignment vertical="center"/>
    </xf>
    <xf numFmtId="41" fontId="14" fillId="0" borderId="2" xfId="19" applyNumberFormat="1" applyFont="1" applyBorder="1" applyAlignment="1">
      <alignment vertical="center"/>
    </xf>
    <xf numFmtId="176" fontId="14" fillId="0" borderId="2" xfId="19" applyNumberFormat="1" applyFont="1" applyBorder="1" applyAlignment="1">
      <alignment vertical="center"/>
    </xf>
    <xf numFmtId="0" fontId="15" fillId="0" borderId="3" xfId="19" applyFont="1" applyBorder="1" applyAlignment="1">
      <alignment vertical="center"/>
    </xf>
    <xf numFmtId="0" fontId="16" fillId="0" borderId="3" xfId="19" applyFont="1" applyBorder="1" applyAlignment="1">
      <alignment vertical="center"/>
    </xf>
    <xf numFmtId="0" fontId="12" fillId="0" borderId="3" xfId="19" applyFont="1" applyBorder="1" applyAlignment="1">
      <alignment horizontal="right" vertical="center"/>
    </xf>
    <xf numFmtId="0" fontId="15" fillId="0" borderId="0" xfId="19" applyFont="1" applyAlignment="1">
      <alignment vertical="center"/>
    </xf>
    <xf numFmtId="0" fontId="16" fillId="0" borderId="0" xfId="19" applyFont="1" applyAlignment="1">
      <alignment vertical="center"/>
    </xf>
    <xf numFmtId="0" fontId="12" fillId="0" borderId="0" xfId="19" applyFont="1"/>
    <xf numFmtId="0" fontId="13" fillId="0" borderId="0" xfId="19" applyFont="1"/>
  </cellXfs>
  <cellStyles count="20">
    <cellStyle name="パーセント 2" xfId="1" xr:uid="{00000000-0005-0000-0000-000000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桁区切り 2 4" xfId="5" xr:uid="{00000000-0005-0000-0000-000005000000}"/>
    <cellStyle name="桁区切り 2 5" xfId="6" xr:uid="{00000000-0005-0000-0000-000006000000}"/>
    <cellStyle name="桁区切り 3" xfId="7" xr:uid="{00000000-0005-0000-0000-000007000000}"/>
    <cellStyle name="標準" xfId="0" builtinId="0"/>
    <cellStyle name="標準 2" xfId="8" xr:uid="{00000000-0005-0000-0000-000009000000}"/>
    <cellStyle name="標準 2 2" xfId="9" xr:uid="{00000000-0005-0000-0000-00000A000000}"/>
    <cellStyle name="標準 2 3" xfId="10" xr:uid="{00000000-0005-0000-0000-00000B000000}"/>
    <cellStyle name="標準 2 3 2" xfId="19" xr:uid="{0E501176-9071-45BF-995D-CE0202D1BEA6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65381;&#12487;&#12540;&#12479;&#12502;&#12483;&#12463;&#38306;&#20418;/&#9733;&#32113;&#35336;&#24180;&#37969;/&#65288;&#12414;&#12384;&#65289;&#9733;&#20196;&#21644;&#65300;&#24180;&#29256;&#32113;&#35336;&#24180;&#37969;/03%20&#22238;&#31572;/&#20196;&#21644;4&#24180;&#29256;&#32113;&#35336;&#24180;&#37969;&#65288;&#20840;&#12471;&#12540;&#12488;&#12414;&#12392;&#1241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凡例"/>
      <sheetName val="総目次・目次"/>
      <sheetName val="中表紙1"/>
      <sheetName val="1"/>
      <sheetName val="2"/>
      <sheetName val="新3"/>
      <sheetName val="4"/>
      <sheetName val="中表紙2"/>
      <sheetName val="A-1"/>
      <sheetName val="A-2_3"/>
      <sheetName val="A-4"/>
      <sheetName val="A-5"/>
      <sheetName val="Ａ-6_7"/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～2)"/>
      <sheetName val="D-5(3～6)"/>
      <sheetName val="D-6"/>
      <sheetName val="E-1_2"/>
      <sheetName val="E-3_4"/>
      <sheetName val="F-1"/>
      <sheetName val="F-2(1)"/>
      <sheetName val="F-2(2)_3_4"/>
      <sheetName val="F-5(1～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I-1(1～4)"/>
      <sheetName val="Ｉ-2_3_4"/>
      <sheetName val="I-5_6"/>
      <sheetName val="J-1"/>
      <sheetName val="J-2_3"/>
      <sheetName val="J-4"/>
      <sheetName val="J-5"/>
      <sheetName val="J-6"/>
      <sheetName val="K-1_2"/>
      <sheetName val="K-3_4_5"/>
      <sheetName val="K-6"/>
      <sheetName val="K-7 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 "/>
      <sheetName val="L-14(6) "/>
      <sheetName val="L-14(6)(続)"/>
      <sheetName val="L-15_16_17"/>
      <sheetName val="L-18_19_20"/>
      <sheetName val="L-21(1～4)_22"/>
      <sheetName val="L-23"/>
      <sheetName val="M-1"/>
      <sheetName val="M-２"/>
      <sheetName val="M-３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"/>
      <sheetName val="R-4(1)"/>
      <sheetName val="R-4(2)"/>
      <sheetName val="R-5(1)"/>
      <sheetName val="R-5(2)"/>
      <sheetName val="R-6(1)"/>
      <sheetName val="R-6(2)"/>
      <sheetName val="R-6(3)"/>
      <sheetName val="R-7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F7218-4713-418A-9368-09CA00E21463}">
  <sheetPr>
    <pageSetUpPr fitToPage="1"/>
  </sheetPr>
  <dimension ref="A1:BZ43"/>
  <sheetViews>
    <sheetView tabSelected="1" zoomScale="70" zoomScaleNormal="70" workbookViewId="0">
      <selection activeCell="A6" sqref="A6:K6"/>
    </sheetView>
  </sheetViews>
  <sheetFormatPr defaultColWidth="2.25" defaultRowHeight="13.5"/>
  <cols>
    <col min="1" max="77" width="2.25" style="3"/>
    <col min="78" max="78" width="2.25" style="3" customWidth="1"/>
    <col min="79" max="16384" width="2.25" style="3"/>
  </cols>
  <sheetData>
    <row r="1" spans="1:78" ht="13.5" customHeight="1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2"/>
      <c r="AH1" s="2"/>
      <c r="AI1" s="2"/>
      <c r="AJ1" s="2"/>
      <c r="AK1" s="2"/>
      <c r="AL1" s="2"/>
      <c r="AN1" s="1" t="s">
        <v>38</v>
      </c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78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2"/>
      <c r="AF2" s="2"/>
      <c r="AG2" s="2"/>
      <c r="AH2" s="2"/>
      <c r="AI2" s="2"/>
      <c r="AJ2" s="2"/>
      <c r="AK2" s="2"/>
      <c r="AL2" s="2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78" ht="15" customHeight="1" thickBot="1">
      <c r="A3" s="4" t="s">
        <v>34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7" t="s">
        <v>39</v>
      </c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</row>
    <row r="4" spans="1:78" ht="21" customHeight="1">
      <c r="A4" s="11" t="s">
        <v>33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2" t="s">
        <v>32</v>
      </c>
      <c r="M4" s="11"/>
      <c r="N4" s="11"/>
      <c r="O4" s="11"/>
      <c r="P4" s="11"/>
      <c r="Q4" s="11"/>
      <c r="R4" s="11"/>
      <c r="S4" s="12" t="s">
        <v>31</v>
      </c>
      <c r="T4" s="11"/>
      <c r="U4" s="11"/>
      <c r="V4" s="11"/>
      <c r="W4" s="11"/>
      <c r="X4" s="11"/>
      <c r="Y4" s="11"/>
      <c r="Z4" s="12" t="s">
        <v>30</v>
      </c>
      <c r="AA4" s="11"/>
      <c r="AB4" s="11"/>
      <c r="AC4" s="11"/>
      <c r="AD4" s="11"/>
      <c r="AE4" s="11"/>
      <c r="AF4" s="11"/>
      <c r="AG4" s="12" t="s">
        <v>29</v>
      </c>
      <c r="AH4" s="11"/>
      <c r="AI4" s="11"/>
      <c r="AJ4" s="11"/>
      <c r="AK4" s="11"/>
      <c r="AL4" s="11"/>
      <c r="AM4" s="11"/>
      <c r="AN4" s="12" t="s">
        <v>28</v>
      </c>
      <c r="AO4" s="11"/>
      <c r="AP4" s="11"/>
      <c r="AQ4" s="11"/>
      <c r="AR4" s="11"/>
      <c r="AS4" s="11"/>
      <c r="AT4" s="13"/>
      <c r="AU4" s="14" t="s">
        <v>27</v>
      </c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6"/>
      <c r="BG4" s="14" t="s">
        <v>26</v>
      </c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/>
      <c r="BS4" s="17" t="s">
        <v>25</v>
      </c>
      <c r="BT4" s="18"/>
      <c r="BU4" s="18"/>
      <c r="BV4" s="18"/>
      <c r="BW4" s="18"/>
      <c r="BX4" s="18"/>
      <c r="BY4" s="18"/>
      <c r="BZ4" s="18"/>
    </row>
    <row r="5" spans="1:78" ht="21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19"/>
      <c r="O5" s="19"/>
      <c r="P5" s="19"/>
      <c r="Q5" s="19"/>
      <c r="R5" s="19"/>
      <c r="S5" s="20"/>
      <c r="T5" s="19"/>
      <c r="U5" s="19"/>
      <c r="V5" s="19"/>
      <c r="W5" s="19"/>
      <c r="X5" s="19"/>
      <c r="Y5" s="19"/>
      <c r="Z5" s="20"/>
      <c r="AA5" s="19"/>
      <c r="AB5" s="19"/>
      <c r="AC5" s="19"/>
      <c r="AD5" s="19"/>
      <c r="AE5" s="19"/>
      <c r="AF5" s="19"/>
      <c r="AG5" s="20"/>
      <c r="AH5" s="19"/>
      <c r="AI5" s="19"/>
      <c r="AJ5" s="19"/>
      <c r="AK5" s="19"/>
      <c r="AL5" s="19"/>
      <c r="AM5" s="19"/>
      <c r="AN5" s="20"/>
      <c r="AO5" s="19"/>
      <c r="AP5" s="19"/>
      <c r="AQ5" s="19"/>
      <c r="AR5" s="19"/>
      <c r="AS5" s="19"/>
      <c r="AT5" s="21"/>
      <c r="AU5" s="20" t="s">
        <v>24</v>
      </c>
      <c r="AV5" s="19"/>
      <c r="AW5" s="19"/>
      <c r="AX5" s="19"/>
      <c r="AY5" s="19"/>
      <c r="AZ5" s="19"/>
      <c r="BA5" s="20" t="s">
        <v>23</v>
      </c>
      <c r="BB5" s="19"/>
      <c r="BC5" s="19"/>
      <c r="BD5" s="19"/>
      <c r="BE5" s="19"/>
      <c r="BF5" s="21"/>
      <c r="BG5" s="20" t="s">
        <v>24</v>
      </c>
      <c r="BH5" s="19"/>
      <c r="BI5" s="19"/>
      <c r="BJ5" s="19"/>
      <c r="BK5" s="19"/>
      <c r="BL5" s="19"/>
      <c r="BM5" s="22" t="s">
        <v>23</v>
      </c>
      <c r="BN5" s="23"/>
      <c r="BO5" s="23"/>
      <c r="BP5" s="23"/>
      <c r="BQ5" s="23"/>
      <c r="BR5" s="24"/>
      <c r="BS5" s="25"/>
      <c r="BT5" s="26"/>
      <c r="BU5" s="26"/>
      <c r="BV5" s="26"/>
      <c r="BW5" s="26"/>
      <c r="BX5" s="26"/>
      <c r="BY5" s="26"/>
      <c r="BZ5" s="26"/>
    </row>
    <row r="6" spans="1:78" ht="21" customHeight="1">
      <c r="A6" s="27" t="s">
        <v>22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8">
        <f>+L7+L8</f>
        <v>50554068000</v>
      </c>
      <c r="M6" s="29"/>
      <c r="N6" s="29"/>
      <c r="O6" s="29"/>
      <c r="P6" s="29"/>
      <c r="Q6" s="29"/>
      <c r="R6" s="29"/>
      <c r="S6" s="29">
        <f>+S7+S8</f>
        <v>53489760505</v>
      </c>
      <c r="T6" s="29"/>
      <c r="U6" s="29"/>
      <c r="V6" s="29"/>
      <c r="W6" s="29"/>
      <c r="X6" s="29"/>
      <c r="Y6" s="29"/>
      <c r="Z6" s="29">
        <f>+Z7+Z8</f>
        <v>51352193570</v>
      </c>
      <c r="AA6" s="29"/>
      <c r="AB6" s="29"/>
      <c r="AC6" s="29"/>
      <c r="AD6" s="29"/>
      <c r="AE6" s="29"/>
      <c r="AF6" s="29"/>
      <c r="AG6" s="29">
        <f>+AG7+AG8</f>
        <v>98106991</v>
      </c>
      <c r="AH6" s="29"/>
      <c r="AI6" s="29"/>
      <c r="AJ6" s="29"/>
      <c r="AK6" s="29"/>
      <c r="AL6" s="29"/>
      <c r="AM6" s="29"/>
      <c r="AN6" s="29">
        <f>+AN7+AN8</f>
        <v>2068120160</v>
      </c>
      <c r="AO6" s="29"/>
      <c r="AP6" s="29"/>
      <c r="AQ6" s="29"/>
      <c r="AR6" s="29"/>
      <c r="AS6" s="29"/>
      <c r="AT6" s="29"/>
      <c r="AU6" s="30">
        <f t="shared" ref="AU6:AU32" si="0">+Z6/S6*100</f>
        <v>96.003782939353059</v>
      </c>
      <c r="AV6" s="30"/>
      <c r="AW6" s="30"/>
      <c r="AX6" s="30"/>
      <c r="AY6" s="30"/>
      <c r="AZ6" s="30"/>
      <c r="BA6" s="30">
        <f t="shared" ref="BA6:BA27" si="1">+Z6/L6*100</f>
        <v>101.57875637228639</v>
      </c>
      <c r="BB6" s="30"/>
      <c r="BC6" s="30"/>
      <c r="BD6" s="30"/>
      <c r="BE6" s="30"/>
      <c r="BF6" s="30"/>
      <c r="BG6" s="30">
        <v>94.982357374624257</v>
      </c>
      <c r="BH6" s="30"/>
      <c r="BI6" s="30"/>
      <c r="BJ6" s="30"/>
      <c r="BK6" s="30"/>
      <c r="BL6" s="30"/>
      <c r="BM6" s="30">
        <v>101.14202944903316</v>
      </c>
      <c r="BN6" s="30"/>
      <c r="BO6" s="30"/>
      <c r="BP6" s="30"/>
      <c r="BQ6" s="30"/>
      <c r="BR6" s="30"/>
      <c r="BS6" s="29">
        <f>BS7+BS8</f>
        <v>28660216</v>
      </c>
      <c r="BT6" s="29"/>
      <c r="BU6" s="29"/>
      <c r="BV6" s="29"/>
      <c r="BW6" s="29"/>
      <c r="BX6" s="29"/>
      <c r="BY6" s="29"/>
      <c r="BZ6" s="29"/>
    </row>
    <row r="7" spans="1:78" ht="21" customHeight="1">
      <c r="A7" s="27" t="s">
        <v>21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31">
        <f>+L11+L14+L18+L20+L23+L25+L26+L27+L29+L32+L35+L38</f>
        <v>49534068000</v>
      </c>
      <c r="M7" s="32"/>
      <c r="N7" s="32"/>
      <c r="O7" s="32"/>
      <c r="P7" s="32"/>
      <c r="Q7" s="32"/>
      <c r="R7" s="32"/>
      <c r="S7" s="32">
        <f>+S11+S14+S18+S20+S23+S25+S26+S27+S29+S32+S35+S38</f>
        <v>50848244080</v>
      </c>
      <c r="T7" s="32"/>
      <c r="U7" s="32"/>
      <c r="V7" s="32"/>
      <c r="W7" s="32"/>
      <c r="X7" s="32"/>
      <c r="Y7" s="32"/>
      <c r="Z7" s="32">
        <f>+Z11+Z14+Z18+Z20+Z23+Z25+Z26+Z27+Z29+Z32+Z35+Z38</f>
        <v>50436879841</v>
      </c>
      <c r="AA7" s="32"/>
      <c r="AB7" s="32"/>
      <c r="AC7" s="32"/>
      <c r="AD7" s="32"/>
      <c r="AE7" s="32"/>
      <c r="AF7" s="32"/>
      <c r="AG7" s="32">
        <f>+AG11+AG14+AG18+AG20+AG23+AG25+AG26+AG27+AG29+AG32+AG35+AG38</f>
        <v>0</v>
      </c>
      <c r="AH7" s="32"/>
      <c r="AI7" s="32"/>
      <c r="AJ7" s="32"/>
      <c r="AK7" s="32"/>
      <c r="AL7" s="32"/>
      <c r="AM7" s="32"/>
      <c r="AN7" s="32">
        <f>+AN11+AN14+AN18+AN20+AN23+AN25+AN26+AN27+AN29+AN32+AN35+AN38</f>
        <v>439748678</v>
      </c>
      <c r="AO7" s="32"/>
      <c r="AP7" s="32"/>
      <c r="AQ7" s="32"/>
      <c r="AR7" s="32"/>
      <c r="AS7" s="32"/>
      <c r="AT7" s="32"/>
      <c r="AU7" s="33">
        <f t="shared" si="0"/>
        <v>99.190996176086628</v>
      </c>
      <c r="AV7" s="33"/>
      <c r="AW7" s="33"/>
      <c r="AX7" s="33"/>
      <c r="AY7" s="33"/>
      <c r="AZ7" s="33"/>
      <c r="BA7" s="33">
        <f t="shared" si="1"/>
        <v>101.8226079089648</v>
      </c>
      <c r="BB7" s="33"/>
      <c r="BC7" s="33"/>
      <c r="BD7" s="33"/>
      <c r="BE7" s="33"/>
      <c r="BF7" s="33"/>
      <c r="BG7" s="33">
        <v>98.087563237388125</v>
      </c>
      <c r="BH7" s="33"/>
      <c r="BI7" s="33"/>
      <c r="BJ7" s="33"/>
      <c r="BK7" s="33"/>
      <c r="BL7" s="33"/>
      <c r="BM7" s="33">
        <v>101.05367831317704</v>
      </c>
      <c r="BN7" s="33"/>
      <c r="BO7" s="33"/>
      <c r="BP7" s="33"/>
      <c r="BQ7" s="33"/>
      <c r="BR7" s="33"/>
      <c r="BS7" s="32">
        <f>+BS11+BS14+BS18+BS20+BS23+BS25+BS26+BS27+BS29+BS32+BS35+BS38</f>
        <v>28384439</v>
      </c>
      <c r="BT7" s="32"/>
      <c r="BU7" s="32"/>
      <c r="BV7" s="32"/>
      <c r="BW7" s="32"/>
      <c r="BX7" s="32"/>
      <c r="BY7" s="32"/>
      <c r="BZ7" s="32"/>
    </row>
    <row r="8" spans="1:78" ht="21" customHeight="1">
      <c r="A8" s="34" t="s">
        <v>20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>
        <f>+L12+L15+L19+L24+L30+L33+L36+L39</f>
        <v>1020000000</v>
      </c>
      <c r="M8" s="36"/>
      <c r="N8" s="36"/>
      <c r="O8" s="36"/>
      <c r="P8" s="36"/>
      <c r="Q8" s="36"/>
      <c r="R8" s="36"/>
      <c r="S8" s="36">
        <f>+S12+S15+S19+S24+S30+S33+S36+S39</f>
        <v>2641516425</v>
      </c>
      <c r="T8" s="36"/>
      <c r="U8" s="36"/>
      <c r="V8" s="36"/>
      <c r="W8" s="36"/>
      <c r="X8" s="36"/>
      <c r="Y8" s="36"/>
      <c r="Z8" s="36">
        <f>+Z12+Z15+Z19+Z24+Z30+Z33+Z36+Z39</f>
        <v>915313729</v>
      </c>
      <c r="AA8" s="36"/>
      <c r="AB8" s="36"/>
      <c r="AC8" s="36"/>
      <c r="AD8" s="36"/>
      <c r="AE8" s="36"/>
      <c r="AF8" s="36"/>
      <c r="AG8" s="36">
        <f>+AG12+AG15+AG19+AG24+AG30+AG33+AG36+AG39</f>
        <v>98106991</v>
      </c>
      <c r="AH8" s="36"/>
      <c r="AI8" s="36"/>
      <c r="AJ8" s="36"/>
      <c r="AK8" s="36"/>
      <c r="AL8" s="36"/>
      <c r="AM8" s="36"/>
      <c r="AN8" s="36">
        <f>+AN12+AN15+AN19+AN24+AN30+AN33+AN36+AN39</f>
        <v>1628371482</v>
      </c>
      <c r="AO8" s="36"/>
      <c r="AP8" s="36"/>
      <c r="AQ8" s="36"/>
      <c r="AR8" s="36"/>
      <c r="AS8" s="36"/>
      <c r="AT8" s="36"/>
      <c r="AU8" s="37">
        <f t="shared" si="0"/>
        <v>34.651070890085414</v>
      </c>
      <c r="AV8" s="37"/>
      <c r="AW8" s="37"/>
      <c r="AX8" s="37"/>
      <c r="AY8" s="37"/>
      <c r="AZ8" s="37"/>
      <c r="BA8" s="37">
        <f t="shared" si="1"/>
        <v>89.736640098039217</v>
      </c>
      <c r="BB8" s="37"/>
      <c r="BC8" s="37"/>
      <c r="BD8" s="37"/>
      <c r="BE8" s="37"/>
      <c r="BF8" s="37"/>
      <c r="BG8" s="37">
        <v>23.889445839417142</v>
      </c>
      <c r="BH8" s="37"/>
      <c r="BI8" s="37"/>
      <c r="BJ8" s="37"/>
      <c r="BK8" s="37"/>
      <c r="BL8" s="37"/>
      <c r="BM8" s="37">
        <v>110.19896551020408</v>
      </c>
      <c r="BN8" s="37"/>
      <c r="BO8" s="37"/>
      <c r="BP8" s="37"/>
      <c r="BQ8" s="37"/>
      <c r="BR8" s="37"/>
      <c r="BS8" s="36">
        <f>BS12+BS15+BS19+BS24+BS30+BS33+BS36+BS39</f>
        <v>275777</v>
      </c>
      <c r="BT8" s="36"/>
      <c r="BU8" s="36"/>
      <c r="BV8" s="36"/>
      <c r="BW8" s="36"/>
      <c r="BX8" s="36"/>
      <c r="BY8" s="36"/>
      <c r="BZ8" s="36"/>
    </row>
    <row r="9" spans="1:78" ht="21" customHeight="1">
      <c r="A9" s="27" t="s">
        <v>19</v>
      </c>
      <c r="B9" s="27"/>
      <c r="C9" s="27"/>
      <c r="D9" s="27"/>
      <c r="E9" s="27"/>
      <c r="F9" s="27"/>
      <c r="G9" s="27"/>
      <c r="H9" s="27"/>
      <c r="I9" s="27"/>
      <c r="J9" s="38" t="s">
        <v>4</v>
      </c>
      <c r="K9" s="38"/>
      <c r="L9" s="31">
        <f>+L10+L13</f>
        <v>23388758000</v>
      </c>
      <c r="M9" s="32"/>
      <c r="N9" s="32"/>
      <c r="O9" s="32"/>
      <c r="P9" s="32"/>
      <c r="Q9" s="32"/>
      <c r="R9" s="32"/>
      <c r="S9" s="29">
        <f>+S10+S13</f>
        <v>24829147468</v>
      </c>
      <c r="T9" s="29"/>
      <c r="U9" s="29"/>
      <c r="V9" s="29"/>
      <c r="W9" s="29"/>
      <c r="X9" s="29"/>
      <c r="Y9" s="29"/>
      <c r="Z9" s="29">
        <f>+Z10+Z13</f>
        <v>24000166694</v>
      </c>
      <c r="AA9" s="29"/>
      <c r="AB9" s="29"/>
      <c r="AC9" s="29"/>
      <c r="AD9" s="29"/>
      <c r="AE9" s="29"/>
      <c r="AF9" s="29"/>
      <c r="AG9" s="29">
        <f>+AG10+AG13</f>
        <v>45842571</v>
      </c>
      <c r="AH9" s="29"/>
      <c r="AI9" s="29"/>
      <c r="AJ9" s="29"/>
      <c r="AK9" s="29"/>
      <c r="AL9" s="29"/>
      <c r="AM9" s="29"/>
      <c r="AN9" s="29">
        <f>+AN10+AN13</f>
        <v>808280169</v>
      </c>
      <c r="AO9" s="29"/>
      <c r="AP9" s="29"/>
      <c r="AQ9" s="29"/>
      <c r="AR9" s="29"/>
      <c r="AS9" s="29"/>
      <c r="AT9" s="29"/>
      <c r="AU9" s="39">
        <f t="shared" si="0"/>
        <v>96.661259614054828</v>
      </c>
      <c r="AV9" s="39"/>
      <c r="AW9" s="39"/>
      <c r="AX9" s="39"/>
      <c r="AY9" s="39"/>
      <c r="AZ9" s="39"/>
      <c r="BA9" s="40">
        <f t="shared" si="1"/>
        <v>102.6141135583172</v>
      </c>
      <c r="BB9" s="40"/>
      <c r="BC9" s="40"/>
      <c r="BD9" s="40"/>
      <c r="BE9" s="40"/>
      <c r="BF9" s="40"/>
      <c r="BG9" s="39">
        <v>96.261142983418495</v>
      </c>
      <c r="BH9" s="39"/>
      <c r="BI9" s="39"/>
      <c r="BJ9" s="39"/>
      <c r="BK9" s="39"/>
      <c r="BL9" s="39"/>
      <c r="BM9" s="39">
        <v>101.59344943923803</v>
      </c>
      <c r="BN9" s="39"/>
      <c r="BO9" s="39"/>
      <c r="BP9" s="39"/>
      <c r="BQ9" s="39"/>
      <c r="BR9" s="39"/>
      <c r="BS9" s="29">
        <f>+BS10+BS13</f>
        <v>25141966</v>
      </c>
      <c r="BT9" s="29"/>
      <c r="BU9" s="29"/>
      <c r="BV9" s="29"/>
      <c r="BW9" s="29"/>
      <c r="BX9" s="29"/>
      <c r="BY9" s="29"/>
      <c r="BZ9" s="29"/>
    </row>
    <row r="10" spans="1:78" ht="21" customHeight="1">
      <c r="A10" s="41"/>
      <c r="B10" s="41"/>
      <c r="C10" s="41"/>
      <c r="D10" s="27" t="s">
        <v>18</v>
      </c>
      <c r="E10" s="27"/>
      <c r="F10" s="27"/>
      <c r="G10" s="27"/>
      <c r="H10" s="27"/>
      <c r="I10" s="27"/>
      <c r="J10" s="38" t="s">
        <v>4</v>
      </c>
      <c r="K10" s="38"/>
      <c r="L10" s="31">
        <f>+L11+L12</f>
        <v>20689258000</v>
      </c>
      <c r="M10" s="32"/>
      <c r="N10" s="32"/>
      <c r="O10" s="32"/>
      <c r="P10" s="32"/>
      <c r="Q10" s="32"/>
      <c r="R10" s="32"/>
      <c r="S10" s="32">
        <f>+S11+S12</f>
        <v>21730149377</v>
      </c>
      <c r="T10" s="32"/>
      <c r="U10" s="32"/>
      <c r="V10" s="32"/>
      <c r="W10" s="32"/>
      <c r="X10" s="32"/>
      <c r="Y10" s="32"/>
      <c r="Z10" s="32">
        <f>+Z11+Z12</f>
        <v>20914727059</v>
      </c>
      <c r="AA10" s="32"/>
      <c r="AB10" s="32"/>
      <c r="AC10" s="32"/>
      <c r="AD10" s="32"/>
      <c r="AE10" s="32"/>
      <c r="AF10" s="32"/>
      <c r="AG10" s="32">
        <f>+AG11+AG12</f>
        <v>41556765</v>
      </c>
      <c r="AH10" s="32"/>
      <c r="AI10" s="32"/>
      <c r="AJ10" s="32"/>
      <c r="AK10" s="32"/>
      <c r="AL10" s="32"/>
      <c r="AM10" s="32"/>
      <c r="AN10" s="32">
        <f>+AN11+AN12</f>
        <v>781561019</v>
      </c>
      <c r="AO10" s="32"/>
      <c r="AP10" s="32"/>
      <c r="AQ10" s="32"/>
      <c r="AR10" s="32"/>
      <c r="AS10" s="32"/>
      <c r="AT10" s="32"/>
      <c r="AU10" s="40">
        <f t="shared" si="0"/>
        <v>96.247507074833678</v>
      </c>
      <c r="AV10" s="40"/>
      <c r="AW10" s="40"/>
      <c r="AX10" s="40"/>
      <c r="AY10" s="40"/>
      <c r="AZ10" s="40"/>
      <c r="BA10" s="40">
        <f t="shared" si="1"/>
        <v>101.08978803879771</v>
      </c>
      <c r="BB10" s="40"/>
      <c r="BC10" s="40"/>
      <c r="BD10" s="40"/>
      <c r="BE10" s="40"/>
      <c r="BF10" s="40"/>
      <c r="BG10" s="40">
        <v>96.047134035359676</v>
      </c>
      <c r="BH10" s="40"/>
      <c r="BI10" s="40"/>
      <c r="BJ10" s="40"/>
      <c r="BK10" s="40"/>
      <c r="BL10" s="40"/>
      <c r="BM10" s="40">
        <v>101.33251813662918</v>
      </c>
      <c r="BN10" s="40"/>
      <c r="BO10" s="40"/>
      <c r="BP10" s="40"/>
      <c r="BQ10" s="40"/>
      <c r="BR10" s="40"/>
      <c r="BS10" s="32">
        <f>+BS11+BS12</f>
        <v>7695466</v>
      </c>
      <c r="BT10" s="32"/>
      <c r="BU10" s="32"/>
      <c r="BV10" s="32"/>
      <c r="BW10" s="32"/>
      <c r="BX10" s="32"/>
      <c r="BY10" s="32"/>
      <c r="BZ10" s="32"/>
    </row>
    <row r="11" spans="1:78" ht="21" customHeight="1">
      <c r="A11" s="42"/>
      <c r="B11" s="42"/>
      <c r="C11" s="42"/>
      <c r="D11" s="42"/>
      <c r="E11" s="42"/>
      <c r="F11" s="42"/>
      <c r="G11" s="42"/>
      <c r="H11" s="42"/>
      <c r="I11" s="42"/>
      <c r="J11" s="38" t="s">
        <v>3</v>
      </c>
      <c r="K11" s="38"/>
      <c r="L11" s="31">
        <v>20486258000</v>
      </c>
      <c r="M11" s="32"/>
      <c r="N11" s="32"/>
      <c r="O11" s="32"/>
      <c r="P11" s="32"/>
      <c r="Q11" s="32"/>
      <c r="R11" s="32"/>
      <c r="S11" s="32">
        <v>20891425621</v>
      </c>
      <c r="T11" s="32"/>
      <c r="U11" s="32"/>
      <c r="V11" s="32"/>
      <c r="W11" s="32"/>
      <c r="X11" s="32"/>
      <c r="Y11" s="32"/>
      <c r="Z11" s="32">
        <v>20707781425</v>
      </c>
      <c r="AA11" s="32"/>
      <c r="AB11" s="32"/>
      <c r="AC11" s="32"/>
      <c r="AD11" s="32"/>
      <c r="AE11" s="32"/>
      <c r="AF11" s="32"/>
      <c r="AG11" s="32">
        <v>0</v>
      </c>
      <c r="AH11" s="32"/>
      <c r="AI11" s="32"/>
      <c r="AJ11" s="32"/>
      <c r="AK11" s="32"/>
      <c r="AL11" s="32"/>
      <c r="AM11" s="32"/>
      <c r="AN11" s="32">
        <f>S11-Z11-AG11+BS11</f>
        <v>191217885</v>
      </c>
      <c r="AO11" s="32"/>
      <c r="AP11" s="32"/>
      <c r="AQ11" s="32"/>
      <c r="AR11" s="32"/>
      <c r="AS11" s="32"/>
      <c r="AT11" s="32"/>
      <c r="AU11" s="40">
        <f t="shared" si="0"/>
        <v>99.120959003317594</v>
      </c>
      <c r="AV11" s="40"/>
      <c r="AW11" s="40"/>
      <c r="AX11" s="40"/>
      <c r="AY11" s="40"/>
      <c r="AZ11" s="40"/>
      <c r="BA11" s="40">
        <f t="shared" si="1"/>
        <v>101.08132693144837</v>
      </c>
      <c r="BB11" s="40"/>
      <c r="BC11" s="40"/>
      <c r="BD11" s="40"/>
      <c r="BE11" s="40"/>
      <c r="BF11" s="40"/>
      <c r="BG11" s="40">
        <v>98.932015766876773</v>
      </c>
      <c r="BH11" s="40"/>
      <c r="BI11" s="40"/>
      <c r="BJ11" s="40"/>
      <c r="BK11" s="40"/>
      <c r="BL11" s="40"/>
      <c r="BM11" s="40">
        <v>101.1447601955237</v>
      </c>
      <c r="BN11" s="40"/>
      <c r="BO11" s="40"/>
      <c r="BP11" s="40"/>
      <c r="BQ11" s="40"/>
      <c r="BR11" s="40"/>
      <c r="BS11" s="32">
        <v>7573689</v>
      </c>
      <c r="BT11" s="32"/>
      <c r="BU11" s="32"/>
      <c r="BV11" s="32"/>
      <c r="BW11" s="32"/>
      <c r="BX11" s="32"/>
      <c r="BY11" s="32"/>
      <c r="BZ11" s="32"/>
    </row>
    <row r="12" spans="1:78" ht="21" customHeight="1">
      <c r="A12" s="42"/>
      <c r="B12" s="42"/>
      <c r="C12" s="42"/>
      <c r="D12" s="42"/>
      <c r="E12" s="42"/>
      <c r="F12" s="42"/>
      <c r="G12" s="42"/>
      <c r="H12" s="42"/>
      <c r="I12" s="42"/>
      <c r="J12" s="38" t="s">
        <v>2</v>
      </c>
      <c r="K12" s="38"/>
      <c r="L12" s="31">
        <v>203000000</v>
      </c>
      <c r="M12" s="32"/>
      <c r="N12" s="32"/>
      <c r="O12" s="32"/>
      <c r="P12" s="32"/>
      <c r="Q12" s="32"/>
      <c r="R12" s="32"/>
      <c r="S12" s="32">
        <v>838723756</v>
      </c>
      <c r="T12" s="32"/>
      <c r="U12" s="32"/>
      <c r="V12" s="32"/>
      <c r="W12" s="32"/>
      <c r="X12" s="32"/>
      <c r="Y12" s="32"/>
      <c r="Z12" s="32">
        <v>206945634</v>
      </c>
      <c r="AA12" s="32"/>
      <c r="AB12" s="32"/>
      <c r="AC12" s="32"/>
      <c r="AD12" s="32"/>
      <c r="AE12" s="32"/>
      <c r="AF12" s="32"/>
      <c r="AG12" s="32">
        <v>41556765</v>
      </c>
      <c r="AH12" s="32"/>
      <c r="AI12" s="32"/>
      <c r="AJ12" s="32"/>
      <c r="AK12" s="32"/>
      <c r="AL12" s="32"/>
      <c r="AM12" s="32"/>
      <c r="AN12" s="32">
        <f>S12-Z12-AG12+BS12</f>
        <v>590343134</v>
      </c>
      <c r="AO12" s="32"/>
      <c r="AP12" s="32"/>
      <c r="AQ12" s="32"/>
      <c r="AR12" s="32"/>
      <c r="AS12" s="32"/>
      <c r="AT12" s="32"/>
      <c r="AU12" s="40">
        <f t="shared" si="0"/>
        <v>24.673872955137806</v>
      </c>
      <c r="AV12" s="40"/>
      <c r="AW12" s="40"/>
      <c r="AX12" s="40"/>
      <c r="AY12" s="40"/>
      <c r="AZ12" s="40"/>
      <c r="BA12" s="40">
        <f t="shared" si="1"/>
        <v>101.94366206896552</v>
      </c>
      <c r="BB12" s="40"/>
      <c r="BC12" s="40"/>
      <c r="BD12" s="40"/>
      <c r="BE12" s="40"/>
      <c r="BF12" s="40"/>
      <c r="BG12" s="40">
        <v>27.531768964661136</v>
      </c>
      <c r="BH12" s="40"/>
      <c r="BI12" s="40"/>
      <c r="BJ12" s="40"/>
      <c r="BK12" s="40"/>
      <c r="BL12" s="40"/>
      <c r="BM12" s="40">
        <v>120.40786715686274</v>
      </c>
      <c r="BN12" s="40"/>
      <c r="BO12" s="40"/>
      <c r="BP12" s="40"/>
      <c r="BQ12" s="40"/>
      <c r="BR12" s="40"/>
      <c r="BS12" s="32">
        <v>121777</v>
      </c>
      <c r="BT12" s="32"/>
      <c r="BU12" s="32"/>
      <c r="BV12" s="32"/>
      <c r="BW12" s="32"/>
      <c r="BX12" s="32"/>
      <c r="BY12" s="32"/>
      <c r="BZ12" s="32"/>
    </row>
    <row r="13" spans="1:78" ht="21" customHeight="1">
      <c r="A13" s="41"/>
      <c r="B13" s="41"/>
      <c r="C13" s="41"/>
      <c r="D13" s="27" t="s">
        <v>17</v>
      </c>
      <c r="E13" s="27"/>
      <c r="F13" s="27"/>
      <c r="G13" s="27"/>
      <c r="H13" s="27"/>
      <c r="I13" s="27"/>
      <c r="J13" s="38" t="s">
        <v>4</v>
      </c>
      <c r="K13" s="38"/>
      <c r="L13" s="31">
        <f>+L14+L15</f>
        <v>2699500000</v>
      </c>
      <c r="M13" s="32"/>
      <c r="N13" s="32"/>
      <c r="O13" s="32"/>
      <c r="P13" s="32"/>
      <c r="Q13" s="32"/>
      <c r="R13" s="32"/>
      <c r="S13" s="32">
        <f>+S14+S15</f>
        <v>3098998091</v>
      </c>
      <c r="T13" s="32"/>
      <c r="U13" s="32"/>
      <c r="V13" s="32"/>
      <c r="W13" s="32"/>
      <c r="X13" s="32"/>
      <c r="Y13" s="32"/>
      <c r="Z13" s="32">
        <f>+Z14+Z15</f>
        <v>3085439635</v>
      </c>
      <c r="AA13" s="32"/>
      <c r="AB13" s="32"/>
      <c r="AC13" s="32"/>
      <c r="AD13" s="32"/>
      <c r="AE13" s="32"/>
      <c r="AF13" s="32"/>
      <c r="AG13" s="32">
        <f>+AG14+AG15</f>
        <v>4285806</v>
      </c>
      <c r="AH13" s="32"/>
      <c r="AI13" s="32"/>
      <c r="AJ13" s="32"/>
      <c r="AK13" s="32"/>
      <c r="AL13" s="32"/>
      <c r="AM13" s="32"/>
      <c r="AN13" s="32">
        <f>+AN14+AN15</f>
        <v>26719150</v>
      </c>
      <c r="AO13" s="32"/>
      <c r="AP13" s="32"/>
      <c r="AQ13" s="32"/>
      <c r="AR13" s="32"/>
      <c r="AS13" s="32"/>
      <c r="AT13" s="32"/>
      <c r="AU13" s="40">
        <f t="shared" si="0"/>
        <v>99.562489049626208</v>
      </c>
      <c r="AV13" s="40"/>
      <c r="AW13" s="40"/>
      <c r="AX13" s="40"/>
      <c r="AY13" s="40"/>
      <c r="AZ13" s="40"/>
      <c r="BA13" s="40">
        <f t="shared" si="1"/>
        <v>114.29670809409149</v>
      </c>
      <c r="BB13" s="40"/>
      <c r="BC13" s="40"/>
      <c r="BD13" s="40"/>
      <c r="BE13" s="40"/>
      <c r="BF13" s="40"/>
      <c r="BG13" s="40">
        <v>97.910339283375635</v>
      </c>
      <c r="BH13" s="40"/>
      <c r="BI13" s="40"/>
      <c r="BJ13" s="40"/>
      <c r="BK13" s="40"/>
      <c r="BL13" s="40"/>
      <c r="BM13" s="40">
        <v>103.61031341577586</v>
      </c>
      <c r="BN13" s="40"/>
      <c r="BO13" s="40"/>
      <c r="BP13" s="40"/>
      <c r="BQ13" s="40"/>
      <c r="BR13" s="40"/>
      <c r="BS13" s="32">
        <f>+BS14+BS15</f>
        <v>17446500</v>
      </c>
      <c r="BT13" s="32"/>
      <c r="BU13" s="32"/>
      <c r="BV13" s="32"/>
      <c r="BW13" s="32"/>
      <c r="BX13" s="32"/>
      <c r="BY13" s="32"/>
      <c r="BZ13" s="32"/>
    </row>
    <row r="14" spans="1:78" ht="21" customHeight="1">
      <c r="A14" s="42"/>
      <c r="B14" s="42"/>
      <c r="C14" s="42"/>
      <c r="D14" s="42"/>
      <c r="E14" s="42"/>
      <c r="F14" s="42"/>
      <c r="G14" s="42"/>
      <c r="H14" s="42"/>
      <c r="I14" s="42"/>
      <c r="J14" s="38" t="s">
        <v>3</v>
      </c>
      <c r="K14" s="38"/>
      <c r="L14" s="31">
        <v>2670500000</v>
      </c>
      <c r="M14" s="32"/>
      <c r="N14" s="32"/>
      <c r="O14" s="32"/>
      <c r="P14" s="32"/>
      <c r="Q14" s="32"/>
      <c r="R14" s="32"/>
      <c r="S14" s="32">
        <v>3037831200</v>
      </c>
      <c r="T14" s="32"/>
      <c r="U14" s="32"/>
      <c r="V14" s="32"/>
      <c r="W14" s="32"/>
      <c r="X14" s="32"/>
      <c r="Y14" s="32"/>
      <c r="Z14" s="32">
        <v>3048424900</v>
      </c>
      <c r="AA14" s="32"/>
      <c r="AB14" s="32"/>
      <c r="AC14" s="32"/>
      <c r="AD14" s="32"/>
      <c r="AE14" s="32"/>
      <c r="AF14" s="32"/>
      <c r="AG14" s="32">
        <v>0</v>
      </c>
      <c r="AH14" s="32"/>
      <c r="AI14" s="32"/>
      <c r="AJ14" s="32"/>
      <c r="AK14" s="32"/>
      <c r="AL14" s="32"/>
      <c r="AM14" s="32"/>
      <c r="AN14" s="32">
        <f>S14-Z14-AG14+BS14</f>
        <v>6852800</v>
      </c>
      <c r="AO14" s="32"/>
      <c r="AP14" s="32"/>
      <c r="AQ14" s="32"/>
      <c r="AR14" s="32"/>
      <c r="AS14" s="32"/>
      <c r="AT14" s="32"/>
      <c r="AU14" s="40">
        <f t="shared" si="0"/>
        <v>100.34872576198441</v>
      </c>
      <c r="AV14" s="40"/>
      <c r="AW14" s="40"/>
      <c r="AX14" s="40"/>
      <c r="AY14" s="40"/>
      <c r="AZ14" s="40"/>
      <c r="BA14" s="40">
        <f t="shared" si="1"/>
        <v>114.15184047931099</v>
      </c>
      <c r="BB14" s="40"/>
      <c r="BC14" s="40"/>
      <c r="BD14" s="40"/>
      <c r="BE14" s="40"/>
      <c r="BF14" s="40"/>
      <c r="BG14" s="40">
        <v>98.81408651490932</v>
      </c>
      <c r="BH14" s="40"/>
      <c r="BI14" s="40"/>
      <c r="BJ14" s="40"/>
      <c r="BK14" s="40"/>
      <c r="BL14" s="40"/>
      <c r="BM14" s="40">
        <v>103.56629304394012</v>
      </c>
      <c r="BN14" s="40"/>
      <c r="BO14" s="40"/>
      <c r="BP14" s="40"/>
      <c r="BQ14" s="40"/>
      <c r="BR14" s="40"/>
      <c r="BS14" s="32">
        <v>17446500</v>
      </c>
      <c r="BT14" s="32"/>
      <c r="BU14" s="32"/>
      <c r="BV14" s="32"/>
      <c r="BW14" s="32"/>
      <c r="BX14" s="32"/>
      <c r="BY14" s="32"/>
      <c r="BZ14" s="32"/>
    </row>
    <row r="15" spans="1:78" ht="21" customHeight="1">
      <c r="A15" s="43"/>
      <c r="B15" s="43"/>
      <c r="C15" s="43"/>
      <c r="D15" s="43"/>
      <c r="E15" s="43"/>
      <c r="F15" s="43"/>
      <c r="G15" s="43"/>
      <c r="H15" s="43"/>
      <c r="I15" s="43"/>
      <c r="J15" s="44" t="s">
        <v>2</v>
      </c>
      <c r="K15" s="44"/>
      <c r="L15" s="35">
        <v>29000000</v>
      </c>
      <c r="M15" s="36"/>
      <c r="N15" s="36"/>
      <c r="O15" s="36"/>
      <c r="P15" s="36"/>
      <c r="Q15" s="36"/>
      <c r="R15" s="36"/>
      <c r="S15" s="36">
        <v>61166891</v>
      </c>
      <c r="T15" s="36"/>
      <c r="U15" s="36"/>
      <c r="V15" s="36"/>
      <c r="W15" s="36"/>
      <c r="X15" s="36"/>
      <c r="Y15" s="36"/>
      <c r="Z15" s="36">
        <v>37014735</v>
      </c>
      <c r="AA15" s="36"/>
      <c r="AB15" s="36"/>
      <c r="AC15" s="36"/>
      <c r="AD15" s="36"/>
      <c r="AE15" s="36"/>
      <c r="AF15" s="36"/>
      <c r="AG15" s="36">
        <v>4285806</v>
      </c>
      <c r="AH15" s="36"/>
      <c r="AI15" s="36"/>
      <c r="AJ15" s="36"/>
      <c r="AK15" s="36"/>
      <c r="AL15" s="36"/>
      <c r="AM15" s="36"/>
      <c r="AN15" s="36">
        <f>S15-Z15-AG15+BS15</f>
        <v>19866350</v>
      </c>
      <c r="AO15" s="36"/>
      <c r="AP15" s="36"/>
      <c r="AQ15" s="36"/>
      <c r="AR15" s="36"/>
      <c r="AS15" s="36"/>
      <c r="AT15" s="36"/>
      <c r="AU15" s="45">
        <f t="shared" si="0"/>
        <v>60.514331192670888</v>
      </c>
      <c r="AV15" s="45"/>
      <c r="AW15" s="45"/>
      <c r="AX15" s="45"/>
      <c r="AY15" s="45"/>
      <c r="AZ15" s="45"/>
      <c r="BA15" s="45">
        <f t="shared" si="1"/>
        <v>127.6370172413793</v>
      </c>
      <c r="BB15" s="45"/>
      <c r="BC15" s="45"/>
      <c r="BD15" s="45"/>
      <c r="BE15" s="45"/>
      <c r="BF15" s="45"/>
      <c r="BG15" s="45">
        <v>21.975163225429498</v>
      </c>
      <c r="BH15" s="45"/>
      <c r="BI15" s="45"/>
      <c r="BJ15" s="45"/>
      <c r="BK15" s="45"/>
      <c r="BL15" s="45"/>
      <c r="BM15" s="45">
        <v>123.43228333333333</v>
      </c>
      <c r="BN15" s="45"/>
      <c r="BO15" s="45"/>
      <c r="BP15" s="45"/>
      <c r="BQ15" s="45"/>
      <c r="BR15" s="45"/>
      <c r="BS15" s="36">
        <v>0</v>
      </c>
      <c r="BT15" s="36"/>
      <c r="BU15" s="36"/>
      <c r="BV15" s="36"/>
      <c r="BW15" s="36"/>
      <c r="BX15" s="36"/>
      <c r="BY15" s="36"/>
      <c r="BZ15" s="36"/>
    </row>
    <row r="16" spans="1:78" ht="21" customHeight="1">
      <c r="A16" s="27" t="s">
        <v>16</v>
      </c>
      <c r="B16" s="27"/>
      <c r="C16" s="27"/>
      <c r="D16" s="27"/>
      <c r="E16" s="27"/>
      <c r="F16" s="27"/>
      <c r="G16" s="27"/>
      <c r="H16" s="27"/>
      <c r="I16" s="27"/>
      <c r="J16" s="38" t="s">
        <v>4</v>
      </c>
      <c r="K16" s="38"/>
      <c r="L16" s="31">
        <f>+L17+L20</f>
        <v>19450570000</v>
      </c>
      <c r="M16" s="32"/>
      <c r="N16" s="32"/>
      <c r="O16" s="32"/>
      <c r="P16" s="32"/>
      <c r="Q16" s="32"/>
      <c r="R16" s="32"/>
      <c r="S16" s="29">
        <f>+S17+S20</f>
        <v>20615238028</v>
      </c>
      <c r="T16" s="29"/>
      <c r="U16" s="29"/>
      <c r="V16" s="29"/>
      <c r="W16" s="29"/>
      <c r="X16" s="29"/>
      <c r="Y16" s="29"/>
      <c r="Z16" s="29">
        <f>+Z17+Z20</f>
        <v>19610645089</v>
      </c>
      <c r="AA16" s="29"/>
      <c r="AB16" s="29"/>
      <c r="AC16" s="29"/>
      <c r="AD16" s="29"/>
      <c r="AE16" s="29"/>
      <c r="AF16" s="29"/>
      <c r="AG16" s="29">
        <f>+AG17+AG20</f>
        <v>39360177</v>
      </c>
      <c r="AH16" s="29"/>
      <c r="AI16" s="29"/>
      <c r="AJ16" s="29"/>
      <c r="AK16" s="29"/>
      <c r="AL16" s="29"/>
      <c r="AM16" s="29"/>
      <c r="AN16" s="29">
        <f>+AN17+AN20</f>
        <v>968091287</v>
      </c>
      <c r="AO16" s="29"/>
      <c r="AP16" s="29"/>
      <c r="AQ16" s="29"/>
      <c r="AR16" s="29"/>
      <c r="AS16" s="29"/>
      <c r="AT16" s="29"/>
      <c r="AU16" s="39">
        <f t="shared" si="0"/>
        <v>95.126939899332996</v>
      </c>
      <c r="AV16" s="39"/>
      <c r="AW16" s="39"/>
      <c r="AX16" s="39"/>
      <c r="AY16" s="39"/>
      <c r="AZ16" s="39"/>
      <c r="BA16" s="40">
        <f t="shared" si="1"/>
        <v>100.82298405136714</v>
      </c>
      <c r="BB16" s="40"/>
      <c r="BC16" s="40"/>
      <c r="BD16" s="40"/>
      <c r="BE16" s="40"/>
      <c r="BF16" s="40"/>
      <c r="BG16" s="39">
        <v>93.415542758363131</v>
      </c>
      <c r="BH16" s="39"/>
      <c r="BI16" s="39"/>
      <c r="BJ16" s="39"/>
      <c r="BK16" s="39"/>
      <c r="BL16" s="39"/>
      <c r="BM16" s="40">
        <v>100.75831855260739</v>
      </c>
      <c r="BN16" s="40"/>
      <c r="BO16" s="40"/>
      <c r="BP16" s="40"/>
      <c r="BQ16" s="40"/>
      <c r="BR16" s="40"/>
      <c r="BS16" s="32">
        <f>+BS17+BS20</f>
        <v>2858525</v>
      </c>
      <c r="BT16" s="32"/>
      <c r="BU16" s="32"/>
      <c r="BV16" s="32"/>
      <c r="BW16" s="32"/>
      <c r="BX16" s="32"/>
      <c r="BY16" s="32"/>
      <c r="BZ16" s="32"/>
    </row>
    <row r="17" spans="1:78" ht="21" customHeight="1">
      <c r="A17" s="46"/>
      <c r="B17" s="41"/>
      <c r="C17" s="41"/>
      <c r="D17" s="47" t="s">
        <v>16</v>
      </c>
      <c r="E17" s="47"/>
      <c r="F17" s="47"/>
      <c r="G17" s="47"/>
      <c r="H17" s="47"/>
      <c r="I17" s="47"/>
      <c r="J17" s="38" t="s">
        <v>4</v>
      </c>
      <c r="K17" s="38"/>
      <c r="L17" s="31">
        <f>+L18+L19</f>
        <v>19311817000</v>
      </c>
      <c r="M17" s="32"/>
      <c r="N17" s="32"/>
      <c r="O17" s="32"/>
      <c r="P17" s="32"/>
      <c r="Q17" s="32"/>
      <c r="R17" s="32"/>
      <c r="S17" s="32">
        <f>+S18+S19</f>
        <v>20476484428</v>
      </c>
      <c r="T17" s="32"/>
      <c r="U17" s="32"/>
      <c r="V17" s="32"/>
      <c r="W17" s="32"/>
      <c r="X17" s="32"/>
      <c r="Y17" s="32"/>
      <c r="Z17" s="32">
        <f>+Z18+Z19</f>
        <v>19471891489</v>
      </c>
      <c r="AA17" s="32"/>
      <c r="AB17" s="32"/>
      <c r="AC17" s="32"/>
      <c r="AD17" s="32"/>
      <c r="AE17" s="32"/>
      <c r="AF17" s="32"/>
      <c r="AG17" s="32">
        <f>+AG18+AG19</f>
        <v>39360177</v>
      </c>
      <c r="AH17" s="32"/>
      <c r="AI17" s="32"/>
      <c r="AJ17" s="32"/>
      <c r="AK17" s="32"/>
      <c r="AL17" s="32"/>
      <c r="AM17" s="32"/>
      <c r="AN17" s="32">
        <f>+AN18+AN19</f>
        <v>968091287</v>
      </c>
      <c r="AO17" s="32"/>
      <c r="AP17" s="32"/>
      <c r="AQ17" s="32"/>
      <c r="AR17" s="32"/>
      <c r="AS17" s="32"/>
      <c r="AT17" s="32"/>
      <c r="AU17" s="40">
        <f t="shared" si="0"/>
        <v>95.093918868092913</v>
      </c>
      <c r="AV17" s="40"/>
      <c r="AW17" s="40"/>
      <c r="AX17" s="40"/>
      <c r="AY17" s="40"/>
      <c r="AZ17" s="40"/>
      <c r="BA17" s="40">
        <f t="shared" si="1"/>
        <v>100.82889398237359</v>
      </c>
      <c r="BB17" s="40"/>
      <c r="BC17" s="40"/>
      <c r="BD17" s="40"/>
      <c r="BE17" s="40"/>
      <c r="BF17" s="40"/>
      <c r="BG17" s="40">
        <v>93.372527075523962</v>
      </c>
      <c r="BH17" s="40"/>
      <c r="BI17" s="40"/>
      <c r="BJ17" s="40"/>
      <c r="BK17" s="40"/>
      <c r="BL17" s="40"/>
      <c r="BM17" s="40">
        <v>100.76366265115671</v>
      </c>
      <c r="BN17" s="40"/>
      <c r="BO17" s="40"/>
      <c r="BP17" s="40"/>
      <c r="BQ17" s="40"/>
      <c r="BR17" s="40"/>
      <c r="BS17" s="32">
        <f>+BS18+BS19</f>
        <v>2858525</v>
      </c>
      <c r="BT17" s="32"/>
      <c r="BU17" s="32"/>
      <c r="BV17" s="32"/>
      <c r="BW17" s="32"/>
      <c r="BX17" s="32"/>
      <c r="BY17" s="32"/>
      <c r="BZ17" s="32"/>
    </row>
    <row r="18" spans="1:78" ht="21" customHeight="1">
      <c r="A18" s="42"/>
      <c r="B18" s="42"/>
      <c r="C18" s="42"/>
      <c r="D18" s="42"/>
      <c r="E18" s="42"/>
      <c r="F18" s="42"/>
      <c r="G18" s="42"/>
      <c r="H18" s="42"/>
      <c r="I18" s="42"/>
      <c r="J18" s="38" t="s">
        <v>3</v>
      </c>
      <c r="K18" s="38"/>
      <c r="L18" s="31">
        <v>18707817000</v>
      </c>
      <c r="M18" s="32"/>
      <c r="N18" s="32"/>
      <c r="O18" s="32"/>
      <c r="P18" s="32"/>
      <c r="Q18" s="32"/>
      <c r="R18" s="32"/>
      <c r="S18" s="32">
        <v>19115312300</v>
      </c>
      <c r="T18" s="32"/>
      <c r="U18" s="32"/>
      <c r="V18" s="32"/>
      <c r="W18" s="32"/>
      <c r="X18" s="32"/>
      <c r="Y18" s="32"/>
      <c r="Z18" s="32">
        <v>18932586761</v>
      </c>
      <c r="AA18" s="32"/>
      <c r="AB18" s="32"/>
      <c r="AC18" s="32"/>
      <c r="AD18" s="32"/>
      <c r="AE18" s="32"/>
      <c r="AF18" s="32"/>
      <c r="AG18" s="32">
        <v>0</v>
      </c>
      <c r="AH18" s="32"/>
      <c r="AI18" s="32"/>
      <c r="AJ18" s="32"/>
      <c r="AK18" s="32"/>
      <c r="AL18" s="32"/>
      <c r="AM18" s="32"/>
      <c r="AN18" s="32">
        <f>S18-Z18-AG18+BS18</f>
        <v>185465040</v>
      </c>
      <c r="AO18" s="32"/>
      <c r="AP18" s="32"/>
      <c r="AQ18" s="32"/>
      <c r="AR18" s="32"/>
      <c r="AS18" s="32"/>
      <c r="AT18" s="32"/>
      <c r="AU18" s="40">
        <f t="shared" si="0"/>
        <v>99.044088131377279</v>
      </c>
      <c r="AV18" s="40"/>
      <c r="AW18" s="40"/>
      <c r="AX18" s="40"/>
      <c r="AY18" s="40"/>
      <c r="AZ18" s="40"/>
      <c r="BA18" s="40">
        <f t="shared" si="1"/>
        <v>101.2014750892635</v>
      </c>
      <c r="BB18" s="40"/>
      <c r="BC18" s="40"/>
      <c r="BD18" s="40"/>
      <c r="BE18" s="40"/>
      <c r="BF18" s="40"/>
      <c r="BG18" s="40">
        <v>97.070140249424114</v>
      </c>
      <c r="BH18" s="40"/>
      <c r="BI18" s="40"/>
      <c r="BJ18" s="40"/>
      <c r="BK18" s="40"/>
      <c r="BL18" s="40"/>
      <c r="BM18" s="40">
        <v>100.74274918060591</v>
      </c>
      <c r="BN18" s="40"/>
      <c r="BO18" s="40"/>
      <c r="BP18" s="40"/>
      <c r="BQ18" s="40"/>
      <c r="BR18" s="40"/>
      <c r="BS18" s="32">
        <v>2739501</v>
      </c>
      <c r="BT18" s="32"/>
      <c r="BU18" s="32"/>
      <c r="BV18" s="32"/>
      <c r="BW18" s="32"/>
      <c r="BX18" s="32"/>
      <c r="BY18" s="32"/>
      <c r="BZ18" s="32"/>
    </row>
    <row r="19" spans="1:78" ht="21" customHeight="1">
      <c r="A19" s="42"/>
      <c r="B19" s="42"/>
      <c r="C19" s="42"/>
      <c r="D19" s="42"/>
      <c r="E19" s="42"/>
      <c r="F19" s="42"/>
      <c r="G19" s="42"/>
      <c r="H19" s="42"/>
      <c r="I19" s="42"/>
      <c r="J19" s="38" t="s">
        <v>2</v>
      </c>
      <c r="K19" s="38"/>
      <c r="L19" s="31">
        <v>604000000</v>
      </c>
      <c r="M19" s="32"/>
      <c r="N19" s="32"/>
      <c r="O19" s="32"/>
      <c r="P19" s="32"/>
      <c r="Q19" s="32"/>
      <c r="R19" s="32"/>
      <c r="S19" s="32">
        <v>1361172128</v>
      </c>
      <c r="T19" s="32"/>
      <c r="U19" s="32"/>
      <c r="V19" s="32"/>
      <c r="W19" s="32"/>
      <c r="X19" s="32"/>
      <c r="Y19" s="32"/>
      <c r="Z19" s="32">
        <v>539304728</v>
      </c>
      <c r="AA19" s="32"/>
      <c r="AB19" s="32"/>
      <c r="AC19" s="32"/>
      <c r="AD19" s="32"/>
      <c r="AE19" s="32"/>
      <c r="AF19" s="32"/>
      <c r="AG19" s="32">
        <v>39360177</v>
      </c>
      <c r="AH19" s="32"/>
      <c r="AI19" s="32"/>
      <c r="AJ19" s="32"/>
      <c r="AK19" s="32"/>
      <c r="AL19" s="32"/>
      <c r="AM19" s="32"/>
      <c r="AN19" s="32">
        <f>S19-Z19-AG19+BS19</f>
        <v>782626247</v>
      </c>
      <c r="AO19" s="32"/>
      <c r="AP19" s="32"/>
      <c r="AQ19" s="32"/>
      <c r="AR19" s="32"/>
      <c r="AS19" s="32"/>
      <c r="AT19" s="32"/>
      <c r="AU19" s="40">
        <f t="shared" si="0"/>
        <v>39.620612037686392</v>
      </c>
      <c r="AV19" s="40"/>
      <c r="AW19" s="40"/>
      <c r="AX19" s="40"/>
      <c r="AY19" s="40"/>
      <c r="AZ19" s="40"/>
      <c r="BA19" s="40">
        <f t="shared" si="1"/>
        <v>89.28886225165563</v>
      </c>
      <c r="BB19" s="40"/>
      <c r="BC19" s="40"/>
      <c r="BD19" s="40"/>
      <c r="BE19" s="40"/>
      <c r="BF19" s="40"/>
      <c r="BG19" s="40">
        <v>21.921704875638476</v>
      </c>
      <c r="BH19" s="40"/>
      <c r="BI19" s="40"/>
      <c r="BJ19" s="40"/>
      <c r="BK19" s="40"/>
      <c r="BL19" s="40"/>
      <c r="BM19" s="40">
        <v>102.58586636363636</v>
      </c>
      <c r="BN19" s="40"/>
      <c r="BO19" s="40"/>
      <c r="BP19" s="40"/>
      <c r="BQ19" s="40"/>
      <c r="BR19" s="40"/>
      <c r="BS19" s="32">
        <v>119024</v>
      </c>
      <c r="BT19" s="32"/>
      <c r="BU19" s="32"/>
      <c r="BV19" s="32"/>
      <c r="BW19" s="32"/>
      <c r="BX19" s="32"/>
      <c r="BY19" s="32"/>
      <c r="BZ19" s="32"/>
    </row>
    <row r="20" spans="1:78" ht="21" customHeight="1">
      <c r="A20" s="48"/>
      <c r="B20" s="49"/>
      <c r="C20" s="49"/>
      <c r="D20" s="19" t="s">
        <v>15</v>
      </c>
      <c r="E20" s="19"/>
      <c r="F20" s="19"/>
      <c r="G20" s="19"/>
      <c r="H20" s="19"/>
      <c r="I20" s="19"/>
      <c r="J20" s="44" t="s">
        <v>3</v>
      </c>
      <c r="K20" s="44"/>
      <c r="L20" s="35">
        <v>138753000</v>
      </c>
      <c r="M20" s="36"/>
      <c r="N20" s="36"/>
      <c r="O20" s="36"/>
      <c r="P20" s="36"/>
      <c r="Q20" s="36"/>
      <c r="R20" s="36"/>
      <c r="S20" s="36">
        <v>138753600</v>
      </c>
      <c r="T20" s="36"/>
      <c r="U20" s="36"/>
      <c r="V20" s="36"/>
      <c r="W20" s="36"/>
      <c r="X20" s="36"/>
      <c r="Y20" s="36"/>
      <c r="Z20" s="36">
        <v>138753600</v>
      </c>
      <c r="AA20" s="36"/>
      <c r="AB20" s="36"/>
      <c r="AC20" s="36"/>
      <c r="AD20" s="36"/>
      <c r="AE20" s="36"/>
      <c r="AF20" s="36"/>
      <c r="AG20" s="36">
        <v>0</v>
      </c>
      <c r="AH20" s="36"/>
      <c r="AI20" s="36"/>
      <c r="AJ20" s="36"/>
      <c r="AK20" s="36"/>
      <c r="AL20" s="36"/>
      <c r="AM20" s="36"/>
      <c r="AN20" s="36">
        <f>S20-Z20-AG20+BS20</f>
        <v>0</v>
      </c>
      <c r="AO20" s="36"/>
      <c r="AP20" s="36"/>
      <c r="AQ20" s="36"/>
      <c r="AR20" s="36"/>
      <c r="AS20" s="36"/>
      <c r="AT20" s="36"/>
      <c r="AU20" s="45">
        <f t="shared" si="0"/>
        <v>100</v>
      </c>
      <c r="AV20" s="45"/>
      <c r="AW20" s="45"/>
      <c r="AX20" s="45"/>
      <c r="AY20" s="45"/>
      <c r="AZ20" s="45"/>
      <c r="BA20" s="45">
        <f t="shared" si="1"/>
        <v>100.00043242308274</v>
      </c>
      <c r="BB20" s="45"/>
      <c r="BC20" s="45"/>
      <c r="BD20" s="45"/>
      <c r="BE20" s="45"/>
      <c r="BF20" s="45"/>
      <c r="BG20" s="45">
        <v>100</v>
      </c>
      <c r="BH20" s="45"/>
      <c r="BI20" s="45"/>
      <c r="BJ20" s="45"/>
      <c r="BK20" s="45"/>
      <c r="BL20" s="45"/>
      <c r="BM20" s="45">
        <v>100.00029263082426</v>
      </c>
      <c r="BN20" s="45"/>
      <c r="BO20" s="45"/>
      <c r="BP20" s="45"/>
      <c r="BQ20" s="45"/>
      <c r="BR20" s="45"/>
      <c r="BS20" s="36">
        <v>0</v>
      </c>
      <c r="BT20" s="36"/>
      <c r="BU20" s="36"/>
      <c r="BV20" s="36"/>
      <c r="BW20" s="36"/>
      <c r="BX20" s="36"/>
      <c r="BY20" s="36"/>
      <c r="BZ20" s="36"/>
    </row>
    <row r="21" spans="1:78" ht="21" customHeight="1">
      <c r="A21" s="27" t="s">
        <v>14</v>
      </c>
      <c r="B21" s="27"/>
      <c r="C21" s="27"/>
      <c r="D21" s="27"/>
      <c r="E21" s="27"/>
      <c r="F21" s="27"/>
      <c r="G21" s="27"/>
      <c r="H21" s="27"/>
      <c r="I21" s="27"/>
      <c r="J21" s="38" t="s">
        <v>4</v>
      </c>
      <c r="K21" s="38"/>
      <c r="L21" s="31">
        <f>+L24+L23+L25</f>
        <v>707427000</v>
      </c>
      <c r="M21" s="32"/>
      <c r="N21" s="32"/>
      <c r="O21" s="32"/>
      <c r="P21" s="32"/>
      <c r="Q21" s="32"/>
      <c r="R21" s="32"/>
      <c r="S21" s="29">
        <f>+S24+S23+S25</f>
        <v>767661112</v>
      </c>
      <c r="T21" s="29"/>
      <c r="U21" s="29"/>
      <c r="V21" s="29"/>
      <c r="W21" s="29"/>
      <c r="X21" s="29"/>
      <c r="Y21" s="29"/>
      <c r="Z21" s="29">
        <f>+Z24+Z23+Z25</f>
        <v>709616843</v>
      </c>
      <c r="AA21" s="29"/>
      <c r="AB21" s="29"/>
      <c r="AC21" s="29"/>
      <c r="AD21" s="29"/>
      <c r="AE21" s="29"/>
      <c r="AF21" s="29"/>
      <c r="AG21" s="29">
        <f>+AG24+AG23+AG25</f>
        <v>5353178</v>
      </c>
      <c r="AH21" s="29"/>
      <c r="AI21" s="29"/>
      <c r="AJ21" s="29"/>
      <c r="AK21" s="29"/>
      <c r="AL21" s="29"/>
      <c r="AM21" s="29"/>
      <c r="AN21" s="29">
        <f>+AN24+AN23+AN25</f>
        <v>52785991</v>
      </c>
      <c r="AO21" s="29"/>
      <c r="AP21" s="29"/>
      <c r="AQ21" s="29"/>
      <c r="AR21" s="29"/>
      <c r="AS21" s="29"/>
      <c r="AT21" s="29"/>
      <c r="AU21" s="39">
        <f t="shared" si="0"/>
        <v>92.438816022766048</v>
      </c>
      <c r="AV21" s="39"/>
      <c r="AW21" s="39"/>
      <c r="AX21" s="39"/>
      <c r="AY21" s="39"/>
      <c r="AZ21" s="39"/>
      <c r="BA21" s="40">
        <f t="shared" si="1"/>
        <v>100.309550384704</v>
      </c>
      <c r="BB21" s="40"/>
      <c r="BC21" s="40"/>
      <c r="BD21" s="40"/>
      <c r="BE21" s="40"/>
      <c r="BF21" s="40"/>
      <c r="BG21" s="39">
        <v>91.986417948809958</v>
      </c>
      <c r="BH21" s="39"/>
      <c r="BI21" s="39"/>
      <c r="BJ21" s="39"/>
      <c r="BK21" s="39"/>
      <c r="BL21" s="39"/>
      <c r="BM21" s="40">
        <v>101.31916727221169</v>
      </c>
      <c r="BN21" s="40"/>
      <c r="BO21" s="40"/>
      <c r="BP21" s="40"/>
      <c r="BQ21" s="40"/>
      <c r="BR21" s="40"/>
      <c r="BS21" s="32">
        <f>+BS23+BS24+BS25</f>
        <v>94900</v>
      </c>
      <c r="BT21" s="32"/>
      <c r="BU21" s="32"/>
      <c r="BV21" s="32"/>
      <c r="BW21" s="32"/>
      <c r="BX21" s="32"/>
      <c r="BY21" s="32"/>
      <c r="BZ21" s="32"/>
    </row>
    <row r="22" spans="1:78" ht="21" customHeight="1">
      <c r="A22" s="50"/>
      <c r="B22" s="50"/>
      <c r="C22" s="50"/>
      <c r="D22" s="47" t="s">
        <v>36</v>
      </c>
      <c r="E22" s="47"/>
      <c r="F22" s="47"/>
      <c r="G22" s="47"/>
      <c r="H22" s="47"/>
      <c r="I22" s="47"/>
      <c r="J22" s="38" t="s">
        <v>37</v>
      </c>
      <c r="K22" s="51"/>
      <c r="L22" s="52">
        <f>+L23+L24</f>
        <v>682024000</v>
      </c>
      <c r="M22" s="53"/>
      <c r="N22" s="53"/>
      <c r="O22" s="53"/>
      <c r="P22" s="53"/>
      <c r="Q22" s="53"/>
      <c r="R22" s="53"/>
      <c r="S22" s="53">
        <f>+S23+S24</f>
        <v>743601712</v>
      </c>
      <c r="T22" s="53"/>
      <c r="U22" s="53"/>
      <c r="V22" s="53"/>
      <c r="W22" s="53"/>
      <c r="X22" s="53"/>
      <c r="Y22" s="53"/>
      <c r="Z22" s="53">
        <f>+Z23+Z24</f>
        <v>685557443</v>
      </c>
      <c r="AA22" s="53"/>
      <c r="AB22" s="53"/>
      <c r="AC22" s="53"/>
      <c r="AD22" s="53"/>
      <c r="AE22" s="53"/>
      <c r="AF22" s="53"/>
      <c r="AG22" s="53">
        <f>+AG23+AG24</f>
        <v>5353178</v>
      </c>
      <c r="AH22" s="53"/>
      <c r="AI22" s="53"/>
      <c r="AJ22" s="53"/>
      <c r="AK22" s="53"/>
      <c r="AL22" s="53"/>
      <c r="AM22" s="53"/>
      <c r="AN22" s="53">
        <f>+AN23+AN24</f>
        <v>52785991</v>
      </c>
      <c r="AO22" s="53"/>
      <c r="AP22" s="53"/>
      <c r="AQ22" s="53"/>
      <c r="AR22" s="53"/>
      <c r="AS22" s="53"/>
      <c r="AT22" s="53"/>
      <c r="AU22" s="54">
        <f t="shared" si="0"/>
        <v>92.194172221055894</v>
      </c>
      <c r="AV22" s="54"/>
      <c r="AW22" s="54"/>
      <c r="AX22" s="54"/>
      <c r="AY22" s="54"/>
      <c r="AZ22" s="54"/>
      <c r="BA22" s="54">
        <f t="shared" si="1"/>
        <v>100.51808191500594</v>
      </c>
      <c r="BB22" s="54"/>
      <c r="BC22" s="54"/>
      <c r="BD22" s="54"/>
      <c r="BE22" s="54"/>
      <c r="BF22" s="54"/>
      <c r="BG22" s="54">
        <v>91.729733528870838</v>
      </c>
      <c r="BH22" s="54"/>
      <c r="BI22" s="54"/>
      <c r="BJ22" s="54"/>
      <c r="BK22" s="54"/>
      <c r="BL22" s="54"/>
      <c r="BM22" s="54">
        <v>101.15880296306243</v>
      </c>
      <c r="BN22" s="54"/>
      <c r="BO22" s="54"/>
      <c r="BP22" s="54"/>
      <c r="BQ22" s="54"/>
      <c r="BR22" s="54"/>
      <c r="BS22" s="55">
        <f>+BS23+BS24</f>
        <v>94900</v>
      </c>
      <c r="BT22" s="55"/>
      <c r="BU22" s="55"/>
      <c r="BV22" s="55"/>
      <c r="BW22" s="55"/>
      <c r="BX22" s="55"/>
      <c r="BY22" s="55"/>
      <c r="BZ22" s="55"/>
    </row>
    <row r="23" spans="1:78" ht="21" customHeight="1">
      <c r="A23" s="42"/>
      <c r="B23" s="42"/>
      <c r="C23" s="42"/>
      <c r="D23" s="42"/>
      <c r="E23" s="42"/>
      <c r="F23" s="42"/>
      <c r="G23" s="42"/>
      <c r="H23" s="42"/>
      <c r="I23" s="42"/>
      <c r="J23" s="38" t="s">
        <v>3</v>
      </c>
      <c r="K23" s="38"/>
      <c r="L23" s="31">
        <v>672024000</v>
      </c>
      <c r="M23" s="32"/>
      <c r="N23" s="32"/>
      <c r="O23" s="32"/>
      <c r="P23" s="32"/>
      <c r="Q23" s="32"/>
      <c r="R23" s="32"/>
      <c r="S23" s="32">
        <v>689092300</v>
      </c>
      <c r="T23" s="32"/>
      <c r="U23" s="32"/>
      <c r="V23" s="32"/>
      <c r="W23" s="32"/>
      <c r="X23" s="32"/>
      <c r="Y23" s="32"/>
      <c r="Z23" s="32">
        <v>674653280</v>
      </c>
      <c r="AA23" s="32"/>
      <c r="AB23" s="32"/>
      <c r="AC23" s="32"/>
      <c r="AD23" s="32"/>
      <c r="AE23" s="32"/>
      <c r="AF23" s="32"/>
      <c r="AG23" s="32">
        <v>0</v>
      </c>
      <c r="AH23" s="32"/>
      <c r="AI23" s="32"/>
      <c r="AJ23" s="32"/>
      <c r="AK23" s="32"/>
      <c r="AL23" s="32"/>
      <c r="AM23" s="32"/>
      <c r="AN23" s="32">
        <f>S23-Z23-AG23+BS23</f>
        <v>14521920</v>
      </c>
      <c r="AO23" s="32"/>
      <c r="AP23" s="32"/>
      <c r="AQ23" s="32"/>
      <c r="AR23" s="32"/>
      <c r="AS23" s="32"/>
      <c r="AT23" s="32"/>
      <c r="AU23" s="40">
        <f t="shared" si="0"/>
        <v>97.904631933922346</v>
      </c>
      <c r="AV23" s="40"/>
      <c r="AW23" s="40"/>
      <c r="AX23" s="40"/>
      <c r="AY23" s="40"/>
      <c r="AZ23" s="40"/>
      <c r="BA23" s="40">
        <f t="shared" si="1"/>
        <v>100.39124793162148</v>
      </c>
      <c r="BB23" s="40"/>
      <c r="BC23" s="40"/>
      <c r="BD23" s="40"/>
      <c r="BE23" s="40"/>
      <c r="BF23" s="40"/>
      <c r="BG23" s="40">
        <v>97.751734355688257</v>
      </c>
      <c r="BH23" s="40"/>
      <c r="BI23" s="40"/>
      <c r="BJ23" s="40"/>
      <c r="BK23" s="40"/>
      <c r="BL23" s="40"/>
      <c r="BM23" s="40">
        <v>100.84417381247009</v>
      </c>
      <c r="BN23" s="40"/>
      <c r="BO23" s="40"/>
      <c r="BP23" s="40"/>
      <c r="BQ23" s="40"/>
      <c r="BR23" s="40"/>
      <c r="BS23" s="32">
        <v>82900</v>
      </c>
      <c r="BT23" s="32"/>
      <c r="BU23" s="32"/>
      <c r="BV23" s="32"/>
      <c r="BW23" s="32"/>
      <c r="BX23" s="32"/>
      <c r="BY23" s="32"/>
      <c r="BZ23" s="32"/>
    </row>
    <row r="24" spans="1:78" ht="21" customHeight="1">
      <c r="A24" s="42"/>
      <c r="B24" s="42"/>
      <c r="C24" s="42"/>
      <c r="D24" s="42"/>
      <c r="E24" s="42"/>
      <c r="F24" s="42"/>
      <c r="G24" s="42"/>
      <c r="H24" s="42"/>
      <c r="I24" s="42"/>
      <c r="J24" s="38" t="s">
        <v>2</v>
      </c>
      <c r="K24" s="38"/>
      <c r="L24" s="31">
        <v>10000000</v>
      </c>
      <c r="M24" s="32"/>
      <c r="N24" s="32"/>
      <c r="O24" s="32"/>
      <c r="P24" s="32"/>
      <c r="Q24" s="32"/>
      <c r="R24" s="32"/>
      <c r="S24" s="32">
        <v>54509412</v>
      </c>
      <c r="T24" s="32"/>
      <c r="U24" s="32"/>
      <c r="V24" s="32"/>
      <c r="W24" s="32"/>
      <c r="X24" s="32"/>
      <c r="Y24" s="32"/>
      <c r="Z24" s="32">
        <v>10904163</v>
      </c>
      <c r="AA24" s="32"/>
      <c r="AB24" s="32"/>
      <c r="AC24" s="32"/>
      <c r="AD24" s="32"/>
      <c r="AE24" s="32"/>
      <c r="AF24" s="32"/>
      <c r="AG24" s="32">
        <v>5353178</v>
      </c>
      <c r="AH24" s="32"/>
      <c r="AI24" s="32"/>
      <c r="AJ24" s="32"/>
      <c r="AK24" s="32"/>
      <c r="AL24" s="32"/>
      <c r="AM24" s="32"/>
      <c r="AN24" s="32">
        <f>S24-Z24-AG24+BS24</f>
        <v>38264071</v>
      </c>
      <c r="AO24" s="32"/>
      <c r="AP24" s="32"/>
      <c r="AQ24" s="32"/>
      <c r="AR24" s="32"/>
      <c r="AS24" s="32"/>
      <c r="AT24" s="32"/>
      <c r="AU24" s="40">
        <f t="shared" si="0"/>
        <v>20.00418386461406</v>
      </c>
      <c r="AV24" s="40"/>
      <c r="AW24" s="40"/>
      <c r="AX24" s="40"/>
      <c r="AY24" s="40"/>
      <c r="AZ24" s="40"/>
      <c r="BA24" s="40">
        <f t="shared" si="1"/>
        <v>109.04163</v>
      </c>
      <c r="BB24" s="40"/>
      <c r="BC24" s="40"/>
      <c r="BD24" s="40"/>
      <c r="BE24" s="40"/>
      <c r="BF24" s="40"/>
      <c r="BG24" s="40">
        <v>24.002579194767829</v>
      </c>
      <c r="BH24" s="40"/>
      <c r="BI24" s="40"/>
      <c r="BJ24" s="40"/>
      <c r="BK24" s="40"/>
      <c r="BL24" s="40"/>
      <c r="BM24" s="40">
        <v>118.02470833333334</v>
      </c>
      <c r="BN24" s="40"/>
      <c r="BO24" s="40"/>
      <c r="BP24" s="40"/>
      <c r="BQ24" s="40"/>
      <c r="BR24" s="40"/>
      <c r="BS24" s="32">
        <v>12000</v>
      </c>
      <c r="BT24" s="32"/>
      <c r="BU24" s="32"/>
      <c r="BV24" s="32"/>
      <c r="BW24" s="32"/>
      <c r="BX24" s="32"/>
      <c r="BY24" s="32"/>
      <c r="BZ24" s="32"/>
    </row>
    <row r="25" spans="1:78" ht="21" customHeight="1">
      <c r="A25" s="44" t="s">
        <v>13</v>
      </c>
      <c r="B25" s="44"/>
      <c r="C25" s="44"/>
      <c r="D25" s="44"/>
      <c r="E25" s="44"/>
      <c r="F25" s="44"/>
      <c r="G25" s="44"/>
      <c r="H25" s="44"/>
      <c r="I25" s="44"/>
      <c r="J25" s="44" t="s">
        <v>12</v>
      </c>
      <c r="K25" s="56"/>
      <c r="L25" s="57">
        <v>25403000</v>
      </c>
      <c r="M25" s="58"/>
      <c r="N25" s="58"/>
      <c r="O25" s="58"/>
      <c r="P25" s="58"/>
      <c r="Q25" s="58"/>
      <c r="R25" s="58"/>
      <c r="S25" s="58">
        <v>24059400</v>
      </c>
      <c r="T25" s="58"/>
      <c r="U25" s="58"/>
      <c r="V25" s="58"/>
      <c r="W25" s="58"/>
      <c r="X25" s="58"/>
      <c r="Y25" s="58"/>
      <c r="Z25" s="58">
        <v>24059400</v>
      </c>
      <c r="AA25" s="58"/>
      <c r="AB25" s="58"/>
      <c r="AC25" s="58"/>
      <c r="AD25" s="58"/>
      <c r="AE25" s="58"/>
      <c r="AF25" s="58"/>
      <c r="AG25" s="58">
        <v>0</v>
      </c>
      <c r="AH25" s="58"/>
      <c r="AI25" s="58"/>
      <c r="AJ25" s="58"/>
      <c r="AK25" s="58"/>
      <c r="AL25" s="58"/>
      <c r="AM25" s="58"/>
      <c r="AN25" s="32">
        <f>S25-Z25-AG25+BS25</f>
        <v>0</v>
      </c>
      <c r="AO25" s="32"/>
      <c r="AP25" s="32"/>
      <c r="AQ25" s="32"/>
      <c r="AR25" s="32"/>
      <c r="AS25" s="32"/>
      <c r="AT25" s="32"/>
      <c r="AU25" s="59">
        <f t="shared" si="0"/>
        <v>100</v>
      </c>
      <c r="AV25" s="59"/>
      <c r="AW25" s="59"/>
      <c r="AX25" s="59"/>
      <c r="AY25" s="59"/>
      <c r="AZ25" s="59"/>
      <c r="BA25" s="59">
        <f t="shared" si="1"/>
        <v>94.710860921938362</v>
      </c>
      <c r="BB25" s="59"/>
      <c r="BC25" s="59"/>
      <c r="BD25" s="59"/>
      <c r="BE25" s="59"/>
      <c r="BF25" s="59"/>
      <c r="BG25" s="59">
        <v>100</v>
      </c>
      <c r="BH25" s="59"/>
      <c r="BI25" s="59"/>
      <c r="BJ25" s="59"/>
      <c r="BK25" s="59"/>
      <c r="BL25" s="59"/>
      <c r="BM25" s="59">
        <v>106.13765590608951</v>
      </c>
      <c r="BN25" s="59"/>
      <c r="BO25" s="59"/>
      <c r="BP25" s="59"/>
      <c r="BQ25" s="59"/>
      <c r="BR25" s="59"/>
      <c r="BS25" s="58">
        <v>0</v>
      </c>
      <c r="BT25" s="58"/>
      <c r="BU25" s="58"/>
      <c r="BV25" s="58"/>
      <c r="BW25" s="58"/>
      <c r="BX25" s="58"/>
      <c r="BY25" s="58"/>
      <c r="BZ25" s="58"/>
    </row>
    <row r="26" spans="1:78" ht="21" customHeight="1">
      <c r="A26" s="60" t="s">
        <v>11</v>
      </c>
      <c r="B26" s="60"/>
      <c r="C26" s="60"/>
      <c r="D26" s="60"/>
      <c r="E26" s="60"/>
      <c r="F26" s="60"/>
      <c r="G26" s="60"/>
      <c r="H26" s="60"/>
      <c r="I26" s="60"/>
      <c r="J26" s="61" t="s">
        <v>3</v>
      </c>
      <c r="K26" s="61"/>
      <c r="L26" s="62">
        <v>1712249000</v>
      </c>
      <c r="M26" s="63"/>
      <c r="N26" s="63"/>
      <c r="O26" s="63"/>
      <c r="P26" s="63"/>
      <c r="Q26" s="63"/>
      <c r="R26" s="63"/>
      <c r="S26" s="63">
        <v>1732203509</v>
      </c>
      <c r="T26" s="63"/>
      <c r="U26" s="63"/>
      <c r="V26" s="63"/>
      <c r="W26" s="63"/>
      <c r="X26" s="63"/>
      <c r="Y26" s="63"/>
      <c r="Z26" s="63">
        <v>1732203509</v>
      </c>
      <c r="AA26" s="63"/>
      <c r="AB26" s="63"/>
      <c r="AC26" s="63"/>
      <c r="AD26" s="63"/>
      <c r="AE26" s="63"/>
      <c r="AF26" s="63"/>
      <c r="AG26" s="63">
        <v>0</v>
      </c>
      <c r="AH26" s="63"/>
      <c r="AI26" s="63"/>
      <c r="AJ26" s="63"/>
      <c r="AK26" s="63"/>
      <c r="AL26" s="63"/>
      <c r="AM26" s="63"/>
      <c r="AN26" s="63">
        <f>+S26-Z26+BS26</f>
        <v>0</v>
      </c>
      <c r="AO26" s="63"/>
      <c r="AP26" s="63"/>
      <c r="AQ26" s="63"/>
      <c r="AR26" s="63"/>
      <c r="AS26" s="63"/>
      <c r="AT26" s="63"/>
      <c r="AU26" s="64">
        <f t="shared" si="0"/>
        <v>100</v>
      </c>
      <c r="AV26" s="64"/>
      <c r="AW26" s="64"/>
      <c r="AX26" s="64"/>
      <c r="AY26" s="64"/>
      <c r="AZ26" s="64"/>
      <c r="BA26" s="64">
        <f t="shared" si="1"/>
        <v>101.16539761448247</v>
      </c>
      <c r="BB26" s="64"/>
      <c r="BC26" s="64"/>
      <c r="BD26" s="64"/>
      <c r="BE26" s="64"/>
      <c r="BF26" s="64"/>
      <c r="BG26" s="64">
        <v>100</v>
      </c>
      <c r="BH26" s="64"/>
      <c r="BI26" s="64"/>
      <c r="BJ26" s="64"/>
      <c r="BK26" s="64"/>
      <c r="BL26" s="64"/>
      <c r="BM26" s="64">
        <v>97.477462728093684</v>
      </c>
      <c r="BN26" s="64"/>
      <c r="BO26" s="64"/>
      <c r="BP26" s="64"/>
      <c r="BQ26" s="64"/>
      <c r="BR26" s="64"/>
      <c r="BS26" s="63">
        <v>0</v>
      </c>
      <c r="BT26" s="63"/>
      <c r="BU26" s="63"/>
      <c r="BV26" s="63"/>
      <c r="BW26" s="63"/>
      <c r="BX26" s="63"/>
      <c r="BY26" s="63"/>
      <c r="BZ26" s="63"/>
    </row>
    <row r="27" spans="1:78" ht="21" customHeight="1">
      <c r="A27" s="60" t="s">
        <v>10</v>
      </c>
      <c r="B27" s="60"/>
      <c r="C27" s="60"/>
      <c r="D27" s="60"/>
      <c r="E27" s="60"/>
      <c r="F27" s="60"/>
      <c r="G27" s="60"/>
      <c r="H27" s="60"/>
      <c r="I27" s="60"/>
      <c r="J27" s="61" t="s">
        <v>3</v>
      </c>
      <c r="K27" s="61"/>
      <c r="L27" s="62">
        <v>1000</v>
      </c>
      <c r="M27" s="63"/>
      <c r="N27" s="63"/>
      <c r="O27" s="63"/>
      <c r="P27" s="63"/>
      <c r="Q27" s="63"/>
      <c r="R27" s="63"/>
      <c r="S27" s="63">
        <v>200</v>
      </c>
      <c r="T27" s="63"/>
      <c r="U27" s="63"/>
      <c r="V27" s="63"/>
      <c r="W27" s="63"/>
      <c r="X27" s="63"/>
      <c r="Y27" s="63"/>
      <c r="Z27" s="63">
        <v>200</v>
      </c>
      <c r="AA27" s="63"/>
      <c r="AB27" s="63"/>
      <c r="AC27" s="63"/>
      <c r="AD27" s="63"/>
      <c r="AE27" s="63"/>
      <c r="AF27" s="63"/>
      <c r="AG27" s="63">
        <v>0</v>
      </c>
      <c r="AH27" s="63"/>
      <c r="AI27" s="63"/>
      <c r="AJ27" s="63"/>
      <c r="AK27" s="63"/>
      <c r="AL27" s="63"/>
      <c r="AM27" s="63"/>
      <c r="AN27" s="63">
        <f>+S27-Z27+BS27</f>
        <v>0</v>
      </c>
      <c r="AO27" s="63"/>
      <c r="AP27" s="63"/>
      <c r="AQ27" s="63"/>
      <c r="AR27" s="63"/>
      <c r="AS27" s="63"/>
      <c r="AT27" s="63"/>
      <c r="AU27" s="64">
        <f t="shared" si="0"/>
        <v>100</v>
      </c>
      <c r="AV27" s="64"/>
      <c r="AW27" s="64"/>
      <c r="AX27" s="64"/>
      <c r="AY27" s="64"/>
      <c r="AZ27" s="64"/>
      <c r="BA27" s="64">
        <f t="shared" si="1"/>
        <v>20</v>
      </c>
      <c r="BB27" s="64"/>
      <c r="BC27" s="64"/>
      <c r="BD27" s="64"/>
      <c r="BE27" s="64"/>
      <c r="BF27" s="64"/>
      <c r="BG27" s="64">
        <v>100</v>
      </c>
      <c r="BH27" s="64"/>
      <c r="BI27" s="64"/>
      <c r="BJ27" s="64"/>
      <c r="BK27" s="64"/>
      <c r="BL27" s="64"/>
      <c r="BM27" s="64">
        <v>120</v>
      </c>
      <c r="BN27" s="64"/>
      <c r="BO27" s="64"/>
      <c r="BP27" s="64"/>
      <c r="BQ27" s="64"/>
      <c r="BR27" s="64"/>
      <c r="BS27" s="63">
        <v>0</v>
      </c>
      <c r="BT27" s="63"/>
      <c r="BU27" s="63"/>
      <c r="BV27" s="63"/>
      <c r="BW27" s="63"/>
      <c r="BX27" s="63"/>
      <c r="BY27" s="63"/>
      <c r="BZ27" s="63"/>
    </row>
    <row r="28" spans="1:78" ht="21" customHeight="1">
      <c r="A28" s="27" t="s">
        <v>9</v>
      </c>
      <c r="B28" s="27"/>
      <c r="C28" s="27"/>
      <c r="D28" s="27"/>
      <c r="E28" s="27"/>
      <c r="F28" s="27"/>
      <c r="G28" s="27"/>
      <c r="H28" s="27"/>
      <c r="I28" s="27"/>
      <c r="J28" s="38" t="s">
        <v>4</v>
      </c>
      <c r="K28" s="38"/>
      <c r="L28" s="31">
        <f>+L29+L30</f>
        <v>0</v>
      </c>
      <c r="M28" s="32"/>
      <c r="N28" s="32"/>
      <c r="O28" s="32"/>
      <c r="P28" s="32"/>
      <c r="Q28" s="32"/>
      <c r="R28" s="32"/>
      <c r="S28" s="29">
        <f>+S29+S30</f>
        <v>38996750</v>
      </c>
      <c r="T28" s="29"/>
      <c r="U28" s="29"/>
      <c r="V28" s="29"/>
      <c r="W28" s="29"/>
      <c r="X28" s="29"/>
      <c r="Y28" s="29"/>
      <c r="Z28" s="29">
        <f>+Z29+Z30</f>
        <v>0</v>
      </c>
      <c r="AA28" s="29"/>
      <c r="AB28" s="29"/>
      <c r="AC28" s="29"/>
      <c r="AD28" s="29"/>
      <c r="AE28" s="29"/>
      <c r="AF28" s="29"/>
      <c r="AG28" s="29">
        <f>+AG29+AG30</f>
        <v>0</v>
      </c>
      <c r="AH28" s="29"/>
      <c r="AI28" s="29"/>
      <c r="AJ28" s="29"/>
      <c r="AK28" s="29"/>
      <c r="AL28" s="29"/>
      <c r="AM28" s="29"/>
      <c r="AN28" s="29">
        <f>+AN29+AN30</f>
        <v>38996750</v>
      </c>
      <c r="AO28" s="29"/>
      <c r="AP28" s="29"/>
      <c r="AQ28" s="29"/>
      <c r="AR28" s="29"/>
      <c r="AS28" s="29"/>
      <c r="AT28" s="29"/>
      <c r="AU28" s="39">
        <f t="shared" si="0"/>
        <v>0</v>
      </c>
      <c r="AV28" s="39"/>
      <c r="AW28" s="39"/>
      <c r="AX28" s="39"/>
      <c r="AY28" s="39"/>
      <c r="AZ28" s="39"/>
      <c r="BA28" s="40"/>
      <c r="BB28" s="40"/>
      <c r="BC28" s="40"/>
      <c r="BD28" s="40"/>
      <c r="BE28" s="40"/>
      <c r="BF28" s="40"/>
      <c r="BG28" s="39">
        <v>0</v>
      </c>
      <c r="BH28" s="39"/>
      <c r="BI28" s="39"/>
      <c r="BJ28" s="39"/>
      <c r="BK28" s="39"/>
      <c r="BL28" s="39"/>
      <c r="BM28" s="40">
        <v>0</v>
      </c>
      <c r="BN28" s="40"/>
      <c r="BO28" s="40"/>
      <c r="BP28" s="40"/>
      <c r="BQ28" s="40"/>
      <c r="BR28" s="40"/>
      <c r="BS28" s="32">
        <f>+BS29+BS30</f>
        <v>0</v>
      </c>
      <c r="BT28" s="32"/>
      <c r="BU28" s="32"/>
      <c r="BV28" s="32"/>
      <c r="BW28" s="32"/>
      <c r="BX28" s="32"/>
      <c r="BY28" s="32"/>
      <c r="BZ28" s="32"/>
    </row>
    <row r="29" spans="1:78" ht="21" customHeight="1">
      <c r="A29" s="42"/>
      <c r="B29" s="42"/>
      <c r="C29" s="42"/>
      <c r="D29" s="42"/>
      <c r="E29" s="42"/>
      <c r="F29" s="42"/>
      <c r="G29" s="42"/>
      <c r="H29" s="42"/>
      <c r="I29" s="42"/>
      <c r="J29" s="38" t="s">
        <v>3</v>
      </c>
      <c r="K29" s="38"/>
      <c r="L29" s="31">
        <v>0</v>
      </c>
      <c r="M29" s="32"/>
      <c r="N29" s="32"/>
      <c r="O29" s="32"/>
      <c r="P29" s="32"/>
      <c r="Q29" s="32"/>
      <c r="R29" s="32"/>
      <c r="S29" s="32">
        <v>0</v>
      </c>
      <c r="T29" s="32"/>
      <c r="U29" s="32"/>
      <c r="V29" s="32"/>
      <c r="W29" s="32"/>
      <c r="X29" s="32"/>
      <c r="Y29" s="32"/>
      <c r="Z29" s="32">
        <v>0</v>
      </c>
      <c r="AA29" s="32"/>
      <c r="AB29" s="32"/>
      <c r="AC29" s="32"/>
      <c r="AD29" s="32"/>
      <c r="AE29" s="32"/>
      <c r="AF29" s="32"/>
      <c r="AG29" s="32">
        <v>0</v>
      </c>
      <c r="AH29" s="32"/>
      <c r="AI29" s="32"/>
      <c r="AJ29" s="32"/>
      <c r="AK29" s="32"/>
      <c r="AL29" s="32"/>
      <c r="AM29" s="32"/>
      <c r="AN29" s="32">
        <f>+S29-Z29+BS29</f>
        <v>0</v>
      </c>
      <c r="AO29" s="32"/>
      <c r="AP29" s="32"/>
      <c r="AQ29" s="32"/>
      <c r="AR29" s="32"/>
      <c r="AS29" s="32"/>
      <c r="AT29" s="32"/>
      <c r="AU29" s="40">
        <v>0</v>
      </c>
      <c r="AV29" s="40"/>
      <c r="AW29" s="40"/>
      <c r="AX29" s="40"/>
      <c r="AY29" s="40"/>
      <c r="AZ29" s="40"/>
      <c r="BA29" s="40">
        <v>0</v>
      </c>
      <c r="BB29" s="40"/>
      <c r="BC29" s="40"/>
      <c r="BD29" s="40"/>
      <c r="BE29" s="40"/>
      <c r="BF29" s="40"/>
      <c r="BG29" s="40">
        <v>0</v>
      </c>
      <c r="BH29" s="40"/>
      <c r="BI29" s="40"/>
      <c r="BJ29" s="40"/>
      <c r="BK29" s="40"/>
      <c r="BL29" s="40"/>
      <c r="BM29" s="40">
        <v>0</v>
      </c>
      <c r="BN29" s="40"/>
      <c r="BO29" s="40"/>
      <c r="BP29" s="40"/>
      <c r="BQ29" s="40"/>
      <c r="BR29" s="40"/>
      <c r="BS29" s="32">
        <v>0</v>
      </c>
      <c r="BT29" s="32"/>
      <c r="BU29" s="32"/>
      <c r="BV29" s="32"/>
      <c r="BW29" s="32"/>
      <c r="BX29" s="32"/>
      <c r="BY29" s="32"/>
      <c r="BZ29" s="32"/>
    </row>
    <row r="30" spans="1:78" ht="21" customHeight="1">
      <c r="A30" s="43"/>
      <c r="B30" s="43"/>
      <c r="C30" s="43"/>
      <c r="D30" s="43"/>
      <c r="E30" s="43"/>
      <c r="F30" s="43"/>
      <c r="G30" s="43"/>
      <c r="H30" s="43"/>
      <c r="I30" s="43"/>
      <c r="J30" s="44" t="s">
        <v>2</v>
      </c>
      <c r="K30" s="44"/>
      <c r="L30" s="35">
        <v>0</v>
      </c>
      <c r="M30" s="36"/>
      <c r="N30" s="36"/>
      <c r="O30" s="36"/>
      <c r="P30" s="36"/>
      <c r="Q30" s="36"/>
      <c r="R30" s="36"/>
      <c r="S30" s="36">
        <v>38996750</v>
      </c>
      <c r="T30" s="36"/>
      <c r="U30" s="36"/>
      <c r="V30" s="36"/>
      <c r="W30" s="36"/>
      <c r="X30" s="36"/>
      <c r="Y30" s="36"/>
      <c r="Z30" s="36">
        <v>0</v>
      </c>
      <c r="AA30" s="36"/>
      <c r="AB30" s="36"/>
      <c r="AC30" s="36"/>
      <c r="AD30" s="36"/>
      <c r="AE30" s="36"/>
      <c r="AF30" s="36"/>
      <c r="AG30" s="36">
        <v>0</v>
      </c>
      <c r="AH30" s="36"/>
      <c r="AI30" s="36"/>
      <c r="AJ30" s="36"/>
      <c r="AK30" s="36"/>
      <c r="AL30" s="36"/>
      <c r="AM30" s="36"/>
      <c r="AN30" s="36">
        <f>+S30-Z30-AG30+BS30</f>
        <v>38996750</v>
      </c>
      <c r="AO30" s="36"/>
      <c r="AP30" s="36"/>
      <c r="AQ30" s="36"/>
      <c r="AR30" s="36"/>
      <c r="AS30" s="36"/>
      <c r="AT30" s="36"/>
      <c r="AU30" s="45">
        <f t="shared" si="0"/>
        <v>0</v>
      </c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>
        <v>0</v>
      </c>
      <c r="BH30" s="45"/>
      <c r="BI30" s="45"/>
      <c r="BJ30" s="45"/>
      <c r="BK30" s="45"/>
      <c r="BL30" s="45"/>
      <c r="BM30" s="45">
        <v>0</v>
      </c>
      <c r="BN30" s="45"/>
      <c r="BO30" s="45"/>
      <c r="BP30" s="45"/>
      <c r="BQ30" s="45"/>
      <c r="BR30" s="45"/>
      <c r="BS30" s="36">
        <v>0</v>
      </c>
      <c r="BT30" s="36"/>
      <c r="BU30" s="36"/>
      <c r="BV30" s="36"/>
      <c r="BW30" s="36"/>
      <c r="BX30" s="36"/>
      <c r="BY30" s="36"/>
      <c r="BZ30" s="36"/>
    </row>
    <row r="31" spans="1:78" ht="21" customHeight="1">
      <c r="A31" s="27" t="s">
        <v>8</v>
      </c>
      <c r="B31" s="27"/>
      <c r="C31" s="27"/>
      <c r="D31" s="27"/>
      <c r="E31" s="27"/>
      <c r="F31" s="27"/>
      <c r="G31" s="27"/>
      <c r="H31" s="27"/>
      <c r="I31" s="27"/>
      <c r="J31" s="38" t="s">
        <v>6</v>
      </c>
      <c r="K31" s="38"/>
      <c r="L31" s="31">
        <f>+L32+L33</f>
        <v>54457000</v>
      </c>
      <c r="M31" s="32"/>
      <c r="N31" s="32"/>
      <c r="O31" s="32"/>
      <c r="P31" s="32"/>
      <c r="Q31" s="32"/>
      <c r="R31" s="32"/>
      <c r="S31" s="32">
        <f>+S32+S33</f>
        <v>49976750</v>
      </c>
      <c r="T31" s="32"/>
      <c r="U31" s="32"/>
      <c r="V31" s="32"/>
      <c r="W31" s="32"/>
      <c r="X31" s="32"/>
      <c r="Y31" s="32"/>
      <c r="Z31" s="32">
        <f>+Z32+Z33</f>
        <v>49984400</v>
      </c>
      <c r="AA31" s="32"/>
      <c r="AB31" s="32"/>
      <c r="AC31" s="32"/>
      <c r="AD31" s="32"/>
      <c r="AE31" s="32"/>
      <c r="AF31" s="32"/>
      <c r="AG31" s="32">
        <f>+AG32+AG33</f>
        <v>0</v>
      </c>
      <c r="AH31" s="32"/>
      <c r="AI31" s="32"/>
      <c r="AJ31" s="32"/>
      <c r="AK31" s="32"/>
      <c r="AL31" s="32"/>
      <c r="AM31" s="32"/>
      <c r="AN31" s="32">
        <f>+AN32+AN33</f>
        <v>0</v>
      </c>
      <c r="AO31" s="32"/>
      <c r="AP31" s="32"/>
      <c r="AQ31" s="32"/>
      <c r="AR31" s="32"/>
      <c r="AS31" s="32"/>
      <c r="AT31" s="32"/>
      <c r="AU31" s="39">
        <f t="shared" si="0"/>
        <v>100.01530711780977</v>
      </c>
      <c r="AV31" s="39"/>
      <c r="AW31" s="39"/>
      <c r="AX31" s="39"/>
      <c r="AY31" s="39"/>
      <c r="AZ31" s="39"/>
      <c r="BA31" s="40">
        <f>+Z31/L31*100</f>
        <v>91.786914446260354</v>
      </c>
      <c r="BB31" s="40"/>
      <c r="BC31" s="40"/>
      <c r="BD31" s="40"/>
      <c r="BE31" s="40"/>
      <c r="BF31" s="40"/>
      <c r="BG31" s="39">
        <v>100</v>
      </c>
      <c r="BH31" s="39"/>
      <c r="BI31" s="39"/>
      <c r="BJ31" s="39"/>
      <c r="BK31" s="39"/>
      <c r="BL31" s="39"/>
      <c r="BM31" s="40">
        <v>101.5674436216762</v>
      </c>
      <c r="BN31" s="40"/>
      <c r="BO31" s="40"/>
      <c r="BP31" s="40"/>
      <c r="BQ31" s="40"/>
      <c r="BR31" s="40"/>
      <c r="BS31" s="32">
        <f>+BS32+BS33</f>
        <v>7650</v>
      </c>
      <c r="BT31" s="32"/>
      <c r="BU31" s="32"/>
      <c r="BV31" s="32"/>
      <c r="BW31" s="32"/>
      <c r="BX31" s="32"/>
      <c r="BY31" s="32"/>
      <c r="BZ31" s="32"/>
    </row>
    <row r="32" spans="1:78" ht="21" customHeight="1">
      <c r="A32" s="42"/>
      <c r="B32" s="42"/>
      <c r="C32" s="42"/>
      <c r="D32" s="42"/>
      <c r="E32" s="42"/>
      <c r="F32" s="42"/>
      <c r="G32" s="42"/>
      <c r="H32" s="42"/>
      <c r="I32" s="42"/>
      <c r="J32" s="38" t="s">
        <v>3</v>
      </c>
      <c r="K32" s="38"/>
      <c r="L32" s="31">
        <v>54457000</v>
      </c>
      <c r="M32" s="32"/>
      <c r="N32" s="32"/>
      <c r="O32" s="32"/>
      <c r="P32" s="32"/>
      <c r="Q32" s="32"/>
      <c r="R32" s="32"/>
      <c r="S32" s="32">
        <v>49976750</v>
      </c>
      <c r="T32" s="32"/>
      <c r="U32" s="32"/>
      <c r="V32" s="32"/>
      <c r="W32" s="32"/>
      <c r="X32" s="32"/>
      <c r="Y32" s="32"/>
      <c r="Z32" s="32">
        <v>49984400</v>
      </c>
      <c r="AA32" s="32"/>
      <c r="AB32" s="32"/>
      <c r="AC32" s="32"/>
      <c r="AD32" s="32"/>
      <c r="AE32" s="32"/>
      <c r="AF32" s="32"/>
      <c r="AG32" s="32">
        <v>0</v>
      </c>
      <c r="AH32" s="32"/>
      <c r="AI32" s="32"/>
      <c r="AJ32" s="32"/>
      <c r="AK32" s="32"/>
      <c r="AL32" s="32"/>
      <c r="AM32" s="32"/>
      <c r="AN32" s="32">
        <f>+S32-Z32+BS32</f>
        <v>0</v>
      </c>
      <c r="AO32" s="32"/>
      <c r="AP32" s="32"/>
      <c r="AQ32" s="32"/>
      <c r="AR32" s="32"/>
      <c r="AS32" s="32"/>
      <c r="AT32" s="32"/>
      <c r="AU32" s="40">
        <f t="shared" si="0"/>
        <v>100.01530711780977</v>
      </c>
      <c r="AV32" s="40"/>
      <c r="AW32" s="40"/>
      <c r="AX32" s="40"/>
      <c r="AY32" s="40"/>
      <c r="AZ32" s="40"/>
      <c r="BA32" s="40">
        <f>+Z32/L32*100</f>
        <v>91.786914446260354</v>
      </c>
      <c r="BB32" s="40"/>
      <c r="BC32" s="40"/>
      <c r="BD32" s="40"/>
      <c r="BE32" s="40"/>
      <c r="BF32" s="40"/>
      <c r="BG32" s="40">
        <v>100</v>
      </c>
      <c r="BH32" s="40"/>
      <c r="BI32" s="40"/>
      <c r="BJ32" s="40"/>
      <c r="BK32" s="40"/>
      <c r="BL32" s="40"/>
      <c r="BM32" s="40">
        <v>101.5674436216762</v>
      </c>
      <c r="BN32" s="40"/>
      <c r="BO32" s="40"/>
      <c r="BP32" s="40"/>
      <c r="BQ32" s="40"/>
      <c r="BR32" s="40"/>
      <c r="BS32" s="32">
        <v>7650</v>
      </c>
      <c r="BT32" s="32"/>
      <c r="BU32" s="32"/>
      <c r="BV32" s="32"/>
      <c r="BW32" s="32"/>
      <c r="BX32" s="32"/>
      <c r="BY32" s="32"/>
      <c r="BZ32" s="32"/>
    </row>
    <row r="33" spans="1:78" ht="21" customHeight="1">
      <c r="A33" s="43"/>
      <c r="B33" s="43"/>
      <c r="C33" s="43"/>
      <c r="D33" s="43"/>
      <c r="E33" s="43"/>
      <c r="F33" s="43"/>
      <c r="G33" s="43"/>
      <c r="H33" s="43"/>
      <c r="I33" s="43"/>
      <c r="J33" s="44" t="s">
        <v>2</v>
      </c>
      <c r="K33" s="44"/>
      <c r="L33" s="35">
        <v>0</v>
      </c>
      <c r="M33" s="36"/>
      <c r="N33" s="36"/>
      <c r="O33" s="36"/>
      <c r="P33" s="36"/>
      <c r="Q33" s="36"/>
      <c r="R33" s="36"/>
      <c r="S33" s="36">
        <v>0</v>
      </c>
      <c r="T33" s="36"/>
      <c r="U33" s="36"/>
      <c r="V33" s="36"/>
      <c r="W33" s="36"/>
      <c r="X33" s="36"/>
      <c r="Y33" s="36"/>
      <c r="Z33" s="36">
        <v>0</v>
      </c>
      <c r="AA33" s="36"/>
      <c r="AB33" s="36"/>
      <c r="AC33" s="36"/>
      <c r="AD33" s="36"/>
      <c r="AE33" s="36"/>
      <c r="AF33" s="36"/>
      <c r="AG33" s="36">
        <v>0</v>
      </c>
      <c r="AH33" s="36"/>
      <c r="AI33" s="36"/>
      <c r="AJ33" s="36"/>
      <c r="AK33" s="36"/>
      <c r="AL33" s="36"/>
      <c r="AM33" s="36"/>
      <c r="AN33" s="36">
        <f>+S33-Z33-AG33+BS33</f>
        <v>0</v>
      </c>
      <c r="AO33" s="36"/>
      <c r="AP33" s="36"/>
      <c r="AQ33" s="36"/>
      <c r="AR33" s="36"/>
      <c r="AS33" s="36"/>
      <c r="AT33" s="36"/>
      <c r="AU33" s="45">
        <v>0</v>
      </c>
      <c r="AV33" s="45"/>
      <c r="AW33" s="45"/>
      <c r="AX33" s="45"/>
      <c r="AY33" s="45"/>
      <c r="AZ33" s="45"/>
      <c r="BA33" s="45">
        <v>0</v>
      </c>
      <c r="BB33" s="45"/>
      <c r="BC33" s="45"/>
      <c r="BD33" s="45"/>
      <c r="BE33" s="45"/>
      <c r="BF33" s="45"/>
      <c r="BG33" s="45">
        <v>0</v>
      </c>
      <c r="BH33" s="45"/>
      <c r="BI33" s="45"/>
      <c r="BJ33" s="45"/>
      <c r="BK33" s="45"/>
      <c r="BL33" s="45"/>
      <c r="BM33" s="45">
        <v>0</v>
      </c>
      <c r="BN33" s="45"/>
      <c r="BO33" s="45"/>
      <c r="BP33" s="45"/>
      <c r="BQ33" s="45"/>
      <c r="BR33" s="45"/>
      <c r="BS33" s="36">
        <v>0</v>
      </c>
      <c r="BT33" s="36"/>
      <c r="BU33" s="36"/>
      <c r="BV33" s="36"/>
      <c r="BW33" s="36"/>
      <c r="BX33" s="36"/>
      <c r="BY33" s="36"/>
      <c r="BZ33" s="36"/>
    </row>
    <row r="34" spans="1:78" ht="21" customHeight="1">
      <c r="A34" s="27" t="s">
        <v>7</v>
      </c>
      <c r="B34" s="27"/>
      <c r="C34" s="27"/>
      <c r="D34" s="27"/>
      <c r="E34" s="27"/>
      <c r="F34" s="27"/>
      <c r="G34" s="27"/>
      <c r="H34" s="27"/>
      <c r="I34" s="27"/>
      <c r="J34" s="38" t="s">
        <v>6</v>
      </c>
      <c r="K34" s="38"/>
      <c r="L34" s="31">
        <f>+L35+L36</f>
        <v>1466043000</v>
      </c>
      <c r="M34" s="32"/>
      <c r="N34" s="32"/>
      <c r="O34" s="32"/>
      <c r="P34" s="32"/>
      <c r="Q34" s="32"/>
      <c r="R34" s="32"/>
      <c r="S34" s="29">
        <f>+S35+S36</f>
        <v>1466028810</v>
      </c>
      <c r="T34" s="29"/>
      <c r="U34" s="29"/>
      <c r="V34" s="29"/>
      <c r="W34" s="29"/>
      <c r="X34" s="29"/>
      <c r="Y34" s="29"/>
      <c r="Z34" s="29">
        <f>+Z35+Z36</f>
        <v>1453731000</v>
      </c>
      <c r="AA34" s="29"/>
      <c r="AB34" s="29"/>
      <c r="AC34" s="29"/>
      <c r="AD34" s="29"/>
      <c r="AE34" s="29"/>
      <c r="AF34" s="29"/>
      <c r="AG34" s="29">
        <f>+AG35+AG36</f>
        <v>0</v>
      </c>
      <c r="AH34" s="29"/>
      <c r="AI34" s="29"/>
      <c r="AJ34" s="29"/>
      <c r="AK34" s="29"/>
      <c r="AL34" s="29"/>
      <c r="AM34" s="29"/>
      <c r="AN34" s="29">
        <f>+AN35+AN36</f>
        <v>12297810</v>
      </c>
      <c r="AO34" s="29"/>
      <c r="AP34" s="29"/>
      <c r="AQ34" s="29"/>
      <c r="AR34" s="29"/>
      <c r="AS34" s="29"/>
      <c r="AT34" s="29"/>
      <c r="AU34" s="40">
        <f t="shared" ref="AU34:AU39" si="2">+Z34/S34*100</f>
        <v>99.161148135963302</v>
      </c>
      <c r="AV34" s="40"/>
      <c r="AW34" s="40"/>
      <c r="AX34" s="40"/>
      <c r="AY34" s="40"/>
      <c r="AZ34" s="40"/>
      <c r="BA34" s="40">
        <f t="shared" ref="BA34:BA39" si="3">+Z34/L34*100</f>
        <v>99.160188343725252</v>
      </c>
      <c r="BB34" s="40"/>
      <c r="BC34" s="40"/>
      <c r="BD34" s="40"/>
      <c r="BE34" s="40"/>
      <c r="BF34" s="40"/>
      <c r="BG34" s="39">
        <v>98.381679162665719</v>
      </c>
      <c r="BH34" s="39"/>
      <c r="BI34" s="39"/>
      <c r="BJ34" s="39"/>
      <c r="BK34" s="39"/>
      <c r="BL34" s="39"/>
      <c r="BM34" s="40">
        <v>104.12701929857755</v>
      </c>
      <c r="BN34" s="40"/>
      <c r="BO34" s="40"/>
      <c r="BP34" s="40"/>
      <c r="BQ34" s="40"/>
      <c r="BR34" s="40"/>
      <c r="BS34" s="32">
        <f>+BS35+BS36</f>
        <v>0</v>
      </c>
      <c r="BT34" s="32"/>
      <c r="BU34" s="32"/>
      <c r="BV34" s="32"/>
      <c r="BW34" s="32"/>
      <c r="BX34" s="32"/>
      <c r="BY34" s="32"/>
      <c r="BZ34" s="32"/>
    </row>
    <row r="35" spans="1:78" ht="21" customHeight="1">
      <c r="A35" s="42"/>
      <c r="B35" s="42"/>
      <c r="C35" s="42"/>
      <c r="D35" s="42"/>
      <c r="E35" s="42"/>
      <c r="F35" s="42"/>
      <c r="G35" s="42"/>
      <c r="H35" s="42"/>
      <c r="I35" s="42"/>
      <c r="J35" s="38" t="s">
        <v>3</v>
      </c>
      <c r="K35" s="38"/>
      <c r="L35" s="31">
        <v>1414043000</v>
      </c>
      <c r="M35" s="32"/>
      <c r="N35" s="32"/>
      <c r="O35" s="32"/>
      <c r="P35" s="32"/>
      <c r="Q35" s="32"/>
      <c r="R35" s="32"/>
      <c r="S35" s="32">
        <v>1442129100</v>
      </c>
      <c r="T35" s="32"/>
      <c r="U35" s="32"/>
      <c r="V35" s="32"/>
      <c r="W35" s="32"/>
      <c r="X35" s="32"/>
      <c r="Y35" s="32"/>
      <c r="Z35" s="32">
        <v>1436603500</v>
      </c>
      <c r="AA35" s="32"/>
      <c r="AB35" s="32"/>
      <c r="AC35" s="32"/>
      <c r="AD35" s="32"/>
      <c r="AE35" s="32"/>
      <c r="AF35" s="32"/>
      <c r="AG35" s="32">
        <v>0</v>
      </c>
      <c r="AH35" s="32"/>
      <c r="AI35" s="32"/>
      <c r="AJ35" s="32"/>
      <c r="AK35" s="32"/>
      <c r="AL35" s="32"/>
      <c r="AM35" s="32"/>
      <c r="AN35" s="32">
        <f>+S35-Z35+BS35</f>
        <v>5525600</v>
      </c>
      <c r="AO35" s="32"/>
      <c r="AP35" s="32"/>
      <c r="AQ35" s="32"/>
      <c r="AR35" s="32"/>
      <c r="AS35" s="32"/>
      <c r="AT35" s="32"/>
      <c r="AU35" s="40">
        <f t="shared" si="2"/>
        <v>99.61684428946063</v>
      </c>
      <c r="AV35" s="40"/>
      <c r="AW35" s="40"/>
      <c r="AX35" s="40"/>
      <c r="AY35" s="40"/>
      <c r="AZ35" s="40"/>
      <c r="BA35" s="40">
        <f t="shared" si="3"/>
        <v>101.59546067552401</v>
      </c>
      <c r="BB35" s="40"/>
      <c r="BC35" s="40"/>
      <c r="BD35" s="40"/>
      <c r="BE35" s="40"/>
      <c r="BF35" s="40"/>
      <c r="BG35" s="40">
        <v>98.672934179607807</v>
      </c>
      <c r="BH35" s="40"/>
      <c r="BI35" s="40"/>
      <c r="BJ35" s="40"/>
      <c r="BK35" s="40"/>
      <c r="BL35" s="40"/>
      <c r="BM35" s="40">
        <v>104.3136937357126</v>
      </c>
      <c r="BN35" s="40"/>
      <c r="BO35" s="40"/>
      <c r="BP35" s="40"/>
      <c r="BQ35" s="40"/>
      <c r="BR35" s="40"/>
      <c r="BS35" s="32">
        <v>0</v>
      </c>
      <c r="BT35" s="32"/>
      <c r="BU35" s="32"/>
      <c r="BV35" s="32"/>
      <c r="BW35" s="32"/>
      <c r="BX35" s="32"/>
      <c r="BY35" s="32"/>
      <c r="BZ35" s="32"/>
    </row>
    <row r="36" spans="1:78" ht="21" customHeight="1">
      <c r="A36" s="43"/>
      <c r="B36" s="43"/>
      <c r="C36" s="43"/>
      <c r="D36" s="43"/>
      <c r="E36" s="43"/>
      <c r="F36" s="43"/>
      <c r="G36" s="43"/>
      <c r="H36" s="43"/>
      <c r="I36" s="43"/>
      <c r="J36" s="44" t="s">
        <v>2</v>
      </c>
      <c r="K36" s="44"/>
      <c r="L36" s="35">
        <v>52000000</v>
      </c>
      <c r="M36" s="36"/>
      <c r="N36" s="36"/>
      <c r="O36" s="36"/>
      <c r="P36" s="36"/>
      <c r="Q36" s="36"/>
      <c r="R36" s="36"/>
      <c r="S36" s="36">
        <v>23899710</v>
      </c>
      <c r="T36" s="36"/>
      <c r="U36" s="36"/>
      <c r="V36" s="36"/>
      <c r="W36" s="36"/>
      <c r="X36" s="36"/>
      <c r="Y36" s="36"/>
      <c r="Z36" s="36">
        <v>17127500</v>
      </c>
      <c r="AA36" s="36"/>
      <c r="AB36" s="36"/>
      <c r="AC36" s="36"/>
      <c r="AD36" s="36"/>
      <c r="AE36" s="36"/>
      <c r="AF36" s="36"/>
      <c r="AG36" s="36">
        <v>0</v>
      </c>
      <c r="AH36" s="36"/>
      <c r="AI36" s="36"/>
      <c r="AJ36" s="36"/>
      <c r="AK36" s="36"/>
      <c r="AL36" s="36"/>
      <c r="AM36" s="36"/>
      <c r="AN36" s="36">
        <f>+S36-Z36-AG36+BS36</f>
        <v>6772210</v>
      </c>
      <c r="AO36" s="36"/>
      <c r="AP36" s="36"/>
      <c r="AQ36" s="36"/>
      <c r="AR36" s="36"/>
      <c r="AS36" s="36"/>
      <c r="AT36" s="36"/>
      <c r="AU36" s="45">
        <f t="shared" si="2"/>
        <v>71.664049480098285</v>
      </c>
      <c r="AV36" s="45"/>
      <c r="AW36" s="45"/>
      <c r="AX36" s="45"/>
      <c r="AY36" s="45"/>
      <c r="AZ36" s="45"/>
      <c r="BA36" s="45">
        <f t="shared" si="3"/>
        <v>32.9375</v>
      </c>
      <c r="BB36" s="45"/>
      <c r="BC36" s="45"/>
      <c r="BD36" s="45"/>
      <c r="BE36" s="45"/>
      <c r="BF36" s="45"/>
      <c r="BG36" s="45">
        <v>45.3225815253927</v>
      </c>
      <c r="BH36" s="45"/>
      <c r="BI36" s="45"/>
      <c r="BJ36" s="45"/>
      <c r="BK36" s="45"/>
      <c r="BL36" s="45"/>
      <c r="BM36" s="45">
        <v>60.90143333333333</v>
      </c>
      <c r="BN36" s="45"/>
      <c r="BO36" s="45"/>
      <c r="BP36" s="45"/>
      <c r="BQ36" s="45"/>
      <c r="BR36" s="45"/>
      <c r="BS36" s="36">
        <v>0</v>
      </c>
      <c r="BT36" s="36"/>
      <c r="BU36" s="36"/>
      <c r="BV36" s="36"/>
      <c r="BW36" s="36"/>
      <c r="BX36" s="36"/>
      <c r="BY36" s="36"/>
      <c r="BZ36" s="36"/>
    </row>
    <row r="37" spans="1:78" ht="21" customHeight="1">
      <c r="A37" s="27" t="s">
        <v>5</v>
      </c>
      <c r="B37" s="27"/>
      <c r="C37" s="27"/>
      <c r="D37" s="27"/>
      <c r="E37" s="27"/>
      <c r="F37" s="27"/>
      <c r="G37" s="27"/>
      <c r="H37" s="27"/>
      <c r="I37" s="27"/>
      <c r="J37" s="38" t="s">
        <v>4</v>
      </c>
      <c r="K37" s="38"/>
      <c r="L37" s="31">
        <f>+L38+L39</f>
        <v>3774563000</v>
      </c>
      <c r="M37" s="32"/>
      <c r="N37" s="32"/>
      <c r="O37" s="32"/>
      <c r="P37" s="32"/>
      <c r="Q37" s="32"/>
      <c r="R37" s="32"/>
      <c r="S37" s="32">
        <f>+S38+S39</f>
        <v>3990507878</v>
      </c>
      <c r="T37" s="32"/>
      <c r="U37" s="32"/>
      <c r="V37" s="32"/>
      <c r="W37" s="32"/>
      <c r="X37" s="32"/>
      <c r="Y37" s="32"/>
      <c r="Z37" s="32">
        <f>+Z38+Z39</f>
        <v>3795845835</v>
      </c>
      <c r="AA37" s="32"/>
      <c r="AB37" s="32"/>
      <c r="AC37" s="32"/>
      <c r="AD37" s="32"/>
      <c r="AE37" s="32"/>
      <c r="AF37" s="32"/>
      <c r="AG37" s="32">
        <f>+AG38+AG39</f>
        <v>7551065</v>
      </c>
      <c r="AH37" s="32"/>
      <c r="AI37" s="32"/>
      <c r="AJ37" s="32"/>
      <c r="AK37" s="32"/>
      <c r="AL37" s="32"/>
      <c r="AM37" s="32"/>
      <c r="AN37" s="32">
        <f>+AN38+AN39</f>
        <v>187668153</v>
      </c>
      <c r="AO37" s="32"/>
      <c r="AP37" s="32"/>
      <c r="AQ37" s="32"/>
      <c r="AR37" s="32"/>
      <c r="AS37" s="32"/>
      <c r="AT37" s="32"/>
      <c r="AU37" s="39">
        <f t="shared" si="2"/>
        <v>95.121872980800575</v>
      </c>
      <c r="AV37" s="39"/>
      <c r="AW37" s="39"/>
      <c r="AX37" s="39"/>
      <c r="AY37" s="39"/>
      <c r="AZ37" s="39"/>
      <c r="BA37" s="40">
        <f t="shared" si="3"/>
        <v>100.56384898066347</v>
      </c>
      <c r="BB37" s="40"/>
      <c r="BC37" s="40"/>
      <c r="BD37" s="40"/>
      <c r="BE37" s="40"/>
      <c r="BF37" s="40"/>
      <c r="BG37" s="39">
        <v>93.366797816570156</v>
      </c>
      <c r="BH37" s="39"/>
      <c r="BI37" s="39"/>
      <c r="BJ37" s="39"/>
      <c r="BK37" s="39"/>
      <c r="BL37" s="39"/>
      <c r="BM37" s="40">
        <v>100.80345589927502</v>
      </c>
      <c r="BN37" s="40"/>
      <c r="BO37" s="40"/>
      <c r="BP37" s="40"/>
      <c r="BQ37" s="40"/>
      <c r="BR37" s="40"/>
      <c r="BS37" s="32">
        <f>+BS38+BS39</f>
        <v>557175</v>
      </c>
      <c r="BT37" s="32"/>
      <c r="BU37" s="32"/>
      <c r="BV37" s="32"/>
      <c r="BW37" s="32"/>
      <c r="BX37" s="32"/>
      <c r="BY37" s="32"/>
      <c r="BZ37" s="32"/>
    </row>
    <row r="38" spans="1:78" ht="21" customHeight="1">
      <c r="A38" s="42"/>
      <c r="B38" s="42"/>
      <c r="C38" s="42"/>
      <c r="D38" s="42"/>
      <c r="E38" s="42"/>
      <c r="F38" s="42"/>
      <c r="G38" s="42"/>
      <c r="H38" s="42"/>
      <c r="I38" s="42"/>
      <c r="J38" s="38" t="s">
        <v>3</v>
      </c>
      <c r="K38" s="38"/>
      <c r="L38" s="31">
        <v>3652563000</v>
      </c>
      <c r="M38" s="32"/>
      <c r="N38" s="32"/>
      <c r="O38" s="32"/>
      <c r="P38" s="32"/>
      <c r="Q38" s="32"/>
      <c r="R38" s="32"/>
      <c r="S38" s="32">
        <v>3727460100</v>
      </c>
      <c r="T38" s="32"/>
      <c r="U38" s="32"/>
      <c r="V38" s="32"/>
      <c r="W38" s="32"/>
      <c r="X38" s="32"/>
      <c r="Y38" s="32"/>
      <c r="Z38" s="32">
        <v>3691828866</v>
      </c>
      <c r="AA38" s="32"/>
      <c r="AB38" s="32"/>
      <c r="AC38" s="32"/>
      <c r="AD38" s="32"/>
      <c r="AE38" s="32"/>
      <c r="AF38" s="32"/>
      <c r="AG38" s="32">
        <v>0</v>
      </c>
      <c r="AH38" s="32"/>
      <c r="AI38" s="32"/>
      <c r="AJ38" s="32"/>
      <c r="AK38" s="32"/>
      <c r="AL38" s="32"/>
      <c r="AM38" s="32"/>
      <c r="AN38" s="32">
        <f>S38-Z38-AG38+BS38</f>
        <v>36165433</v>
      </c>
      <c r="AO38" s="32"/>
      <c r="AP38" s="32"/>
      <c r="AQ38" s="32"/>
      <c r="AR38" s="32"/>
      <c r="AS38" s="32"/>
      <c r="AT38" s="32"/>
      <c r="AU38" s="40">
        <f t="shared" si="2"/>
        <v>99.044088117804392</v>
      </c>
      <c r="AV38" s="40"/>
      <c r="AW38" s="40"/>
      <c r="AX38" s="40"/>
      <c r="AY38" s="40"/>
      <c r="AZ38" s="40"/>
      <c r="BA38" s="40">
        <f t="shared" si="3"/>
        <v>101.0750222788765</v>
      </c>
      <c r="BB38" s="40"/>
      <c r="BC38" s="40"/>
      <c r="BD38" s="40"/>
      <c r="BE38" s="40"/>
      <c r="BF38" s="40"/>
      <c r="BG38" s="40">
        <v>97.070140246642126</v>
      </c>
      <c r="BH38" s="40"/>
      <c r="BI38" s="40"/>
      <c r="BJ38" s="40"/>
      <c r="BK38" s="40"/>
      <c r="BL38" s="40"/>
      <c r="BM38" s="40">
        <v>100.77389444249658</v>
      </c>
      <c r="BN38" s="40"/>
      <c r="BO38" s="40"/>
      <c r="BP38" s="40"/>
      <c r="BQ38" s="40"/>
      <c r="BR38" s="40"/>
      <c r="BS38" s="32">
        <v>534199</v>
      </c>
      <c r="BT38" s="32"/>
      <c r="BU38" s="32"/>
      <c r="BV38" s="32"/>
      <c r="BW38" s="32"/>
      <c r="BX38" s="32"/>
      <c r="BY38" s="32"/>
      <c r="BZ38" s="32"/>
    </row>
    <row r="39" spans="1:78" ht="21" customHeight="1" thickBot="1">
      <c r="A39" s="65"/>
      <c r="B39" s="65"/>
      <c r="C39" s="65"/>
      <c r="D39" s="65"/>
      <c r="E39" s="65"/>
      <c r="F39" s="65"/>
      <c r="G39" s="65"/>
      <c r="H39" s="65"/>
      <c r="I39" s="65"/>
      <c r="J39" s="7" t="s">
        <v>2</v>
      </c>
      <c r="K39" s="7"/>
      <c r="L39" s="66">
        <v>122000000</v>
      </c>
      <c r="M39" s="67"/>
      <c r="N39" s="67"/>
      <c r="O39" s="67"/>
      <c r="P39" s="67"/>
      <c r="Q39" s="67"/>
      <c r="R39" s="67"/>
      <c r="S39" s="67">
        <v>263047778</v>
      </c>
      <c r="T39" s="67"/>
      <c r="U39" s="67"/>
      <c r="V39" s="67"/>
      <c r="W39" s="67"/>
      <c r="X39" s="67"/>
      <c r="Y39" s="67"/>
      <c r="Z39" s="67">
        <v>104016969</v>
      </c>
      <c r="AA39" s="67"/>
      <c r="AB39" s="67"/>
      <c r="AC39" s="67"/>
      <c r="AD39" s="67"/>
      <c r="AE39" s="67"/>
      <c r="AF39" s="67"/>
      <c r="AG39" s="67">
        <v>7551065</v>
      </c>
      <c r="AH39" s="67"/>
      <c r="AI39" s="67"/>
      <c r="AJ39" s="67"/>
      <c r="AK39" s="67"/>
      <c r="AL39" s="67"/>
      <c r="AM39" s="67"/>
      <c r="AN39" s="67">
        <f>S39-Z39-AG39+BS39</f>
        <v>151502720</v>
      </c>
      <c r="AO39" s="67"/>
      <c r="AP39" s="67"/>
      <c r="AQ39" s="67"/>
      <c r="AR39" s="67"/>
      <c r="AS39" s="67"/>
      <c r="AT39" s="67"/>
      <c r="AU39" s="68">
        <f t="shared" si="2"/>
        <v>39.542994733070884</v>
      </c>
      <c r="AV39" s="68"/>
      <c r="AW39" s="68"/>
      <c r="AX39" s="68"/>
      <c r="AY39" s="68"/>
      <c r="AZ39" s="68"/>
      <c r="BA39" s="68">
        <f t="shared" si="3"/>
        <v>85.259810655737695</v>
      </c>
      <c r="BB39" s="68"/>
      <c r="BC39" s="68"/>
      <c r="BD39" s="68"/>
      <c r="BE39" s="68"/>
      <c r="BF39" s="68"/>
      <c r="BG39" s="68">
        <v>21.842008812383707</v>
      </c>
      <c r="BH39" s="68"/>
      <c r="BI39" s="68"/>
      <c r="BJ39" s="68"/>
      <c r="BK39" s="68"/>
      <c r="BL39" s="68"/>
      <c r="BM39" s="68">
        <v>103.4071142857143</v>
      </c>
      <c r="BN39" s="68"/>
      <c r="BO39" s="68"/>
      <c r="BP39" s="68"/>
      <c r="BQ39" s="68"/>
      <c r="BR39" s="68"/>
      <c r="BS39" s="67">
        <v>22976</v>
      </c>
      <c r="BT39" s="67"/>
      <c r="BU39" s="67"/>
      <c r="BV39" s="67"/>
      <c r="BW39" s="67"/>
      <c r="BX39" s="67"/>
      <c r="BY39" s="67"/>
      <c r="BZ39" s="67"/>
    </row>
    <row r="40" spans="1:78" ht="12.75" customHeight="1">
      <c r="A40" s="69" t="s">
        <v>1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1" t="s">
        <v>0</v>
      </c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</row>
    <row r="41" spans="1:78" ht="12.75" customHeight="1">
      <c r="A41" s="72" t="s">
        <v>40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</row>
    <row r="42" spans="1:78" ht="15" customHeight="1">
      <c r="A42" s="74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</row>
    <row r="43" spans="1:78" ht="15" customHeight="1">
      <c r="A43" s="74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</row>
  </sheetData>
  <mergeCells count="425">
    <mergeCell ref="BS39:BZ39"/>
    <mergeCell ref="A40:AM40"/>
    <mergeCell ref="AN40:BZ40"/>
    <mergeCell ref="A41:AM41"/>
    <mergeCell ref="AG39:AM39"/>
    <mergeCell ref="AN39:AT39"/>
    <mergeCell ref="AU39:AZ39"/>
    <mergeCell ref="BA39:BF39"/>
    <mergeCell ref="BG39:BL39"/>
    <mergeCell ref="BM39:BR39"/>
    <mergeCell ref="AU38:AZ38"/>
    <mergeCell ref="BA38:BF38"/>
    <mergeCell ref="BG38:BL38"/>
    <mergeCell ref="BM38:BR38"/>
    <mergeCell ref="BS38:BZ38"/>
    <mergeCell ref="A39:I39"/>
    <mergeCell ref="J39:K39"/>
    <mergeCell ref="L39:R39"/>
    <mergeCell ref="S39:Y39"/>
    <mergeCell ref="Z39:AF39"/>
    <mergeCell ref="BG37:BL37"/>
    <mergeCell ref="BM37:BR37"/>
    <mergeCell ref="BS37:BZ37"/>
    <mergeCell ref="A38:I38"/>
    <mergeCell ref="J38:K38"/>
    <mergeCell ref="L38:R38"/>
    <mergeCell ref="S38:Y38"/>
    <mergeCell ref="Z38:AF38"/>
    <mergeCell ref="AG38:AM38"/>
    <mergeCell ref="AN38:AT38"/>
    <mergeCell ref="BS36:BZ36"/>
    <mergeCell ref="A37:I37"/>
    <mergeCell ref="J37:K37"/>
    <mergeCell ref="L37:R37"/>
    <mergeCell ref="S37:Y37"/>
    <mergeCell ref="Z37:AF37"/>
    <mergeCell ref="AG37:AM37"/>
    <mergeCell ref="AN37:AT37"/>
    <mergeCell ref="AU37:AZ37"/>
    <mergeCell ref="BA37:BF37"/>
    <mergeCell ref="AG36:AM36"/>
    <mergeCell ref="AN36:AT36"/>
    <mergeCell ref="AU36:AZ36"/>
    <mergeCell ref="BA36:BF36"/>
    <mergeCell ref="BG36:BL36"/>
    <mergeCell ref="BM36:BR36"/>
    <mergeCell ref="AU35:AZ35"/>
    <mergeCell ref="BA35:BF35"/>
    <mergeCell ref="BG35:BL35"/>
    <mergeCell ref="BM35:BR35"/>
    <mergeCell ref="BS35:BZ35"/>
    <mergeCell ref="A36:I36"/>
    <mergeCell ref="J36:K36"/>
    <mergeCell ref="L36:R36"/>
    <mergeCell ref="S36:Y36"/>
    <mergeCell ref="Z36:AF36"/>
    <mergeCell ref="BG34:BL34"/>
    <mergeCell ref="BM34:BR34"/>
    <mergeCell ref="BS34:BZ34"/>
    <mergeCell ref="A35:I35"/>
    <mergeCell ref="J35:K35"/>
    <mergeCell ref="L35:R35"/>
    <mergeCell ref="S35:Y35"/>
    <mergeCell ref="Z35:AF35"/>
    <mergeCell ref="AG35:AM35"/>
    <mergeCell ref="AN35:AT35"/>
    <mergeCell ref="BS33:BZ33"/>
    <mergeCell ref="A34:I34"/>
    <mergeCell ref="J34:K34"/>
    <mergeCell ref="L34:R34"/>
    <mergeCell ref="S34:Y34"/>
    <mergeCell ref="Z34:AF34"/>
    <mergeCell ref="AG34:AM34"/>
    <mergeCell ref="AN34:AT34"/>
    <mergeCell ref="AU34:AZ34"/>
    <mergeCell ref="BA34:BF34"/>
    <mergeCell ref="AG33:AM33"/>
    <mergeCell ref="AN33:AT33"/>
    <mergeCell ref="AU33:AZ33"/>
    <mergeCell ref="BA33:BF33"/>
    <mergeCell ref="BG33:BL33"/>
    <mergeCell ref="BM33:BR33"/>
    <mergeCell ref="AU32:AZ32"/>
    <mergeCell ref="BA32:BF32"/>
    <mergeCell ref="BG32:BL32"/>
    <mergeCell ref="BM32:BR32"/>
    <mergeCell ref="BS32:BZ32"/>
    <mergeCell ref="A33:I33"/>
    <mergeCell ref="J33:K33"/>
    <mergeCell ref="L33:R33"/>
    <mergeCell ref="S33:Y33"/>
    <mergeCell ref="Z33:AF33"/>
    <mergeCell ref="BG31:BL31"/>
    <mergeCell ref="BM31:BR31"/>
    <mergeCell ref="BS31:BZ31"/>
    <mergeCell ref="A32:I32"/>
    <mergeCell ref="J32:K32"/>
    <mergeCell ref="L32:R32"/>
    <mergeCell ref="S32:Y32"/>
    <mergeCell ref="Z32:AF32"/>
    <mergeCell ref="AG32:AM32"/>
    <mergeCell ref="AN32:AT32"/>
    <mergeCell ref="BS30:BZ30"/>
    <mergeCell ref="A31:I31"/>
    <mergeCell ref="J31:K31"/>
    <mergeCell ref="L31:R31"/>
    <mergeCell ref="S31:Y31"/>
    <mergeCell ref="Z31:AF31"/>
    <mergeCell ref="AG31:AM31"/>
    <mergeCell ref="AN31:AT31"/>
    <mergeCell ref="AU31:AZ31"/>
    <mergeCell ref="BA31:BF31"/>
    <mergeCell ref="AG30:AM30"/>
    <mergeCell ref="AN30:AT30"/>
    <mergeCell ref="AU30:AZ30"/>
    <mergeCell ref="BA30:BF30"/>
    <mergeCell ref="BG30:BL30"/>
    <mergeCell ref="BM30:BR30"/>
    <mergeCell ref="AU29:AZ29"/>
    <mergeCell ref="BA29:BF29"/>
    <mergeCell ref="BG29:BL29"/>
    <mergeCell ref="BM29:BR29"/>
    <mergeCell ref="BS29:BZ29"/>
    <mergeCell ref="A30:I30"/>
    <mergeCell ref="J30:K30"/>
    <mergeCell ref="L30:R30"/>
    <mergeCell ref="S30:Y30"/>
    <mergeCell ref="Z30:AF30"/>
    <mergeCell ref="BG28:BL28"/>
    <mergeCell ref="BM28:BR28"/>
    <mergeCell ref="BS28:BZ28"/>
    <mergeCell ref="A29:I29"/>
    <mergeCell ref="J29:K29"/>
    <mergeCell ref="L29:R29"/>
    <mergeCell ref="S29:Y29"/>
    <mergeCell ref="Z29:AF29"/>
    <mergeCell ref="AG29:AM29"/>
    <mergeCell ref="AN29:AT29"/>
    <mergeCell ref="BS27:BZ27"/>
    <mergeCell ref="A28:I28"/>
    <mergeCell ref="J28:K28"/>
    <mergeCell ref="L28:R28"/>
    <mergeCell ref="S28:Y28"/>
    <mergeCell ref="Z28:AF28"/>
    <mergeCell ref="AG28:AM28"/>
    <mergeCell ref="AN28:AT28"/>
    <mergeCell ref="AU28:AZ28"/>
    <mergeCell ref="BA28:BF28"/>
    <mergeCell ref="AG27:AM27"/>
    <mergeCell ref="AN27:AT27"/>
    <mergeCell ref="AU27:AZ27"/>
    <mergeCell ref="BA27:BF27"/>
    <mergeCell ref="BG27:BL27"/>
    <mergeCell ref="BM27:BR27"/>
    <mergeCell ref="AU26:AZ26"/>
    <mergeCell ref="BA26:BF26"/>
    <mergeCell ref="BG26:BL26"/>
    <mergeCell ref="BM26:BR26"/>
    <mergeCell ref="BS26:BZ26"/>
    <mergeCell ref="A27:I27"/>
    <mergeCell ref="J27:K27"/>
    <mergeCell ref="L27:R27"/>
    <mergeCell ref="S27:Y27"/>
    <mergeCell ref="Z27:AF27"/>
    <mergeCell ref="BG25:BL25"/>
    <mergeCell ref="BM25:BR25"/>
    <mergeCell ref="BS25:BZ25"/>
    <mergeCell ref="A26:I26"/>
    <mergeCell ref="J26:K26"/>
    <mergeCell ref="L26:R26"/>
    <mergeCell ref="S26:Y26"/>
    <mergeCell ref="Z26:AF26"/>
    <mergeCell ref="AG26:AM26"/>
    <mergeCell ref="AN26:AT26"/>
    <mergeCell ref="BS24:BZ24"/>
    <mergeCell ref="A25:I25"/>
    <mergeCell ref="J25:K25"/>
    <mergeCell ref="L25:R25"/>
    <mergeCell ref="S25:Y25"/>
    <mergeCell ref="Z25:AF25"/>
    <mergeCell ref="AG25:AM25"/>
    <mergeCell ref="AN25:AT25"/>
    <mergeCell ref="AU25:AZ25"/>
    <mergeCell ref="BA25:BF25"/>
    <mergeCell ref="AG24:AM24"/>
    <mergeCell ref="AN24:AT24"/>
    <mergeCell ref="AU24:AZ24"/>
    <mergeCell ref="BA24:BF24"/>
    <mergeCell ref="BG24:BL24"/>
    <mergeCell ref="BM24:BR24"/>
    <mergeCell ref="AU23:AZ23"/>
    <mergeCell ref="BA23:BF23"/>
    <mergeCell ref="BG23:BL23"/>
    <mergeCell ref="BM23:BR23"/>
    <mergeCell ref="BS23:BZ23"/>
    <mergeCell ref="A24:I24"/>
    <mergeCell ref="J24:K24"/>
    <mergeCell ref="L24:R24"/>
    <mergeCell ref="S24:Y24"/>
    <mergeCell ref="Z24:AF24"/>
    <mergeCell ref="BG22:BL22"/>
    <mergeCell ref="BM22:BR22"/>
    <mergeCell ref="BS22:BZ22"/>
    <mergeCell ref="A23:I23"/>
    <mergeCell ref="J23:K23"/>
    <mergeCell ref="L23:R23"/>
    <mergeCell ref="S23:Y23"/>
    <mergeCell ref="Z23:AF23"/>
    <mergeCell ref="AG23:AM23"/>
    <mergeCell ref="AN23:AT23"/>
    <mergeCell ref="BS21:BZ21"/>
    <mergeCell ref="D22:I22"/>
    <mergeCell ref="J22:K22"/>
    <mergeCell ref="L22:R22"/>
    <mergeCell ref="S22:Y22"/>
    <mergeCell ref="Z22:AF22"/>
    <mergeCell ref="AG22:AM22"/>
    <mergeCell ref="AN22:AT22"/>
    <mergeCell ref="AU22:AZ22"/>
    <mergeCell ref="BA22:BF22"/>
    <mergeCell ref="AG21:AM21"/>
    <mergeCell ref="AN21:AT21"/>
    <mergeCell ref="AU21:AZ21"/>
    <mergeCell ref="BA21:BF21"/>
    <mergeCell ref="BG21:BL21"/>
    <mergeCell ref="BM21:BR21"/>
    <mergeCell ref="AU20:AZ20"/>
    <mergeCell ref="BA20:BF20"/>
    <mergeCell ref="BG20:BL20"/>
    <mergeCell ref="BM20:BR20"/>
    <mergeCell ref="BS20:BZ20"/>
    <mergeCell ref="A21:I21"/>
    <mergeCell ref="J21:K21"/>
    <mergeCell ref="L21:R21"/>
    <mergeCell ref="S21:Y21"/>
    <mergeCell ref="Z21:AF21"/>
    <mergeCell ref="BG19:BL19"/>
    <mergeCell ref="BM19:BR19"/>
    <mergeCell ref="BS19:BZ19"/>
    <mergeCell ref="D20:I20"/>
    <mergeCell ref="J20:K20"/>
    <mergeCell ref="L20:R20"/>
    <mergeCell ref="S20:Y20"/>
    <mergeCell ref="Z20:AF20"/>
    <mergeCell ref="AG20:AM20"/>
    <mergeCell ref="AN20:AT20"/>
    <mergeCell ref="BS18:BZ18"/>
    <mergeCell ref="A19:I19"/>
    <mergeCell ref="J19:K19"/>
    <mergeCell ref="L19:R19"/>
    <mergeCell ref="S19:Y19"/>
    <mergeCell ref="Z19:AF19"/>
    <mergeCell ref="AG19:AM19"/>
    <mergeCell ref="AN19:AT19"/>
    <mergeCell ref="AU19:AZ19"/>
    <mergeCell ref="BA19:BF19"/>
    <mergeCell ref="AG18:AM18"/>
    <mergeCell ref="AN18:AT18"/>
    <mergeCell ref="AU18:AZ18"/>
    <mergeCell ref="BA18:BF18"/>
    <mergeCell ref="BG18:BL18"/>
    <mergeCell ref="BM18:BR18"/>
    <mergeCell ref="AU17:AZ17"/>
    <mergeCell ref="BA17:BF17"/>
    <mergeCell ref="BG17:BL17"/>
    <mergeCell ref="BM17:BR17"/>
    <mergeCell ref="BS17:BZ17"/>
    <mergeCell ref="A18:I18"/>
    <mergeCell ref="J18:K18"/>
    <mergeCell ref="L18:R18"/>
    <mergeCell ref="S18:Y18"/>
    <mergeCell ref="Z18:AF18"/>
    <mergeCell ref="BG16:BL16"/>
    <mergeCell ref="BM16:BR16"/>
    <mergeCell ref="BS16:BZ16"/>
    <mergeCell ref="D17:I17"/>
    <mergeCell ref="J17:K17"/>
    <mergeCell ref="L17:R17"/>
    <mergeCell ref="S17:Y17"/>
    <mergeCell ref="Z17:AF17"/>
    <mergeCell ref="AG17:AM17"/>
    <mergeCell ref="AN17:AT17"/>
    <mergeCell ref="BS15:BZ15"/>
    <mergeCell ref="A16:I16"/>
    <mergeCell ref="J16:K16"/>
    <mergeCell ref="L16:R16"/>
    <mergeCell ref="S16:Y16"/>
    <mergeCell ref="Z16:AF16"/>
    <mergeCell ref="AG16:AM16"/>
    <mergeCell ref="AN16:AT16"/>
    <mergeCell ref="AU16:AZ16"/>
    <mergeCell ref="BA16:BF16"/>
    <mergeCell ref="AG15:AM15"/>
    <mergeCell ref="AN15:AT15"/>
    <mergeCell ref="AU15:AZ15"/>
    <mergeCell ref="BA15:BF15"/>
    <mergeCell ref="BG15:BL15"/>
    <mergeCell ref="BM15:BR15"/>
    <mergeCell ref="AU14:AZ14"/>
    <mergeCell ref="BA14:BF14"/>
    <mergeCell ref="BG14:BL14"/>
    <mergeCell ref="BM14:BR14"/>
    <mergeCell ref="BS14:BZ14"/>
    <mergeCell ref="A15:I15"/>
    <mergeCell ref="J15:K15"/>
    <mergeCell ref="L15:R15"/>
    <mergeCell ref="S15:Y15"/>
    <mergeCell ref="Z15:AF15"/>
    <mergeCell ref="BG13:BL13"/>
    <mergeCell ref="BM13:BR13"/>
    <mergeCell ref="BS13:BZ13"/>
    <mergeCell ref="A14:I14"/>
    <mergeCell ref="J14:K14"/>
    <mergeCell ref="L14:R14"/>
    <mergeCell ref="S14:Y14"/>
    <mergeCell ref="Z14:AF14"/>
    <mergeCell ref="AG14:AM14"/>
    <mergeCell ref="AN14:AT14"/>
    <mergeCell ref="BS12:BZ12"/>
    <mergeCell ref="D13:I13"/>
    <mergeCell ref="J13:K13"/>
    <mergeCell ref="L13:R13"/>
    <mergeCell ref="S13:Y13"/>
    <mergeCell ref="Z13:AF13"/>
    <mergeCell ref="AG13:AM13"/>
    <mergeCell ref="AN13:AT13"/>
    <mergeCell ref="AU13:AZ13"/>
    <mergeCell ref="BA13:BF13"/>
    <mergeCell ref="AG12:AM12"/>
    <mergeCell ref="AN12:AT12"/>
    <mergeCell ref="AU12:AZ12"/>
    <mergeCell ref="BA12:BF12"/>
    <mergeCell ref="BG12:BL12"/>
    <mergeCell ref="BM12:BR12"/>
    <mergeCell ref="AU11:AZ11"/>
    <mergeCell ref="BA11:BF11"/>
    <mergeCell ref="BG11:BL11"/>
    <mergeCell ref="BM11:BR11"/>
    <mergeCell ref="BS11:BZ11"/>
    <mergeCell ref="A12:I12"/>
    <mergeCell ref="J12:K12"/>
    <mergeCell ref="L12:R12"/>
    <mergeCell ref="S12:Y12"/>
    <mergeCell ref="Z12:AF12"/>
    <mergeCell ref="BG10:BL10"/>
    <mergeCell ref="BM10:BR10"/>
    <mergeCell ref="BS10:BZ10"/>
    <mergeCell ref="A11:I11"/>
    <mergeCell ref="J11:K11"/>
    <mergeCell ref="L11:R11"/>
    <mergeCell ref="S11:Y11"/>
    <mergeCell ref="Z11:AF11"/>
    <mergeCell ref="AG11:AM11"/>
    <mergeCell ref="AN11:AT11"/>
    <mergeCell ref="BS9:BZ9"/>
    <mergeCell ref="D10:I10"/>
    <mergeCell ref="J10:K10"/>
    <mergeCell ref="L10:R10"/>
    <mergeCell ref="S10:Y10"/>
    <mergeCell ref="Z10:AF10"/>
    <mergeCell ref="AG10:AM10"/>
    <mergeCell ref="AN10:AT10"/>
    <mergeCell ref="AU10:AZ10"/>
    <mergeCell ref="BA10:BF10"/>
    <mergeCell ref="AG9:AM9"/>
    <mergeCell ref="AN9:AT9"/>
    <mergeCell ref="AU9:AZ9"/>
    <mergeCell ref="BA9:BF9"/>
    <mergeCell ref="BG9:BL9"/>
    <mergeCell ref="BM9:BR9"/>
    <mergeCell ref="AU8:AZ8"/>
    <mergeCell ref="BA8:BF8"/>
    <mergeCell ref="BG8:BL8"/>
    <mergeCell ref="BM8:BR8"/>
    <mergeCell ref="BS8:BZ8"/>
    <mergeCell ref="A9:I9"/>
    <mergeCell ref="J9:K9"/>
    <mergeCell ref="L9:R9"/>
    <mergeCell ref="S9:Y9"/>
    <mergeCell ref="Z9:AF9"/>
    <mergeCell ref="A8:K8"/>
    <mergeCell ref="L8:R8"/>
    <mergeCell ref="S8:Y8"/>
    <mergeCell ref="Z8:AF8"/>
    <mergeCell ref="AG8:AM8"/>
    <mergeCell ref="AN8:AT8"/>
    <mergeCell ref="AN7:AT7"/>
    <mergeCell ref="AU7:AZ7"/>
    <mergeCell ref="BA7:BF7"/>
    <mergeCell ref="BG7:BL7"/>
    <mergeCell ref="BM7:BR7"/>
    <mergeCell ref="BS7:BZ7"/>
    <mergeCell ref="AU6:AZ6"/>
    <mergeCell ref="BA6:BF6"/>
    <mergeCell ref="BG6:BL6"/>
    <mergeCell ref="BM6:BR6"/>
    <mergeCell ref="BS6:BZ6"/>
    <mergeCell ref="A7:K7"/>
    <mergeCell ref="L7:R7"/>
    <mergeCell ref="S7:Y7"/>
    <mergeCell ref="Z7:AF7"/>
    <mergeCell ref="AG7:AM7"/>
    <mergeCell ref="A6:K6"/>
    <mergeCell ref="L6:R6"/>
    <mergeCell ref="S6:Y6"/>
    <mergeCell ref="Z6:AF6"/>
    <mergeCell ref="AG6:AM6"/>
    <mergeCell ref="AN6:AT6"/>
    <mergeCell ref="AU4:BF4"/>
    <mergeCell ref="BG4:BR4"/>
    <mergeCell ref="BS4:BZ5"/>
    <mergeCell ref="AU5:AZ5"/>
    <mergeCell ref="BA5:BF5"/>
    <mergeCell ref="BG5:BL5"/>
    <mergeCell ref="BM5:BR5"/>
    <mergeCell ref="A1:AC2"/>
    <mergeCell ref="AN1:BP2"/>
    <mergeCell ref="AA3:AM3"/>
    <mergeCell ref="BL3:BZ3"/>
    <mergeCell ref="A4:K5"/>
    <mergeCell ref="L4:R5"/>
    <mergeCell ref="S4:Y5"/>
    <mergeCell ref="Z4:AF5"/>
    <mergeCell ref="AG4:AM5"/>
    <mergeCell ref="AN4:AT5"/>
  </mergeCells>
  <phoneticPr fontId="8"/>
  <pageMargins left="0.70866141732283472" right="0.70866141732283472" top="0.74803149606299213" bottom="0.74803149606299213" header="0.31496062992125984" footer="0.31496062992125984"/>
  <pageSetup paperSize="9" scale="98" fitToWidth="0" orientation="portrait" r:id="rId1"/>
  <headerFooter differentOddEven="1" scaleWithDoc="0" alignWithMargins="0">
    <oddHeader>&amp;R&amp;"HG丸ｺﾞｼｯｸM-PRO,標準"O　財政　　－&amp;P－</oddHeader>
    <evenHeader>&amp;L&amp;"HG丸ｺﾞｼｯｸM-PRO,標準"－&amp;P－　　O　財政</evenHeader>
  </headerFooter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O-1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2021-11-10T06:13:06Z</cp:lastPrinted>
  <dcterms:created xsi:type="dcterms:W3CDTF">2021-09-15T00:51:06Z</dcterms:created>
  <dcterms:modified xsi:type="dcterms:W3CDTF">2023-03-28T04:17:00Z</dcterms:modified>
</cp:coreProperties>
</file>