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39" i="11" l="1"/>
  <c r="AA36" i="11"/>
  <c r="AA35" i="11"/>
  <c r="AA34" i="11"/>
  <c r="AA33" i="11"/>
  <c r="AA32" i="11" l="1"/>
  <c r="AA31" i="11"/>
  <c r="AA30" i="11"/>
  <c r="AA29" i="11"/>
  <c r="AA28" i="11"/>
  <c r="AA23" i="11"/>
  <c r="BG36" i="9" l="1"/>
  <c r="BG35" i="9"/>
  <c r="BG34"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C38" i="9"/>
  <c r="CO37" i="9"/>
  <c r="BW37" i="9"/>
  <c r="BE37" i="9"/>
  <c r="C37" i="9"/>
  <c r="CO36" i="9"/>
  <c r="BW36" i="9"/>
  <c r="CO35" i="9"/>
  <c r="BW35" i="9"/>
  <c r="C35" i="9"/>
  <c r="C36" i="9" s="1"/>
  <c r="CO34" i="9"/>
  <c r="BW34" i="9"/>
  <c r="C34" i="9"/>
  <c r="AM34" i="9" l="1"/>
  <c r="AM35" i="9" s="1"/>
  <c r="AM36" i="9" s="1"/>
  <c r="AM37" i="9" s="1"/>
  <c r="AM38"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<sst xmlns="http://schemas.openxmlformats.org/spreadsheetml/2006/main" count="982" uniqueCount="563">
  <si>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</si>
  <si>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</si>
  <si>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</si>
  <si>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</si>
  <si>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</si>
  <si>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</si>
  <si>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</si>
  <si>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</si>
  <si>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</si>
  <si>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</si>
  <si>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</si>
  <si>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</si>
  <si>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</si>
  <si>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</si>
  <si>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</si>
  <si>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</si>
  <si>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</si>
  <si>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</si>
  <si>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</si>
  <si>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</si>
  <si>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</si>
  <si>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</si>
  <si>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</si>
  <si>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</si>
  <si>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</si>
  <si>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</si>
  <si>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</si>
  <si>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</si>
  <si>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</si>
  <si>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</si>
  <si>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</si>
  <si>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</si>
  <si>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</si>
  <si>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</si>
  <si>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</si>
  <si>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</si>
  <si>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</si>
  <si>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</si>
  <si>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</si>
  <si>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</si>
  <si>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</si>
  <si>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</si>
  <si>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</si>
  <si>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</si>
  <si>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</si>
  <si>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</si>
  <si>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</si>
  <si>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</si>
  <si>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</si>
  <si>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</si>
  <si>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</si>
  <si>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</si>
  <si>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</si>
  <si>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</si>
  <si>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</si>
  <si>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</si>
  <si>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</si>
  <si>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</si>
  <si>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</si>
  <si>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</si>
  <si>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</si>
  <si>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</si>
  <si>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</si>
  <si>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</si>
  <si>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</si>
  <si>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</si>
  <si>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</si>
  <si>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</si>
  <si>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</si>
  <si>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中核市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</si>
  <si>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</si>
  <si>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</si>
  <si>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</si>
  <si>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</si>
  <si>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</si>
  <si>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</si>
  <si>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</si>
  <si>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</si>
  <si>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</si>
  <si>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</si>
  <si>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</si>
  <si>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</si>
  <si>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大津市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</si>
  <si>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</si>
  <si>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</si>
  <si>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</si>
  <si>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</si>
  <si>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</si>
  <si>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</si>
  <si>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</si>
  <si>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</si>
  <si>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</si>
  <si>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</si>
  <si>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</si>
  <si>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</si>
  <si>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</si>
  <si>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</si>
  <si>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</si>
  <si>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</si>
  <si>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</si>
  <si>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</si>
  <si>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</si>
  <si>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</si>
  <si>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</si>
  <si>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</si>
  <si>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</si>
  <si>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</si>
  <si>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</si>
  <si>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</si>
  <si>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</si>
  <si>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</si>
  <si>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</si>
  <si>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</si>
  <si>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</si>
  <si>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</si>
  <si>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</si>
  <si>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</si>
  <si>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</si>
  <si>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</si>
  <si>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</si>
  <si>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</si>
  <si>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</si>
  <si>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</si>
  <si>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</si>
  <si>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</si>
  <si>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</si>
  <si>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</si>
  <si>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</si>
  <si>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</si>
  <si>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</si>
  <si>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</si>
  <si>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</si>
  <si>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</si>
  <si>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</si>
  <si>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</si>
  <si>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</si>
  <si>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</si>
  <si>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</si>
  <si>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</si>
  <si>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</si>
  <si>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</si>
  <si>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</si>
  <si>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</si>
  <si>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</si>
  <si>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</si>
  <si>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</si>
  <si>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</si>
  <si>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</si>
  <si>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</si>
  <si>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</si>
  <si>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</si>
  <si>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</si>
  <si>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</si>
  <si>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</si>
  <si>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</si>
  <si>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</si>
  <si>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</si>
  <si>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</si>
  <si>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</si>
  <si>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</si>
  <si>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</si>
  <si>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</si>
  <si>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</si>
  <si>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</si>
  <si>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</si>
  <si>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</si>
  <si>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</si>
  <si>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</si>
  <si>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</si>
  <si>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</si>
  <si>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</si>
  <si>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</si>
  <si>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</si>
  <si>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</si>
  <si>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</si>
  <si>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</si>
  <si>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</si>
  <si>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</si>
  <si>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</si>
  <si>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</si>
  <si>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</si>
  <si>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</si>
  <si>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</si>
  <si>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</si>
  <si>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</si>
  <si>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</si>
  <si>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</si>
  <si>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</si>
  <si>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</si>
  <si>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</si>
  <si>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</si>
  <si>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</si>
  <si>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</si>
  <si>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</si>
  <si>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</si>
  <si>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滋賀県大津市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</si>
  <si>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</si>
  <si>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</si>
  <si>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</si>
  <si>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</si>
  <si>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</si>
  <si>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</si>
  <si>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</si>
  <si>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</si>
  <si>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</si>
  <si>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</si>
  <si>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</si>
  <si>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</si>
  <si>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</si>
  <si>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</si>
  <si>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</si>
  <si>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</si>
  <si>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</si>
  <si>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</si>
  <si>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</si>
  <si>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</si>
  <si>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</si>
  <si>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</si>
  <si>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</si>
  <si>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</si>
  <si>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</si>
  <si>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</si>
  <si>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</si>
  <si>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</si>
  <si>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</si>
  <si>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</si>
  <si>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</si>
  <si>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</si>
  <si>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</si>
  <si>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</si>
  <si>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</si>
  <si>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</si>
  <si>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</si>
  <si>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</si>
  <si>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</si>
  <si>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</si>
  <si>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</si>
  <si>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</si>
  <si>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</si>
  <si>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</si>
  <si>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</si>
  <si>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</si>
  <si>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</si>
  <si>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</si>
  <si>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</si>
  <si>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</si>
  <si>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</si>
  <si>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</si>
  <si>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</si>
  <si>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</si>
  <si>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</si>
  <si>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</si>
  <si>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</si>
  <si>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</si>
  <si>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</si>
  <si>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</si>
  <si>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</si>
  <si>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</si>
  <si>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</si>
  <si>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</si>
  <si>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</si>
  <si>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</si>
  <si>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</si>
  <si>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</si>
  <si>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</si>
  <si>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</si>
  <si>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</si>
  <si>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</si>
  <si>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</si>
  <si>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</si>
  <si>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</si>
  <si>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</si>
  <si>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</si>
  <si>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</si>
  <si>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</si>
  <si>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</si>
  <si>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</si>
  <si>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</si>
  <si>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</si>
  <si>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</si>
  <si>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</si>
  <si>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</si>
  <si>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</si>
  <si>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</si>
  <si>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</si>
  <si>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</si>
  <si>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</si>
  <si>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</si>
  <si>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</si>
  <si>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</si>
  <si>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</si>
  <si>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</si>
  <si>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</si>
  <si>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</si>
  <si>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</si>
  <si>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</si>
  <si>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</si>
  <si>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</si>
  <si>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</si>
  <si>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</si>
  <si>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</si>
  <si>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</si>
  <si>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</si>
  <si>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</si>
  <si>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</si>
  <si>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</si>
  <si>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</si>
  <si>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</si>
  <si>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</si>
  <si>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</si>
  <si>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</si>
  <si>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</si>
  <si>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</si>
  <si>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</si>
  <si>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</si>
  <si>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</si>
  <si>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</si>
  <si>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</si>
  <si>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</si>
  <si>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</si>
  <si>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</si>
  <si>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</si>
  <si>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</si>
  <si>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</si>
  <si>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</si>
  <si>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</si>
  <si>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</si>
  <si>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</si>
  <si>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</si>
  <si>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</si>
  <si>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</si>
  <si>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</si>
  <si>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</si>
  <si>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</si>
  <si>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</si>
  <si>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</si>
  <si>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</si>
  <si>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</si>
  <si>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</si>
  <si>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</si>
  <si>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</si>
  <si>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</si>
  <si>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</si>
  <si>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</si>
  <si>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</si>
  <si>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滋賀県大津市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</si>
  <si>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</si>
  <si>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</si>
  <si>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</si>
  <si>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</si>
  <si>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</si>
  <si>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</si>
  <si>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</si>
  <si>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</si>
  <si>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</si>
  <si>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</si>
  <si>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</si>
  <si>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</si>
  <si>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</si>
  <si>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</si>
  <si>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</si>
  <si>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</si>
  <si>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</si>
  <si>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</si>
  <si>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</si>
  <si>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</si>
  <si>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堅田駅西口土地区画整理事業特別会計（一般会計）</t>
    <phoneticPr fontId="5"/>
  </si>
  <si>
    <t>母子寡婦福祉資金貸付事業特別会計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</si>
  <si>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</si>
  <si>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</si>
  <si>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</si>
  <si>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</si>
  <si>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</si>
  <si>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</si>
  <si>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</si>
  <si>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</si>
  <si>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</si>
  <si>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</si>
  <si>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</si>
  <si>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</si>
  <si>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</si>
  <si>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</si>
  <si>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国民健康保険事業特別会計（直診）</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</si>
  <si>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</si>
  <si>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</si>
  <si>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</si>
  <si>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</si>
  <si>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</si>
  <si>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ガス事業会計</t>
    <phoneticPr fontId="5"/>
  </si>
  <si>
    <t>下水道事業会計</t>
    <phoneticPr fontId="5"/>
  </si>
  <si>
    <t>病院事業会計</t>
    <phoneticPr fontId="5"/>
  </si>
  <si>
    <t>介護老人保健施設事業会計</t>
    <phoneticPr fontId="5"/>
  </si>
  <si>
    <t>農業集落排水事業特別会計</t>
    <phoneticPr fontId="5"/>
  </si>
  <si>
    <t>法非適用企業</t>
    <phoneticPr fontId="5"/>
  </si>
  <si>
    <t>卸売市場事業特別会計</t>
    <phoneticPr fontId="5"/>
  </si>
  <si>
    <t>堅田駅西口土地区画整理事業特別会計（特別会計）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</si>
  <si>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</si>
  <si>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</si>
  <si>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</si>
  <si>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</si>
  <si>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</si>
  <si>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</si>
  <si>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</si>
  <si>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</si>
  <si>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</si>
  <si>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</si>
  <si>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</si>
  <si>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</si>
  <si>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</si>
  <si>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</si>
  <si>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</si>
  <si>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</si>
  <si>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</si>
  <si>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</si>
  <si>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</si>
  <si>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</si>
  <si>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</si>
  <si>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</si>
  <si>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</si>
  <si>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</si>
  <si>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</si>
  <si>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</si>
  <si>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</si>
  <si>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</si>
  <si>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</si>
  <si>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</si>
  <si>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</si>
  <si>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</si>
  <si>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</si>
  <si>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</si>
  <si>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</si>
  <si>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</si>
  <si>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</si>
  <si>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</si>
  <si>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</si>
  <si>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</si>
  <si>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</si>
  <si>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</si>
  <si>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</si>
  <si>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</si>
  <si>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</si>
  <si>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</si>
  <si>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</si>
  <si>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</si>
  <si>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</si>
  <si>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</si>
  <si>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</si>
  <si>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</si>
  <si>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</si>
  <si>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</si>
  <si>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</si>
  <si>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</si>
  <si>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</si>
  <si>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</si>
  <si>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</si>
  <si>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</si>
  <si>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</si>
  <si>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</si>
  <si>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</si>
  <si>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</si>
  <si>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</si>
  <si>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</si>
  <si>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</si>
  <si>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</si>
  <si>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</si>
  <si>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</si>
  <si>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</si>
  <si>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</si>
  <si>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</si>
  <si>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</si>
  <si>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</si>
  <si>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</si>
  <si>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</si>
  <si>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</si>
  <si>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</si>
  <si>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</si>
  <si>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</si>
  <si>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</si>
  <si>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</si>
  <si>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</si>
  <si>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</si>
  <si>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</si>
  <si>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</si>
  <si>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</si>
  <si>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</si>
  <si>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</si>
  <si>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</si>
  <si>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</si>
  <si>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</si>
  <si>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</si>
  <si>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</si>
  <si>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</si>
  <si>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</si>
  <si>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</si>
  <si>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</si>
  <si>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</si>
  <si>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</si>
  <si>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</si>
  <si>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</si>
  <si>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</si>
  <si>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</si>
  <si>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</si>
  <si>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</si>
  <si>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</si>
  <si>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</si>
  <si>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</si>
  <si>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</si>
  <si>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</si>
  <si>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</si>
  <si>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</si>
  <si>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</si>
  <si>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</si>
  <si>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</si>
  <si>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</si>
  <si>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</si>
  <si>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</si>
  <si>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</si>
  <si>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</si>
  <si>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</si>
  <si>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</si>
  <si>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</si>
  <si>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</si>
  <si>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</si>
  <si>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</si>
  <si>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</si>
  <si>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</si>
  <si>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</si>
  <si>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</si>
  <si>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</si>
  <si>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0.16</t>
  </si>
  <si>
    <t>ガス事業会計</t>
  </si>
  <si>
    <t>下水道事業会計</t>
  </si>
  <si>
    <t>一般会計</t>
  </si>
  <si>
    <t>水道事業会計</t>
  </si>
  <si>
    <t>病院事業会計</t>
  </si>
  <si>
    <t>国民健康保険事業特別会計</t>
  </si>
  <si>
    <t>介護保険事業特別会計</t>
  </si>
  <si>
    <t>介護老人保健施設事業会計</t>
  </si>
  <si>
    <t>その他会計（赤字）</t>
  </si>
  <si>
    <t>▲ 2.86</t>
  </si>
  <si>
    <t>その他会計（黒字）</t>
  </si>
  <si>
    <t>-</t>
    <phoneticPr fontId="2"/>
  </si>
  <si>
    <t>-</t>
    <phoneticPr fontId="2"/>
  </si>
  <si>
    <t>-</t>
    <phoneticPr fontId="2"/>
  </si>
  <si>
    <t>-</t>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</si>
  <si>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</si>
  <si>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</si>
  <si>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</si>
  <si>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滋賀県後期高齢者医療広域連合（特別会計）</t>
    <rPh sb="0" eb="3">
      <t>シガケン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</si>
  <si>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</si>
  <si>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</si>
  <si>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大津市公園緑地協会</t>
    <rPh sb="0" eb="3">
      <t>オオツシ</t>
    </rPh>
    <rPh sb="3" eb="5">
      <t>コウエン</t>
    </rPh>
    <rPh sb="5" eb="7">
      <t>リョクチ</t>
    </rPh>
    <rPh sb="7" eb="9">
      <t>キョウカイ</t>
    </rPh>
    <phoneticPr fontId="2"/>
  </si>
  <si>
    <t>大津市勤労者互助会</t>
    <rPh sb="0" eb="3">
      <t>オオツシ</t>
    </rPh>
    <rPh sb="3" eb="6">
      <t>キンロウシャ</t>
    </rPh>
    <rPh sb="6" eb="9">
      <t>ゴジョカイ</t>
    </rPh>
    <phoneticPr fontId="2"/>
  </si>
  <si>
    <t>浜大津都市開発</t>
    <rPh sb="0" eb="1">
      <t>ハマ</t>
    </rPh>
    <rPh sb="1" eb="3">
      <t>オオツ</t>
    </rPh>
    <rPh sb="3" eb="5">
      <t>トシ</t>
    </rPh>
    <rPh sb="5" eb="7">
      <t>カイハツ</t>
    </rPh>
    <phoneticPr fontId="2"/>
  </si>
  <si>
    <t>大津市土地開発公社</t>
    <rPh sb="0" eb="3">
      <t>オオツシ</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</si>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</sst>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47646</c:v>
                </c:pt>
                <c:pt idx="1">
                  <c:v>47155</c:v>
                </c:pt>
                <c:pt idx="2">
                  <c:v>43858</c:v>
                </c:pt>
                <c:pt idx="3">
                  <c:v>41705</c:v>
                </c:pt>
                <c:pt idx="4">
                  <c:v>47677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27419</c:v>
                </c:pt>
                <c:pt idx="1">
                  <c:v>29519</c:v>
                </c:pt>
                <c:pt idx="2">
                  <c:v>27615</c:v>
                </c:pt>
                <c:pt idx="3">
                  <c:v>27241</c:v>
                </c:pt>
                <c:pt idx="4">
                  <c:v>35822</c:v>
                </c:pt>
              </c:numCache>
            </c:numRef>
          </c:val>
          <c:smooth val="0"/>
        </c:ser>
        <c:dLbls>
          <c:showLegendKey val="0"/>
          <c:showVal val="0"/>
          <c:showCatName val="0"/>
          <c:showSerName val="0"/>
          <c:showPercent val="0"/>
          <c:showBubbleSize val="0"/>
        </c:dLbls>
        <c:marker val="1"/>
        <c:smooth val="0"/>
        <c:axId val="186013568"/>
        <c:axId val="186019840"/>
      </c:lineChart>
      <c:catAx>
        <c:axId val="1860135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019840"/>
        <c:crosses val="autoZero"/>
        <c:auto val="1"/>
        <c:lblAlgn val="ctr"/>
        <c:lblOffset val="100"/>
        <c:tickLblSkip val="1"/>
        <c:tickMarkSkip val="1"/>
        <c:noMultiLvlLbl val="0"/>
      </c:catAx>
      <c:valAx>
        <c:axId val="18601984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013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2.16</c:v>
                </c:pt>
                <c:pt idx="1">
                  <c:v>0.93</c:v>
                </c:pt>
                <c:pt idx="2">
                  <c:v>2.2999999999999998</c:v>
                </c:pt>
                <c:pt idx="3">
                  <c:v>1.98</c:v>
                </c:pt>
                <c:pt idx="4">
                  <c:v>3.16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2.5299999999999998</c:v>
                </c:pt>
                <c:pt idx="1">
                  <c:v>5.86</c:v>
                </c:pt>
                <c:pt idx="2">
                  <c:v>6.26</c:v>
                </c:pt>
                <c:pt idx="3">
                  <c:v>6.25</c:v>
                </c:pt>
                <c:pt idx="4">
                  <c:v>6.84</c:v>
                </c:pt>
              </c:numCache>
            </c:numRef>
          </c:val>
        </c:ser>
        <c:dLbls>
          <c:showLegendKey val="0"/>
          <c:showVal val="0"/>
          <c:showCatName val="0"/>
          <c:showSerName val="0"/>
          <c:showPercent val="0"/>
          <c:showBubbleSize val="0"/>
        </c:dLbls>
        <c:gapWidth val="250"/>
        <c:overlap val="100"/>
        <c:axId val="188367616"/>
        <c:axId val="188369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1.82</c:v>
                </c:pt>
                <c:pt idx="1">
                  <c:v>2.2000000000000002</c:v>
                </c:pt>
                <c:pt idx="2">
                  <c:v>1.91</c:v>
                </c:pt>
                <c:pt idx="3">
                  <c:v>-0.16</c:v>
                </c:pt>
                <c:pt idx="4">
                  <c:v>1.83</c:v>
                </c:pt>
              </c:numCache>
            </c:numRef>
          </c:val>
          <c:smooth val="0"/>
        </c:ser>
        <c:dLbls>
          <c:showLegendKey val="0"/>
          <c:showVal val="0"/>
          <c:showCatName val="0"/>
          <c:showSerName val="0"/>
          <c:showPercent val="0"/>
          <c:showBubbleSize val="0"/>
        </c:dLbls>
        <c:marker val="1"/>
        <c:smooth val="0"/>
        <c:axId val="188367616"/>
        <c:axId val="188369536"/>
      </c:lineChart>
      <c:catAx>
        <c:axId val="18836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8369536"/>
        <c:crosses val="autoZero"/>
        <c:auto val="1"/>
        <c:lblAlgn val="ctr"/>
        <c:lblOffset val="100"/>
        <c:tickLblSkip val="1"/>
        <c:tickMarkSkip val="1"/>
        <c:noMultiLvlLbl val="0"/>
      </c:catAx>
      <c:valAx>
        <c:axId val="188369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36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0.09</c:v>
                </c:pt>
                <c:pt idx="2">
                  <c:v>#N/A</c:v>
                </c:pt>
                <c:pt idx="3">
                  <c:v>0.05</c:v>
                </c:pt>
                <c:pt idx="4">
                  <c:v>#N/A</c:v>
                </c:pt>
                <c:pt idx="5">
                  <c:v>0.11</c:v>
                </c:pt>
                <c:pt idx="6">
                  <c:v>#N/A</c:v>
                </c:pt>
                <c:pt idx="7">
                  <c:v>0.13</c:v>
                </c:pt>
                <c:pt idx="8">
                  <c:v>#N/A</c:v>
                </c:pt>
                <c:pt idx="9">
                  <c:v>0.09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2.86</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介護老人保健施設事業会計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0.04</c:v>
                </c:pt>
                <c:pt idx="8">
                  <c:v>#N/A</c:v>
                </c:pt>
                <c:pt idx="9">
                  <c:v>0.08</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0.04</c:v>
                </c:pt>
                <c:pt idx="4">
                  <c:v>#N/A</c:v>
                </c:pt>
                <c:pt idx="5">
                  <c:v>0.08</c:v>
                </c:pt>
                <c:pt idx="6">
                  <c:v>#N/A</c:v>
                </c:pt>
                <c:pt idx="7">
                  <c:v>0.06</c:v>
                </c:pt>
                <c:pt idx="8">
                  <c:v>#N/A</c:v>
                </c:pt>
                <c:pt idx="9">
                  <c:v>0.11</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1.02</c:v>
                </c:pt>
                <c:pt idx="2">
                  <c:v>#N/A</c:v>
                </c:pt>
                <c:pt idx="3">
                  <c:v>1.71</c:v>
                </c:pt>
                <c:pt idx="4">
                  <c:v>#N/A</c:v>
                </c:pt>
                <c:pt idx="5">
                  <c:v>0.93</c:v>
                </c:pt>
                <c:pt idx="6">
                  <c:v>#N/A</c:v>
                </c:pt>
                <c:pt idx="7">
                  <c:v>1.1200000000000001</c:v>
                </c:pt>
                <c:pt idx="8">
                  <c:v>#N/A</c:v>
                </c:pt>
                <c:pt idx="9">
                  <c:v>1.2</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0.72</c:v>
                </c:pt>
                <c:pt idx="2">
                  <c:v>#N/A</c:v>
                </c:pt>
                <c:pt idx="3">
                  <c:v>1.51</c:v>
                </c:pt>
                <c:pt idx="4">
                  <c:v>#N/A</c:v>
                </c:pt>
                <c:pt idx="5">
                  <c:v>1.93</c:v>
                </c:pt>
                <c:pt idx="6">
                  <c:v>#N/A</c:v>
                </c:pt>
                <c:pt idx="7">
                  <c:v>2.48</c:v>
                </c:pt>
                <c:pt idx="8">
                  <c:v>#N/A</c:v>
                </c:pt>
                <c:pt idx="9">
                  <c:v>2.6</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2.73</c:v>
                </c:pt>
                <c:pt idx="2">
                  <c:v>#N/A</c:v>
                </c:pt>
                <c:pt idx="3">
                  <c:v>2.2999999999999998</c:v>
                </c:pt>
                <c:pt idx="4">
                  <c:v>#N/A</c:v>
                </c:pt>
                <c:pt idx="5">
                  <c:v>1.74</c:v>
                </c:pt>
                <c:pt idx="6">
                  <c:v>#N/A</c:v>
                </c:pt>
                <c:pt idx="7">
                  <c:v>1.99</c:v>
                </c:pt>
                <c:pt idx="8">
                  <c:v>#N/A</c:v>
                </c:pt>
                <c:pt idx="9">
                  <c:v>2.88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2.13</c:v>
                </c:pt>
                <c:pt idx="2">
                  <c:v>#N/A</c:v>
                </c:pt>
                <c:pt idx="3">
                  <c:v>0.92</c:v>
                </c:pt>
                <c:pt idx="4">
                  <c:v>#N/A</c:v>
                </c:pt>
                <c:pt idx="5">
                  <c:v>2.2599999999999998</c:v>
                </c:pt>
                <c:pt idx="6">
                  <c:v>#N/A</c:v>
                </c:pt>
                <c:pt idx="7">
                  <c:v>1.96</c:v>
                </c:pt>
                <c:pt idx="8">
                  <c:v>#N/A</c:v>
                </c:pt>
                <c:pt idx="9">
                  <c:v>3.19</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0.52</c:v>
                </c:pt>
                <c:pt idx="2">
                  <c:v>#N/A</c:v>
                </c:pt>
                <c:pt idx="3">
                  <c:v>2.46</c:v>
                </c:pt>
                <c:pt idx="4">
                  <c:v>#N/A</c:v>
                </c:pt>
                <c:pt idx="5">
                  <c:v>4.68</c:v>
                </c:pt>
                <c:pt idx="6">
                  <c:v>#N/A</c:v>
                </c:pt>
                <c:pt idx="7">
                  <c:v>5.87</c:v>
                </c:pt>
                <c:pt idx="8">
                  <c:v>#N/A</c:v>
                </c:pt>
                <c:pt idx="9">
                  <c:v>6.2</c:v>
                </c:pt>
              </c:numCache>
            </c:numRef>
          </c:val>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17.38</c:v>
                </c:pt>
                <c:pt idx="2">
                  <c:v>#N/A</c:v>
                </c:pt>
                <c:pt idx="3">
                  <c:v>18.25</c:v>
                </c:pt>
                <c:pt idx="4">
                  <c:v>#N/A</c:v>
                </c:pt>
                <c:pt idx="5">
                  <c:v>18.61</c:v>
                </c:pt>
                <c:pt idx="6">
                  <c:v>#N/A</c:v>
                </c:pt>
                <c:pt idx="7">
                  <c:v>19.760000000000002</c:v>
                </c:pt>
                <c:pt idx="8">
                  <c:v>#N/A</c:v>
                </c:pt>
                <c:pt idx="9">
                  <c:v>20.2</c:v>
                </c:pt>
              </c:numCache>
            </c:numRef>
          </c:val>
        </c:ser>
        <c:dLbls>
          <c:showLegendKey val="0"/>
          <c:showVal val="0"/>
          <c:showCatName val="0"/>
          <c:showSerName val="0"/>
          <c:showPercent val="0"/>
          <c:showBubbleSize val="0"/>
        </c:dLbls>
        <c:gapWidth val="150"/>
        <c:overlap val="100"/>
        <c:axId val="188541952"/>
        <c:axId val="188543744"/>
      </c:barChart>
      <c:catAx>
        <c:axId val="18854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543744"/>
        <c:crosses val="autoZero"/>
        <c:auto val="1"/>
        <c:lblAlgn val="ctr"/>
        <c:lblOffset val="100"/>
        <c:tickLblSkip val="1"/>
        <c:tickMarkSkip val="1"/>
        <c:noMultiLvlLbl val="0"/>
      </c:catAx>
      <c:valAx>
        <c:axId val="188543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541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11829</c:v>
                </c:pt>
                <c:pt idx="5">
                  <c:v>11582</c:v>
                </c:pt>
                <c:pt idx="8">
                  <c:v>11758</c:v>
                </c:pt>
                <c:pt idx="11">
                  <c:v>11730</c:v>
                </c:pt>
                <c:pt idx="14">
                  <c:v>11984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6</c:v>
                </c:pt>
                <c:pt idx="3">
                  <c:v>9</c:v>
                </c:pt>
                <c:pt idx="6">
                  <c:v>5</c:v>
                </c:pt>
                <c:pt idx="9">
                  <c:v>2</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127</c:v>
                </c:pt>
                <c:pt idx="3">
                  <c:v>153</c:v>
                </c:pt>
                <c:pt idx="6">
                  <c:v>153</c:v>
                </c:pt>
                <c:pt idx="9">
                  <c:v>152</c:v>
                </c:pt>
                <c:pt idx="12">
                  <c:v>150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5315</c:v>
                </c:pt>
                <c:pt idx="3">
                  <c:v>4966</c:v>
                </c:pt>
                <c:pt idx="6">
                  <c:v>4700</c:v>
                </c:pt>
                <c:pt idx="9">
                  <c:v>4788</c:v>
                </c:pt>
                <c:pt idx="12">
                  <c:v>4709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12470</c:v>
                </c:pt>
                <c:pt idx="3">
                  <c:v>12125</c:v>
                </c:pt>
                <c:pt idx="6">
                  <c:v>12269</c:v>
                </c:pt>
                <c:pt idx="9">
                  <c:v>12122</c:v>
                </c:pt>
                <c:pt idx="12">
                  <c:v>11864</c:v>
                </c:pt>
              </c:numCache>
            </c:numRef>
          </c:val>
        </c:ser>
        <c:dLbls>
          <c:showLegendKey val="0"/>
          <c:showVal val="0"/>
          <c:showCatName val="0"/>
          <c:showSerName val="0"/>
          <c:showPercent val="0"/>
          <c:showBubbleSize val="0"/>
        </c:dLbls>
        <c:gapWidth val="100"/>
        <c:overlap val="100"/>
        <c:axId val="189909632"/>
        <c:axId val="189997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6089</c:v>
                </c:pt>
                <c:pt idx="2">
                  <c:v>#N/A</c:v>
                </c:pt>
                <c:pt idx="3">
                  <c:v>#N/A</c:v>
                </c:pt>
                <c:pt idx="4">
                  <c:v>5671</c:v>
                </c:pt>
                <c:pt idx="5">
                  <c:v>#N/A</c:v>
                </c:pt>
                <c:pt idx="6">
                  <c:v>#N/A</c:v>
                </c:pt>
                <c:pt idx="7">
                  <c:v>5369</c:v>
                </c:pt>
                <c:pt idx="8">
                  <c:v>#N/A</c:v>
                </c:pt>
                <c:pt idx="9">
                  <c:v>#N/A</c:v>
                </c:pt>
                <c:pt idx="10">
                  <c:v>5334</c:v>
                </c:pt>
                <c:pt idx="11">
                  <c:v>#N/A</c:v>
                </c:pt>
                <c:pt idx="12">
                  <c:v>#N/A</c:v>
                </c:pt>
                <c:pt idx="13">
                  <c:v>4742</c:v>
                </c:pt>
                <c:pt idx="14">
                  <c:v>#N/A</c:v>
                </c:pt>
              </c:numCache>
            </c:numRef>
          </c:val>
          <c:smooth val="0"/>
        </c:ser>
        <c:dLbls>
          <c:showLegendKey val="0"/>
          <c:showVal val="0"/>
          <c:showCatName val="0"/>
          <c:showSerName val="0"/>
          <c:showPercent val="0"/>
          <c:showBubbleSize val="0"/>
        </c:dLbls>
        <c:marker val="1"/>
        <c:smooth val="0"/>
        <c:axId val="189909632"/>
        <c:axId val="189997824"/>
      </c:lineChart>
      <c:catAx>
        <c:axId val="18990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997824"/>
        <c:crosses val="autoZero"/>
        <c:auto val="1"/>
        <c:lblAlgn val="ctr"/>
        <c:lblOffset val="100"/>
        <c:tickLblSkip val="1"/>
        <c:tickMarkSkip val="1"/>
        <c:noMultiLvlLbl val="0"/>
      </c:catAx>
      <c:valAx>
        <c:axId val="189997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90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101553</c:v>
                </c:pt>
                <c:pt idx="5">
                  <c:v>104560</c:v>
                </c:pt>
                <c:pt idx="8">
                  <c:v>105495</c:v>
                </c:pt>
                <c:pt idx="11">
                  <c:v>106924</c:v>
                </c:pt>
                <c:pt idx="14">
                  <c:v>109858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31159</c:v>
                </c:pt>
                <c:pt idx="5">
                  <c:v>32840</c:v>
                </c:pt>
                <c:pt idx="8">
                  <c:v>35170</c:v>
                </c:pt>
                <c:pt idx="11">
                  <c:v>35876</c:v>
                </c:pt>
                <c:pt idx="14">
                  <c:v>37672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7275</c:v>
                </c:pt>
                <c:pt idx="5">
                  <c:v>9443</c:v>
                </c:pt>
                <c:pt idx="8">
                  <c:v>10197</c:v>
                </c:pt>
                <c:pt idx="11">
                  <c:v>10382</c:v>
                </c:pt>
                <c:pt idx="14">
                  <c:v>11655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8088</c:v>
                </c:pt>
                <c:pt idx="3">
                  <c:v>7399</c:v>
                </c:pt>
                <c:pt idx="6">
                  <c:v>5722</c:v>
                </c:pt>
                <c:pt idx="9">
                  <c:v>5052</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17378</c:v>
                </c:pt>
                <c:pt idx="3">
                  <c:v>16943</c:v>
                </c:pt>
                <c:pt idx="6">
                  <c:v>16653</c:v>
                </c:pt>
                <c:pt idx="9">
                  <c:v>16899</c:v>
                </c:pt>
                <c:pt idx="12">
                  <c:v>17007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55627</c:v>
                </c:pt>
                <c:pt idx="3">
                  <c:v>55113</c:v>
                </c:pt>
                <c:pt idx="6">
                  <c:v>49858</c:v>
                </c:pt>
                <c:pt idx="9">
                  <c:v>47626</c:v>
                </c:pt>
                <c:pt idx="12">
                  <c:v>45208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2507</c:v>
                </c:pt>
                <c:pt idx="3">
                  <c:v>2007</c:v>
                </c:pt>
                <c:pt idx="6">
                  <c:v>1672</c:v>
                </c:pt>
                <c:pt idx="9">
                  <c:v>1191</c:v>
                </c:pt>
                <c:pt idx="12">
                  <c:v>986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110728</c:v>
                </c:pt>
                <c:pt idx="3">
                  <c:v>110212</c:v>
                </c:pt>
                <c:pt idx="6">
                  <c:v>108027</c:v>
                </c:pt>
                <c:pt idx="9">
                  <c:v>106968</c:v>
                </c:pt>
                <c:pt idx="12">
                  <c:v>112830</c:v>
                </c:pt>
              </c:numCache>
            </c:numRef>
          </c:val>
        </c:ser>
        <c:dLbls>
          <c:showLegendKey val="0"/>
          <c:showVal val="0"/>
          <c:showCatName val="0"/>
          <c:showSerName val="0"/>
          <c:showPercent val="0"/>
          <c:showBubbleSize val="0"/>
        </c:dLbls>
        <c:gapWidth val="100"/>
        <c:overlap val="100"/>
        <c:axId val="190444288"/>
        <c:axId val="190446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54341</c:v>
                </c:pt>
                <c:pt idx="2">
                  <c:v>#N/A</c:v>
                </c:pt>
                <c:pt idx="3">
                  <c:v>#N/A</c:v>
                </c:pt>
                <c:pt idx="4">
                  <c:v>44832</c:v>
                </c:pt>
                <c:pt idx="5">
                  <c:v>#N/A</c:v>
                </c:pt>
                <c:pt idx="6">
                  <c:v>#N/A</c:v>
                </c:pt>
                <c:pt idx="7">
                  <c:v>31069</c:v>
                </c:pt>
                <c:pt idx="8">
                  <c:v>#N/A</c:v>
                </c:pt>
                <c:pt idx="9">
                  <c:v>#N/A</c:v>
                </c:pt>
                <c:pt idx="10">
                  <c:v>24554</c:v>
                </c:pt>
                <c:pt idx="11">
                  <c:v>#N/A</c:v>
                </c:pt>
                <c:pt idx="12">
                  <c:v>#N/A</c:v>
                </c:pt>
                <c:pt idx="13">
                  <c:v>16846</c:v>
                </c:pt>
                <c:pt idx="14">
                  <c:v>#N/A</c:v>
                </c:pt>
              </c:numCache>
            </c:numRef>
          </c:val>
          <c:smooth val="0"/>
        </c:ser>
        <c:dLbls>
          <c:showLegendKey val="0"/>
          <c:showVal val="0"/>
          <c:showCatName val="0"/>
          <c:showSerName val="0"/>
          <c:showPercent val="0"/>
          <c:showBubbleSize val="0"/>
        </c:dLbls>
        <c:marker val="1"/>
        <c:smooth val="0"/>
        <c:axId val="190444288"/>
        <c:axId val="190446208"/>
      </c:lineChart>
      <c:catAx>
        <c:axId val="19044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0446208"/>
        <c:crosses val="autoZero"/>
        <c:auto val="1"/>
        <c:lblAlgn val="ctr"/>
        <c:lblOffset val="100"/>
        <c:tickLblSkip val="1"/>
        <c:tickMarkSkip val="1"/>
        <c:noMultiLvlLbl val="0"/>
      </c:catAx>
      <c:valAx>
        <c:axId val="190446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44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滋賀県大津市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342,603
338,624
464.10
115,786,157
113,005,611
2,135,374
67,649,703
112,420,717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28.7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a:t>
          </a:r>
          <a:r>
            <a:rPr kumimoji="1" lang="en-US" altLang="ja-JP" sz="1300">
              <a:latin typeface="ＭＳ Ｐゴシック"/>
            </a:rPr>
            <a:t>0.1</a:t>
          </a:r>
          <a:r>
            <a:rPr kumimoji="1" lang="ja-JP" altLang="en-US" sz="1300">
              <a:latin typeface="ＭＳ Ｐゴシック"/>
            </a:rPr>
            <a:t>％上昇となり、前年度に引き続き類似団体平均を上回っている。類似団体と同様ではあるが、近年は低下傾向にあるため、（新）行政改革プランに沿った施策に予算を重点配分し、執行するとともに、少子高齢化や、公共施設の延命化・更新経費などの課題に対応した持続可能なまちづくりを推進するために、財政の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44</xdr:row>
      <xdr:rowOff>44450</xdr:rowOff>
    </xdr:to>
    <xdr:cxnSp macro="">
      <xdr:nvCxnSpPr>
        <xdr:cNvPr id="61" name="直線コネクタ 60"/>
        <xdr:cNvCxnSpPr/>
      </xdr:nvCxnSpPr>
      <xdr:spPr>
        <a:xfrm flipV="1">
          <a:off x="4953000" y="611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2"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3" name="直線コネクタ 62"/>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57150</xdr:rowOff>
    </xdr:from>
    <xdr:to>
      <xdr:col>7</xdr:col>
      <xdr:colOff>152400</xdr:colOff>
      <xdr:row>39</xdr:row>
      <xdr:rowOff>81280</xdr:rowOff>
    </xdr:to>
    <xdr:cxnSp macro="">
      <xdr:nvCxnSpPr>
        <xdr:cNvPr id="66" name="直線コネクタ 65"/>
        <xdr:cNvCxnSpPr/>
      </xdr:nvCxnSpPr>
      <xdr:spPr>
        <a:xfrm flipV="1">
          <a:off x="4114800" y="67437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74947</xdr:rowOff>
    </xdr:from>
    <xdr:ext cx="762000" cy="259045"/>
    <xdr:sp macro="" textlink="">
      <xdr:nvSpPr>
        <xdr:cNvPr id="67" name="財政力平均値テキスト"/>
        <xdr:cNvSpPr txBox="1"/>
      </xdr:nvSpPr>
      <xdr:spPr>
        <a:xfrm>
          <a:off x="5041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8" name="フローチャート : 判断 67"/>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33020</xdr:rowOff>
    </xdr:from>
    <xdr:to>
      <xdr:col>6</xdr:col>
      <xdr:colOff>0</xdr:colOff>
      <xdr:row>39</xdr:row>
      <xdr:rowOff>81280</xdr:rowOff>
    </xdr:to>
    <xdr:cxnSp macro="">
      <xdr:nvCxnSpPr>
        <xdr:cNvPr id="69" name="直線コネクタ 68"/>
        <xdr:cNvCxnSpPr/>
      </xdr:nvCxnSpPr>
      <xdr:spPr>
        <a:xfrm>
          <a:off x="3225800" y="67195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70" name="フローチャート : 判断 69"/>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17797</xdr:rowOff>
    </xdr:from>
    <xdr:ext cx="736600" cy="259045"/>
    <xdr:sp macro="" textlink="">
      <xdr:nvSpPr>
        <xdr:cNvPr id="71" name="テキスト ボックス 70"/>
        <xdr:cNvSpPr txBox="1"/>
      </xdr:nvSpPr>
      <xdr:spPr>
        <a:xfrm>
          <a:off x="3733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132080</xdr:rowOff>
    </xdr:from>
    <xdr:to>
      <xdr:col>4</xdr:col>
      <xdr:colOff>482600</xdr:colOff>
      <xdr:row>39</xdr:row>
      <xdr:rowOff>33020</xdr:rowOff>
    </xdr:to>
    <xdr:cxnSp macro="">
      <xdr:nvCxnSpPr>
        <xdr:cNvPr id="72" name="直線コネクタ 71"/>
        <xdr:cNvCxnSpPr/>
      </xdr:nvCxnSpPr>
      <xdr:spPr>
        <a:xfrm>
          <a:off x="2336800" y="66471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78740</xdr:rowOff>
    </xdr:from>
    <xdr:to>
      <xdr:col>4</xdr:col>
      <xdr:colOff>533400</xdr:colOff>
      <xdr:row>40</xdr:row>
      <xdr:rowOff>8890</xdr:rowOff>
    </xdr:to>
    <xdr:sp macro="" textlink="">
      <xdr:nvSpPr>
        <xdr:cNvPr id="73" name="フローチャート : 判断 72"/>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165117</xdr:rowOff>
    </xdr:from>
    <xdr:ext cx="762000" cy="259045"/>
    <xdr:sp macro="" textlink="">
      <xdr:nvSpPr>
        <xdr:cNvPr id="74" name="テキスト ボックス 73"/>
        <xdr:cNvSpPr txBox="1"/>
      </xdr:nvSpPr>
      <xdr:spPr>
        <a:xfrm>
          <a:off x="2844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35560</xdr:rowOff>
    </xdr:from>
    <xdr:to>
      <xdr:col>3</xdr:col>
      <xdr:colOff>279400</xdr:colOff>
      <xdr:row>38</xdr:row>
      <xdr:rowOff>132080</xdr:rowOff>
    </xdr:to>
    <xdr:cxnSp macro="">
      <xdr:nvCxnSpPr>
        <xdr:cNvPr id="75" name="直線コネクタ 74"/>
        <xdr:cNvCxnSpPr/>
      </xdr:nvCxnSpPr>
      <xdr:spPr>
        <a:xfrm>
          <a:off x="1447800" y="65506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54610</xdr:rowOff>
    </xdr:from>
    <xdr:to>
      <xdr:col>3</xdr:col>
      <xdr:colOff>330200</xdr:colOff>
      <xdr:row>39</xdr:row>
      <xdr:rowOff>156210</xdr:rowOff>
    </xdr:to>
    <xdr:sp macro="" textlink="">
      <xdr:nvSpPr>
        <xdr:cNvPr id="76" name="フローチャート : 判断 75"/>
        <xdr:cNvSpPr/>
      </xdr:nvSpPr>
      <xdr:spPr>
        <a:xfrm>
          <a:off x="2286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140987</xdr:rowOff>
    </xdr:from>
    <xdr:ext cx="762000" cy="259045"/>
    <xdr:sp macro="" textlink="">
      <xdr:nvSpPr>
        <xdr:cNvPr id="77" name="テキスト ボックス 76"/>
        <xdr:cNvSpPr txBox="1"/>
      </xdr:nvSpPr>
      <xdr:spPr>
        <a:xfrm>
          <a:off x="1955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153670</xdr:rowOff>
    </xdr:from>
    <xdr:to>
      <xdr:col>2</xdr:col>
      <xdr:colOff>127000</xdr:colOff>
      <xdr:row>39</xdr:row>
      <xdr:rowOff>83820</xdr:rowOff>
    </xdr:to>
    <xdr:sp macro="" textlink="">
      <xdr:nvSpPr>
        <xdr:cNvPr id="78" name="フローチャート : 判断 77"/>
        <xdr:cNvSpPr/>
      </xdr:nvSpPr>
      <xdr:spPr>
        <a:xfrm>
          <a:off x="1397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68597</xdr:rowOff>
    </xdr:from>
    <xdr:ext cx="762000" cy="259045"/>
    <xdr:sp macro="" textlink="">
      <xdr:nvSpPr>
        <xdr:cNvPr id="79" name="テキスト ボックス 78"/>
        <xdr:cNvSpPr txBox="1"/>
      </xdr:nvSpPr>
      <xdr:spPr>
        <a:xfrm>
          <a:off x="10668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85" name="円/楕円 84"/>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22877</xdr:rowOff>
    </xdr:from>
    <xdr:ext cx="762000" cy="259045"/>
    <xdr:sp macro="" textlink="">
      <xdr:nvSpPr>
        <xdr:cNvPr id="86"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30480</xdr:rowOff>
    </xdr:from>
    <xdr:to>
      <xdr:col>6</xdr:col>
      <xdr:colOff>50800</xdr:colOff>
      <xdr:row>39</xdr:row>
      <xdr:rowOff>132080</xdr:rowOff>
    </xdr:to>
    <xdr:sp macro="" textlink="">
      <xdr:nvSpPr>
        <xdr:cNvPr id="87" name="円/楕円 86"/>
        <xdr:cNvSpPr/>
      </xdr:nvSpPr>
      <xdr:spPr>
        <a:xfrm>
          <a:off x="4064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142257</xdr:rowOff>
    </xdr:from>
    <xdr:ext cx="736600" cy="259045"/>
    <xdr:sp macro="" textlink="">
      <xdr:nvSpPr>
        <xdr:cNvPr id="88" name="テキスト ボックス 87"/>
        <xdr:cNvSpPr txBox="1"/>
      </xdr:nvSpPr>
      <xdr:spPr>
        <a:xfrm>
          <a:off x="3733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153670</xdr:rowOff>
    </xdr:from>
    <xdr:to>
      <xdr:col>4</xdr:col>
      <xdr:colOff>533400</xdr:colOff>
      <xdr:row>39</xdr:row>
      <xdr:rowOff>83820</xdr:rowOff>
    </xdr:to>
    <xdr:sp macro="" textlink="">
      <xdr:nvSpPr>
        <xdr:cNvPr id="89" name="円/楕円 88"/>
        <xdr:cNvSpPr/>
      </xdr:nvSpPr>
      <xdr:spPr>
        <a:xfrm>
          <a:off x="3175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93997</xdr:rowOff>
    </xdr:from>
    <xdr:ext cx="762000" cy="259045"/>
    <xdr:sp macro="" textlink="">
      <xdr:nvSpPr>
        <xdr:cNvPr id="90" name="テキスト ボックス 89"/>
        <xdr:cNvSpPr txBox="1"/>
      </xdr:nvSpPr>
      <xdr:spPr>
        <a:xfrm>
          <a:off x="2844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81280</xdr:rowOff>
    </xdr:from>
    <xdr:to>
      <xdr:col>3</xdr:col>
      <xdr:colOff>330200</xdr:colOff>
      <xdr:row>39</xdr:row>
      <xdr:rowOff>11430</xdr:rowOff>
    </xdr:to>
    <xdr:sp macro="" textlink="">
      <xdr:nvSpPr>
        <xdr:cNvPr id="91" name="円/楕円 90"/>
        <xdr:cNvSpPr/>
      </xdr:nvSpPr>
      <xdr:spPr>
        <a:xfrm>
          <a:off x="2286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21607</xdr:rowOff>
    </xdr:from>
    <xdr:ext cx="762000" cy="259045"/>
    <xdr:sp macro="" textlink="">
      <xdr:nvSpPr>
        <xdr:cNvPr id="92" name="テキスト ボックス 91"/>
        <xdr:cNvSpPr txBox="1"/>
      </xdr:nvSpPr>
      <xdr:spPr>
        <a:xfrm>
          <a:off x="1955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156210</xdr:rowOff>
    </xdr:from>
    <xdr:to>
      <xdr:col>2</xdr:col>
      <xdr:colOff>127000</xdr:colOff>
      <xdr:row>38</xdr:row>
      <xdr:rowOff>86360</xdr:rowOff>
    </xdr:to>
    <xdr:sp macro="" textlink="">
      <xdr:nvSpPr>
        <xdr:cNvPr id="93" name="円/楕円 92"/>
        <xdr:cNvSpPr/>
      </xdr:nvSpPr>
      <xdr:spPr>
        <a:xfrm>
          <a:off x="139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96537</xdr:rowOff>
    </xdr:from>
    <xdr:ext cx="762000" cy="259045"/>
    <xdr:sp macro="" textlink="">
      <xdr:nvSpPr>
        <xdr:cNvPr id="94" name="テキスト ボックス 93"/>
        <xdr:cNvSpPr txBox="1"/>
      </xdr:nvSpPr>
      <xdr:spPr>
        <a:xfrm>
          <a:off x="1066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a:t>
          </a:r>
          <a:r>
            <a:rPr kumimoji="1" lang="en-US" altLang="ja-JP" sz="1300">
              <a:latin typeface="ＭＳ Ｐゴシック"/>
            </a:rPr>
            <a:t>2.4</a:t>
          </a:r>
          <a:r>
            <a:rPr kumimoji="1" lang="ja-JP" altLang="en-US" sz="1300">
              <a:latin typeface="ＭＳ Ｐゴシック"/>
            </a:rPr>
            <a:t>％減の</a:t>
          </a:r>
          <a:r>
            <a:rPr kumimoji="1" lang="en-US" altLang="ja-JP" sz="1300">
              <a:latin typeface="ＭＳ Ｐゴシック"/>
            </a:rPr>
            <a:t>89.4</a:t>
          </a:r>
          <a:r>
            <a:rPr kumimoji="1" lang="ja-JP" altLang="en-US" sz="1300">
              <a:latin typeface="ＭＳ Ｐゴシック"/>
            </a:rPr>
            <a:t>％となり、僅かではあるが類似団体平均を下回った。歳入では、市税・普通交付税等の増加、歳出では、物件費・扶助費が増加したものの、人件費で給与の減額改定による減少したことなどで、比率が改善された結果となっ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年に策定した（新）行政改革プランの取組み期間である</a:t>
          </a:r>
          <a:r>
            <a:rPr kumimoji="1" lang="en-US" altLang="ja-JP" sz="1300">
              <a:latin typeface="ＭＳ Ｐゴシック"/>
            </a:rPr>
            <a:t>7</a:t>
          </a:r>
          <a:r>
            <a:rPr kumimoji="1" lang="ja-JP" altLang="en-US" sz="1300">
              <a:latin typeface="ＭＳ Ｐゴシック"/>
            </a:rPr>
            <a:t>年間のうち、後期</a:t>
          </a:r>
          <a:r>
            <a:rPr kumimoji="1" lang="en-US" altLang="ja-JP" sz="1300">
              <a:latin typeface="ＭＳ Ｐゴシック"/>
            </a:rPr>
            <a:t>3</a:t>
          </a:r>
          <a:r>
            <a:rPr kumimoji="1" lang="ja-JP" altLang="en-US" sz="1300">
              <a:latin typeface="ＭＳ Ｐゴシック"/>
            </a:rPr>
            <a:t>年間（平成</a:t>
          </a:r>
          <a:r>
            <a:rPr kumimoji="1" lang="en-US" altLang="ja-JP" sz="1300">
              <a:latin typeface="ＭＳ Ｐゴシック"/>
            </a:rPr>
            <a:t>25</a:t>
          </a:r>
          <a:r>
            <a:rPr kumimoji="1" lang="ja-JP" altLang="en-US" sz="1300">
              <a:latin typeface="ＭＳ Ｐゴシック"/>
            </a:rPr>
            <a:t>年度～平成</a:t>
          </a:r>
          <a:r>
            <a:rPr kumimoji="1" lang="en-US" altLang="ja-JP" sz="1300">
              <a:latin typeface="ＭＳ Ｐゴシック"/>
            </a:rPr>
            <a:t>28</a:t>
          </a:r>
          <a:r>
            <a:rPr kumimoji="1" lang="ja-JP" altLang="en-US" sz="1300">
              <a:latin typeface="ＭＳ Ｐゴシック"/>
            </a:rPr>
            <a:t>年度）の集中改革プランにおいて、各取組項目に目標を掲げ、その達成に取り組んでおり、今後とも、持続可能な都市経営による質の高いサービスの実現を目指していく。</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1" name="直線コネクタ 110"/>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2" name="テキスト ボックス 111"/>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5" name="直線コネクタ 114"/>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6" name="テキスト ボックス 115"/>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19" name="直線コネクタ 118"/>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0" name="テキスト ボックス 119"/>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1" name="直線コネクタ 120"/>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2" name="テキスト ボックス 121"/>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3" name="直線コネクタ 122"/>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4" name="テキスト ボックス 123"/>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67</xdr:row>
      <xdr:rowOff>61913</xdr:rowOff>
    </xdr:to>
    <xdr:cxnSp macro="">
      <xdr:nvCxnSpPr>
        <xdr:cNvPr id="128" name="直線コネクタ 127"/>
        <xdr:cNvCxnSpPr/>
      </xdr:nvCxnSpPr>
      <xdr:spPr>
        <a:xfrm flipV="1">
          <a:off x="4953000" y="10071100"/>
          <a:ext cx="0" cy="1477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33990</xdr:rowOff>
    </xdr:from>
    <xdr:ext cx="762000" cy="259045"/>
    <xdr:sp macro="" textlink="">
      <xdr:nvSpPr>
        <xdr:cNvPr id="129"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67</xdr:row>
      <xdr:rowOff>61913</xdr:rowOff>
    </xdr:from>
    <xdr:to>
      <xdr:col>7</xdr:col>
      <xdr:colOff>241300</xdr:colOff>
      <xdr:row>67</xdr:row>
      <xdr:rowOff>61913</xdr:rowOff>
    </xdr:to>
    <xdr:cxnSp macro="">
      <xdr:nvCxnSpPr>
        <xdr:cNvPr id="130" name="直線コネクタ 129"/>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1"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2" name="直線コネクタ 131"/>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104775</xdr:rowOff>
    </xdr:from>
    <xdr:to>
      <xdr:col>7</xdr:col>
      <xdr:colOff>152400</xdr:colOff>
      <xdr:row>64</xdr:row>
      <xdr:rowOff>3175</xdr:rowOff>
    </xdr:to>
    <xdr:cxnSp macro="">
      <xdr:nvCxnSpPr>
        <xdr:cNvPr id="133" name="直線コネクタ 132"/>
        <xdr:cNvCxnSpPr/>
      </xdr:nvCxnSpPr>
      <xdr:spPr>
        <a:xfrm flipV="1">
          <a:off x="4114800" y="10734675"/>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76323</xdr:rowOff>
    </xdr:from>
    <xdr:ext cx="762000" cy="259045"/>
    <xdr:sp macro="" textlink="">
      <xdr:nvSpPr>
        <xdr:cNvPr id="134" name="財政構造の弾力性平均値テキスト"/>
        <xdr:cNvSpPr txBox="1"/>
      </xdr:nvSpPr>
      <xdr:spPr>
        <a:xfrm>
          <a:off x="5041900" y="10706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104246</xdr:rowOff>
    </xdr:from>
    <xdr:to>
      <xdr:col>7</xdr:col>
      <xdr:colOff>203200</xdr:colOff>
      <xdr:row>63</xdr:row>
      <xdr:rowOff>34396</xdr:rowOff>
    </xdr:to>
    <xdr:sp macro="" textlink="">
      <xdr:nvSpPr>
        <xdr:cNvPr id="135" name="フローチャート : 判断 134"/>
        <xdr:cNvSpPr/>
      </xdr:nvSpPr>
      <xdr:spPr>
        <a:xfrm>
          <a:off x="4902200" y="1073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4233</xdr:rowOff>
    </xdr:from>
    <xdr:to>
      <xdr:col>6</xdr:col>
      <xdr:colOff>0</xdr:colOff>
      <xdr:row>64</xdr:row>
      <xdr:rowOff>3175</xdr:rowOff>
    </xdr:to>
    <xdr:cxnSp macro="">
      <xdr:nvCxnSpPr>
        <xdr:cNvPr id="136" name="直線コネクタ 135"/>
        <xdr:cNvCxnSpPr/>
      </xdr:nvCxnSpPr>
      <xdr:spPr>
        <a:xfrm>
          <a:off x="3225800" y="10634133"/>
          <a:ext cx="8890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3175</xdr:rowOff>
    </xdr:from>
    <xdr:to>
      <xdr:col>6</xdr:col>
      <xdr:colOff>50800</xdr:colOff>
      <xdr:row>63</xdr:row>
      <xdr:rowOff>104775</xdr:rowOff>
    </xdr:to>
    <xdr:sp macro="" textlink="">
      <xdr:nvSpPr>
        <xdr:cNvPr id="137" name="フローチャート : 判断 136"/>
        <xdr:cNvSpPr/>
      </xdr:nvSpPr>
      <xdr:spPr>
        <a:xfrm>
          <a:off x="4064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114952</xdr:rowOff>
    </xdr:from>
    <xdr:ext cx="736600" cy="259045"/>
    <xdr:sp macro="" textlink="">
      <xdr:nvSpPr>
        <xdr:cNvPr id="138" name="テキスト ボックス 137"/>
        <xdr:cNvSpPr txBox="1"/>
      </xdr:nvSpPr>
      <xdr:spPr>
        <a:xfrm>
          <a:off x="3733800" y="1057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65088</xdr:rowOff>
    </xdr:from>
    <xdr:to>
      <xdr:col>4</xdr:col>
      <xdr:colOff>482600</xdr:colOff>
      <xdr:row>62</xdr:row>
      <xdr:rowOff>4233</xdr:rowOff>
    </xdr:to>
    <xdr:cxnSp macro="">
      <xdr:nvCxnSpPr>
        <xdr:cNvPr id="139" name="直線コネクタ 138"/>
        <xdr:cNvCxnSpPr/>
      </xdr:nvCxnSpPr>
      <xdr:spPr>
        <a:xfrm>
          <a:off x="2336800" y="10523538"/>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124354</xdr:rowOff>
    </xdr:from>
    <xdr:to>
      <xdr:col>4</xdr:col>
      <xdr:colOff>533400</xdr:colOff>
      <xdr:row>63</xdr:row>
      <xdr:rowOff>54504</xdr:rowOff>
    </xdr:to>
    <xdr:sp macro="" textlink="">
      <xdr:nvSpPr>
        <xdr:cNvPr id="140" name="フローチャート : 判断 139"/>
        <xdr:cNvSpPr/>
      </xdr:nvSpPr>
      <xdr:spPr>
        <a:xfrm>
          <a:off x="3175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39281</xdr:rowOff>
    </xdr:from>
    <xdr:ext cx="762000" cy="259045"/>
    <xdr:sp macro="" textlink="">
      <xdr:nvSpPr>
        <xdr:cNvPr id="141" name="テキスト ボックス 140"/>
        <xdr:cNvSpPr txBox="1"/>
      </xdr:nvSpPr>
      <xdr:spPr>
        <a:xfrm>
          <a:off x="2844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65088</xdr:rowOff>
    </xdr:from>
    <xdr:to>
      <xdr:col>3</xdr:col>
      <xdr:colOff>279400</xdr:colOff>
      <xdr:row>61</xdr:row>
      <xdr:rowOff>105304</xdr:rowOff>
    </xdr:to>
    <xdr:cxnSp macro="">
      <xdr:nvCxnSpPr>
        <xdr:cNvPr id="142" name="直線コネクタ 141"/>
        <xdr:cNvCxnSpPr/>
      </xdr:nvCxnSpPr>
      <xdr:spPr>
        <a:xfrm flipV="1">
          <a:off x="1447800" y="1052353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43" name="フローチャート : 判断 142"/>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9119</xdr:rowOff>
    </xdr:from>
    <xdr:ext cx="762000" cy="259045"/>
    <xdr:sp macro="" textlink="">
      <xdr:nvSpPr>
        <xdr:cNvPr id="144" name="テキスト ボックス 143"/>
        <xdr:cNvSpPr txBox="1"/>
      </xdr:nvSpPr>
      <xdr:spPr>
        <a:xfrm>
          <a:off x="1955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45" name="フローチャート : 判断 144"/>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macro="" textlink="">
      <xdr:nvSpPr>
        <xdr:cNvPr id="146" name="テキスト ボックス 145"/>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53975</xdr:rowOff>
    </xdr:from>
    <xdr:to>
      <xdr:col>7</xdr:col>
      <xdr:colOff>203200</xdr:colOff>
      <xdr:row>62</xdr:row>
      <xdr:rowOff>155575</xdr:rowOff>
    </xdr:to>
    <xdr:sp macro="" textlink="">
      <xdr:nvSpPr>
        <xdr:cNvPr id="152" name="円/楕円 151"/>
        <xdr:cNvSpPr/>
      </xdr:nvSpPr>
      <xdr:spPr>
        <a:xfrm>
          <a:off x="4902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70502</xdr:rowOff>
    </xdr:from>
    <xdr:ext cx="762000" cy="259045"/>
    <xdr:sp macro="" textlink="">
      <xdr:nvSpPr>
        <xdr:cNvPr id="153" name="財政構造の弾力性該当値テキスト"/>
        <xdr:cNvSpPr txBox="1"/>
      </xdr:nvSpPr>
      <xdr:spPr>
        <a:xfrm>
          <a:off x="5041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123825</xdr:rowOff>
    </xdr:from>
    <xdr:to>
      <xdr:col>6</xdr:col>
      <xdr:colOff>50800</xdr:colOff>
      <xdr:row>64</xdr:row>
      <xdr:rowOff>53975</xdr:rowOff>
    </xdr:to>
    <xdr:sp macro="" textlink="">
      <xdr:nvSpPr>
        <xdr:cNvPr id="154" name="円/楕円 153"/>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38752</xdr:rowOff>
    </xdr:from>
    <xdr:ext cx="736600" cy="259045"/>
    <xdr:sp macro="" textlink="">
      <xdr:nvSpPr>
        <xdr:cNvPr id="155" name="テキスト ボックス 154"/>
        <xdr:cNvSpPr txBox="1"/>
      </xdr:nvSpPr>
      <xdr:spPr>
        <a:xfrm>
          <a:off x="3733800" y="1101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124883</xdr:rowOff>
    </xdr:from>
    <xdr:to>
      <xdr:col>4</xdr:col>
      <xdr:colOff>533400</xdr:colOff>
      <xdr:row>62</xdr:row>
      <xdr:rowOff>55033</xdr:rowOff>
    </xdr:to>
    <xdr:sp macro="" textlink="">
      <xdr:nvSpPr>
        <xdr:cNvPr id="156" name="円/楕円 155"/>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65210</xdr:rowOff>
    </xdr:from>
    <xdr:ext cx="762000" cy="259045"/>
    <xdr:sp macro="" textlink="">
      <xdr:nvSpPr>
        <xdr:cNvPr id="157" name="テキスト ボックス 156"/>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14288</xdr:rowOff>
    </xdr:from>
    <xdr:to>
      <xdr:col>3</xdr:col>
      <xdr:colOff>330200</xdr:colOff>
      <xdr:row>61</xdr:row>
      <xdr:rowOff>115888</xdr:rowOff>
    </xdr:to>
    <xdr:sp macro="" textlink="">
      <xdr:nvSpPr>
        <xdr:cNvPr id="158" name="円/楕円 157"/>
        <xdr:cNvSpPr/>
      </xdr:nvSpPr>
      <xdr:spPr>
        <a:xfrm>
          <a:off x="2286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126065</xdr:rowOff>
    </xdr:from>
    <xdr:ext cx="762000" cy="259045"/>
    <xdr:sp macro="" textlink="">
      <xdr:nvSpPr>
        <xdr:cNvPr id="159" name="テキスト ボックス 158"/>
        <xdr:cNvSpPr txBox="1"/>
      </xdr:nvSpPr>
      <xdr:spPr>
        <a:xfrm>
          <a:off x="1955800" y="102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54504</xdr:rowOff>
    </xdr:from>
    <xdr:to>
      <xdr:col>2</xdr:col>
      <xdr:colOff>127000</xdr:colOff>
      <xdr:row>61</xdr:row>
      <xdr:rowOff>156104</xdr:rowOff>
    </xdr:to>
    <xdr:sp macro="" textlink="">
      <xdr:nvSpPr>
        <xdr:cNvPr id="160" name="円/楕円 159"/>
        <xdr:cNvSpPr/>
      </xdr:nvSpPr>
      <xdr:spPr>
        <a:xfrm>
          <a:off x="1397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166281</xdr:rowOff>
    </xdr:from>
    <xdr:ext cx="762000" cy="259045"/>
    <xdr:sp macro="" textlink="">
      <xdr:nvSpPr>
        <xdr:cNvPr id="161" name="テキスト ボックス 160"/>
        <xdr:cNvSpPr txBox="1"/>
      </xdr:nvSpPr>
      <xdr:spPr>
        <a:xfrm>
          <a:off x="1066800" y="1028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109,852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a:t>
          </a:r>
          <a:r>
            <a:rPr kumimoji="1" lang="en-US" altLang="ja-JP" sz="1300">
              <a:latin typeface="ＭＳ Ｐゴシック"/>
            </a:rPr>
            <a:t>870</a:t>
          </a:r>
          <a:r>
            <a:rPr kumimoji="1" lang="ja-JP" altLang="en-US" sz="1300">
              <a:latin typeface="ＭＳ Ｐゴシック"/>
            </a:rPr>
            <a:t>円の増加となったが、類似団体平均を下回っている。</a:t>
          </a:r>
          <a:endParaRPr kumimoji="1" lang="en-US" altLang="ja-JP" sz="1300">
            <a:latin typeface="ＭＳ Ｐゴシック"/>
          </a:endParaRPr>
        </a:p>
        <a:p>
          <a:r>
            <a:rPr kumimoji="1" lang="ja-JP" altLang="en-US" sz="1300">
              <a:latin typeface="ＭＳ Ｐゴシック"/>
            </a:rPr>
            <a:t>　人件費においては、（新）行政改革プランによる人員削減・手当ての独自カットの実施や、国からの給与費の削減要請、地方交付税の削減に伴う給与の減額改定により、対前年度比</a:t>
          </a:r>
          <a:r>
            <a:rPr kumimoji="1" lang="en-US" altLang="ja-JP" sz="1300">
              <a:latin typeface="ＭＳ Ｐゴシック"/>
            </a:rPr>
            <a:t>1.9</a:t>
          </a:r>
          <a:r>
            <a:rPr kumimoji="1" lang="ja-JP" altLang="en-US" sz="1300">
              <a:latin typeface="ＭＳ Ｐゴシック"/>
            </a:rPr>
            <a:t>％の減額となった。しかし、物件費では、光熱水費の増加や、ごみ焼却施設の操業停止に伴う処理経費の増加等により、対前年度比</a:t>
          </a:r>
          <a:r>
            <a:rPr kumimoji="1" lang="en-US" altLang="ja-JP" sz="1300">
              <a:latin typeface="ＭＳ Ｐゴシック"/>
            </a:rPr>
            <a:t>4.9</a:t>
          </a:r>
          <a:r>
            <a:rPr kumimoji="1" lang="ja-JP" altLang="en-US" sz="1300">
              <a:latin typeface="ＭＳ Ｐゴシック"/>
            </a:rPr>
            <a:t>％の増となり、人件費・物件費全体で増加となった。</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62402</xdr:rowOff>
    </xdr:from>
    <xdr:to>
      <xdr:col>7</xdr:col>
      <xdr:colOff>152400</xdr:colOff>
      <xdr:row>90</xdr:row>
      <xdr:rowOff>7710</xdr:rowOff>
    </xdr:to>
    <xdr:cxnSp macro="">
      <xdr:nvCxnSpPr>
        <xdr:cNvPr id="189" name="直線コネクタ 188"/>
        <xdr:cNvCxnSpPr/>
      </xdr:nvCxnSpPr>
      <xdr:spPr>
        <a:xfrm flipV="1">
          <a:off x="4953000" y="13778402"/>
          <a:ext cx="0" cy="1659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151237</xdr:rowOff>
    </xdr:from>
    <xdr:ext cx="762000" cy="259045"/>
    <xdr:sp macro="" textlink="">
      <xdr:nvSpPr>
        <xdr:cNvPr id="190" name="人件費・物件費等の状況最小値テキスト"/>
        <xdr:cNvSpPr txBox="1"/>
      </xdr:nvSpPr>
      <xdr:spPr>
        <a:xfrm>
          <a:off x="5041900" y="1541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186,795</a:t>
          </a:r>
          <a:endParaRPr kumimoji="1" lang="ja-JP" altLang="en-US" sz="1000" b="1">
            <a:latin typeface="ＭＳ Ｐゴシック"/>
          </a:endParaRPr>
        </a:p>
      </xdr:txBody>
    </xdr:sp>
    <xdr:clientData/>
  </xdr:oneCellAnchor>
  <xdr:twoCellAnchor>
    <xdr:from>
      <xdr:col>7</xdr:col>
      <xdr:colOff>63500</xdr:colOff>
      <xdr:row>90</xdr:row>
      <xdr:rowOff>7710</xdr:rowOff>
    </xdr:from>
    <xdr:to>
      <xdr:col>7</xdr:col>
      <xdr:colOff>241300</xdr:colOff>
      <xdr:row>90</xdr:row>
      <xdr:rowOff>7710</xdr:rowOff>
    </xdr:to>
    <xdr:cxnSp macro="">
      <xdr:nvCxnSpPr>
        <xdr:cNvPr id="191" name="直線コネクタ 190"/>
        <xdr:cNvCxnSpPr/>
      </xdr:nvCxnSpPr>
      <xdr:spPr>
        <a:xfrm>
          <a:off x="4864100" y="1543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148779</xdr:rowOff>
    </xdr:from>
    <xdr:ext cx="762000" cy="259045"/>
    <xdr:sp macro="" textlink="">
      <xdr:nvSpPr>
        <xdr:cNvPr id="192" name="人件費・物件費等の状況最大値テキスト"/>
        <xdr:cNvSpPr txBox="1"/>
      </xdr:nvSpPr>
      <xdr:spPr>
        <a:xfrm>
          <a:off x="5041900" y="1352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83,616</a:t>
          </a:r>
          <a:endParaRPr kumimoji="1" lang="ja-JP" altLang="en-US" sz="1000" b="1">
            <a:latin typeface="ＭＳ Ｐゴシック"/>
          </a:endParaRPr>
        </a:p>
      </xdr:txBody>
    </xdr:sp>
    <xdr:clientData/>
  </xdr:oneCellAnchor>
  <xdr:twoCellAnchor>
    <xdr:from>
      <xdr:col>7</xdr:col>
      <xdr:colOff>63500</xdr:colOff>
      <xdr:row>80</xdr:row>
      <xdr:rowOff>62402</xdr:rowOff>
    </xdr:from>
    <xdr:to>
      <xdr:col>7</xdr:col>
      <xdr:colOff>241300</xdr:colOff>
      <xdr:row>80</xdr:row>
      <xdr:rowOff>62402</xdr:rowOff>
    </xdr:to>
    <xdr:cxnSp macro="">
      <xdr:nvCxnSpPr>
        <xdr:cNvPr id="193" name="直線コネクタ 192"/>
        <xdr:cNvCxnSpPr/>
      </xdr:nvCxnSpPr>
      <xdr:spPr>
        <a:xfrm>
          <a:off x="4864100" y="1377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102814</xdr:rowOff>
    </xdr:from>
    <xdr:to>
      <xdr:col>7</xdr:col>
      <xdr:colOff>152400</xdr:colOff>
      <xdr:row>81</xdr:row>
      <xdr:rowOff>116810</xdr:rowOff>
    </xdr:to>
    <xdr:cxnSp macro="">
      <xdr:nvCxnSpPr>
        <xdr:cNvPr id="194" name="直線コネクタ 193"/>
        <xdr:cNvCxnSpPr/>
      </xdr:nvCxnSpPr>
      <xdr:spPr>
        <a:xfrm>
          <a:off x="4114800" y="13990264"/>
          <a:ext cx="8382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96818</xdr:rowOff>
    </xdr:from>
    <xdr:ext cx="762000" cy="259045"/>
    <xdr:sp macro="" textlink="">
      <xdr:nvSpPr>
        <xdr:cNvPr id="195" name="人件費・物件費等の状況平均値テキスト"/>
        <xdr:cNvSpPr txBox="1"/>
      </xdr:nvSpPr>
      <xdr:spPr>
        <a:xfrm>
          <a:off x="5041900" y="13984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124741</xdr:rowOff>
    </xdr:from>
    <xdr:to>
      <xdr:col>7</xdr:col>
      <xdr:colOff>203200</xdr:colOff>
      <xdr:row>82</xdr:row>
      <xdr:rowOff>54891</xdr:rowOff>
    </xdr:to>
    <xdr:sp macro="" textlink="">
      <xdr:nvSpPr>
        <xdr:cNvPr id="196" name="フローチャート : 判断 195"/>
        <xdr:cNvSpPr/>
      </xdr:nvSpPr>
      <xdr:spPr>
        <a:xfrm>
          <a:off x="4902200" y="1401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102814</xdr:rowOff>
    </xdr:from>
    <xdr:to>
      <xdr:col>6</xdr:col>
      <xdr:colOff>0</xdr:colOff>
      <xdr:row>81</xdr:row>
      <xdr:rowOff>171408</xdr:rowOff>
    </xdr:to>
    <xdr:cxnSp macro="">
      <xdr:nvCxnSpPr>
        <xdr:cNvPr id="197" name="直線コネクタ 196"/>
        <xdr:cNvCxnSpPr/>
      </xdr:nvCxnSpPr>
      <xdr:spPr>
        <a:xfrm flipV="1">
          <a:off x="3225800" y="13990264"/>
          <a:ext cx="889000" cy="6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138545</xdr:rowOff>
    </xdr:from>
    <xdr:to>
      <xdr:col>6</xdr:col>
      <xdr:colOff>50800</xdr:colOff>
      <xdr:row>82</xdr:row>
      <xdr:rowOff>68695</xdr:rowOff>
    </xdr:to>
    <xdr:sp macro="" textlink="">
      <xdr:nvSpPr>
        <xdr:cNvPr id="198" name="フローチャート : 判断 197"/>
        <xdr:cNvSpPr/>
      </xdr:nvSpPr>
      <xdr:spPr>
        <a:xfrm>
          <a:off x="4064000" y="1402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53472</xdr:rowOff>
    </xdr:from>
    <xdr:ext cx="736600" cy="259045"/>
    <xdr:sp macro="" textlink="">
      <xdr:nvSpPr>
        <xdr:cNvPr id="199" name="テキスト ボックス 198"/>
        <xdr:cNvSpPr txBox="1"/>
      </xdr:nvSpPr>
      <xdr:spPr>
        <a:xfrm>
          <a:off x="3733800" y="1411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156769</xdr:rowOff>
    </xdr:from>
    <xdr:to>
      <xdr:col>4</xdr:col>
      <xdr:colOff>482600</xdr:colOff>
      <xdr:row>81</xdr:row>
      <xdr:rowOff>171408</xdr:rowOff>
    </xdr:to>
    <xdr:cxnSp macro="">
      <xdr:nvCxnSpPr>
        <xdr:cNvPr id="200" name="直線コネクタ 199"/>
        <xdr:cNvCxnSpPr/>
      </xdr:nvCxnSpPr>
      <xdr:spPr>
        <a:xfrm>
          <a:off x="2336800" y="14044219"/>
          <a:ext cx="889000" cy="1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165297</xdr:rowOff>
    </xdr:from>
    <xdr:to>
      <xdr:col>4</xdr:col>
      <xdr:colOff>533400</xdr:colOff>
      <xdr:row>82</xdr:row>
      <xdr:rowOff>95447</xdr:rowOff>
    </xdr:to>
    <xdr:sp macro="" textlink="">
      <xdr:nvSpPr>
        <xdr:cNvPr id="201" name="フローチャート : 判断 200"/>
        <xdr:cNvSpPr/>
      </xdr:nvSpPr>
      <xdr:spPr>
        <a:xfrm>
          <a:off x="3175000" y="140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80224</xdr:rowOff>
    </xdr:from>
    <xdr:ext cx="762000" cy="259045"/>
    <xdr:sp macro="" textlink="">
      <xdr:nvSpPr>
        <xdr:cNvPr id="202" name="テキスト ボックス 201"/>
        <xdr:cNvSpPr txBox="1"/>
      </xdr:nvSpPr>
      <xdr:spPr>
        <a:xfrm>
          <a:off x="2844800" y="141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151718</xdr:rowOff>
    </xdr:from>
    <xdr:to>
      <xdr:col>3</xdr:col>
      <xdr:colOff>279400</xdr:colOff>
      <xdr:row>81</xdr:row>
      <xdr:rowOff>156769</xdr:rowOff>
    </xdr:to>
    <xdr:cxnSp macro="">
      <xdr:nvCxnSpPr>
        <xdr:cNvPr id="203" name="直線コネクタ 202"/>
        <xdr:cNvCxnSpPr/>
      </xdr:nvCxnSpPr>
      <xdr:spPr>
        <a:xfrm>
          <a:off x="1447800" y="14039168"/>
          <a:ext cx="8890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106468</xdr:rowOff>
    </xdr:from>
    <xdr:to>
      <xdr:col>3</xdr:col>
      <xdr:colOff>330200</xdr:colOff>
      <xdr:row>82</xdr:row>
      <xdr:rowOff>36618</xdr:rowOff>
    </xdr:to>
    <xdr:sp macro="" textlink="">
      <xdr:nvSpPr>
        <xdr:cNvPr id="204" name="フローチャート : 判断 203"/>
        <xdr:cNvSpPr/>
      </xdr:nvSpPr>
      <xdr:spPr>
        <a:xfrm>
          <a:off x="2286000" y="1399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21395</xdr:rowOff>
    </xdr:from>
    <xdr:ext cx="762000" cy="259045"/>
    <xdr:sp macro="" textlink="">
      <xdr:nvSpPr>
        <xdr:cNvPr id="205" name="テキスト ボックス 204"/>
        <xdr:cNvSpPr txBox="1"/>
      </xdr:nvSpPr>
      <xdr:spPr>
        <a:xfrm>
          <a:off x="1955800" y="1408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127059</xdr:rowOff>
    </xdr:from>
    <xdr:to>
      <xdr:col>2</xdr:col>
      <xdr:colOff>127000</xdr:colOff>
      <xdr:row>82</xdr:row>
      <xdr:rowOff>57209</xdr:rowOff>
    </xdr:to>
    <xdr:sp macro="" textlink="">
      <xdr:nvSpPr>
        <xdr:cNvPr id="206" name="フローチャート : 判断 205"/>
        <xdr:cNvSpPr/>
      </xdr:nvSpPr>
      <xdr:spPr>
        <a:xfrm>
          <a:off x="1397000" y="1401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41986</xdr:rowOff>
    </xdr:from>
    <xdr:ext cx="762000" cy="259045"/>
    <xdr:sp macro="" textlink="">
      <xdr:nvSpPr>
        <xdr:cNvPr id="207" name="テキスト ボックス 206"/>
        <xdr:cNvSpPr txBox="1"/>
      </xdr:nvSpPr>
      <xdr:spPr>
        <a:xfrm>
          <a:off x="1066800" y="1410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66010</xdr:rowOff>
    </xdr:from>
    <xdr:to>
      <xdr:col>7</xdr:col>
      <xdr:colOff>203200</xdr:colOff>
      <xdr:row>81</xdr:row>
      <xdr:rowOff>167610</xdr:rowOff>
    </xdr:to>
    <xdr:sp macro="" textlink="">
      <xdr:nvSpPr>
        <xdr:cNvPr id="213" name="円/楕円 212"/>
        <xdr:cNvSpPr/>
      </xdr:nvSpPr>
      <xdr:spPr>
        <a:xfrm>
          <a:off x="4902200" y="139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82537</xdr:rowOff>
    </xdr:from>
    <xdr:ext cx="762000" cy="259045"/>
    <xdr:sp macro="" textlink="">
      <xdr:nvSpPr>
        <xdr:cNvPr id="214" name="人件費・物件費等の状況該当値テキスト"/>
        <xdr:cNvSpPr txBox="1"/>
      </xdr:nvSpPr>
      <xdr:spPr>
        <a:xfrm>
          <a:off x="5041900" y="1379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97,656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52014</xdr:rowOff>
    </xdr:from>
    <xdr:to>
      <xdr:col>6</xdr:col>
      <xdr:colOff>50800</xdr:colOff>
      <xdr:row>81</xdr:row>
      <xdr:rowOff>153614</xdr:rowOff>
    </xdr:to>
    <xdr:sp macro="" textlink="">
      <xdr:nvSpPr>
        <xdr:cNvPr id="215" name="円/楕円 214"/>
        <xdr:cNvSpPr/>
      </xdr:nvSpPr>
      <xdr:spPr>
        <a:xfrm>
          <a:off x="4064000" y="1393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163791</xdr:rowOff>
    </xdr:from>
    <xdr:ext cx="736600" cy="259045"/>
    <xdr:sp macro="" textlink="">
      <xdr:nvSpPr>
        <xdr:cNvPr id="216" name="テキスト ボックス 215"/>
        <xdr:cNvSpPr txBox="1"/>
      </xdr:nvSpPr>
      <xdr:spPr>
        <a:xfrm>
          <a:off x="3733800" y="13708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96,786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120608</xdr:rowOff>
    </xdr:from>
    <xdr:to>
      <xdr:col>4</xdr:col>
      <xdr:colOff>533400</xdr:colOff>
      <xdr:row>82</xdr:row>
      <xdr:rowOff>50758</xdr:rowOff>
    </xdr:to>
    <xdr:sp macro="" textlink="">
      <xdr:nvSpPr>
        <xdr:cNvPr id="217" name="円/楕円 216"/>
        <xdr:cNvSpPr/>
      </xdr:nvSpPr>
      <xdr:spPr>
        <a:xfrm>
          <a:off x="3175000" y="1400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60935</xdr:rowOff>
    </xdr:from>
    <xdr:ext cx="762000" cy="259045"/>
    <xdr:sp macro="" textlink="">
      <xdr:nvSpPr>
        <xdr:cNvPr id="218" name="テキスト ボックス 217"/>
        <xdr:cNvSpPr txBox="1"/>
      </xdr:nvSpPr>
      <xdr:spPr>
        <a:xfrm>
          <a:off x="2844800" y="1377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101,050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105969</xdr:rowOff>
    </xdr:from>
    <xdr:to>
      <xdr:col>3</xdr:col>
      <xdr:colOff>330200</xdr:colOff>
      <xdr:row>82</xdr:row>
      <xdr:rowOff>36119</xdr:rowOff>
    </xdr:to>
    <xdr:sp macro="" textlink="">
      <xdr:nvSpPr>
        <xdr:cNvPr id="219" name="円/楕円 218"/>
        <xdr:cNvSpPr/>
      </xdr:nvSpPr>
      <xdr:spPr>
        <a:xfrm>
          <a:off x="2286000" y="1399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46296</xdr:rowOff>
    </xdr:from>
    <xdr:ext cx="762000" cy="259045"/>
    <xdr:sp macro="" textlink="">
      <xdr:nvSpPr>
        <xdr:cNvPr id="220" name="テキスト ボックス 219"/>
        <xdr:cNvSpPr txBox="1"/>
      </xdr:nvSpPr>
      <xdr:spPr>
        <a:xfrm>
          <a:off x="1955800" y="1376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100,140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100918</xdr:rowOff>
    </xdr:from>
    <xdr:to>
      <xdr:col>2</xdr:col>
      <xdr:colOff>127000</xdr:colOff>
      <xdr:row>82</xdr:row>
      <xdr:rowOff>31068</xdr:rowOff>
    </xdr:to>
    <xdr:sp macro="" textlink="">
      <xdr:nvSpPr>
        <xdr:cNvPr id="221" name="円/楕円 220"/>
        <xdr:cNvSpPr/>
      </xdr:nvSpPr>
      <xdr:spPr>
        <a:xfrm>
          <a:off x="1397000" y="1398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41245</xdr:rowOff>
    </xdr:from>
    <xdr:ext cx="762000" cy="259045"/>
    <xdr:sp macro="" textlink="">
      <xdr:nvSpPr>
        <xdr:cNvPr id="222" name="テキスト ボックス 221"/>
        <xdr:cNvSpPr txBox="1"/>
      </xdr:nvSpPr>
      <xdr:spPr>
        <a:xfrm>
          <a:off x="1066800" y="1375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国家公務員の給与減額措置の終了、並びに職員構成の変動等により、前年度を</a:t>
          </a:r>
          <a:r>
            <a:rPr kumimoji="1" lang="en-US" altLang="ja-JP" sz="1300">
              <a:latin typeface="ＭＳ Ｐゴシック"/>
            </a:rPr>
            <a:t>8.3</a:t>
          </a:r>
          <a:r>
            <a:rPr kumimoji="1" lang="ja-JP" altLang="en-US" sz="1300">
              <a:latin typeface="ＭＳ Ｐゴシック"/>
            </a:rPr>
            <a:t>ポイント改善したが、全国市平均と比べると依然として高い水準にある。</a:t>
          </a:r>
          <a:endParaRPr kumimoji="1" lang="en-US" altLang="ja-JP" sz="1300">
            <a:latin typeface="ＭＳ Ｐゴシック"/>
          </a:endParaRPr>
        </a:p>
        <a:p>
          <a:r>
            <a:rPr kumimoji="1" lang="ja-JP" altLang="en-US" sz="1300">
              <a:latin typeface="ＭＳ Ｐゴシック"/>
            </a:rPr>
            <a:t>　引き続き管理職員にかかる本給の独自カットを継続して行うほか、人事評価制度に基づく給与制度の運用を実施し、職員給与費の適正化に努める。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39624</xdr:rowOff>
    </xdr:from>
    <xdr:to>
      <xdr:col>24</xdr:col>
      <xdr:colOff>558800</xdr:colOff>
      <xdr:row>85</xdr:row>
      <xdr:rowOff>60706</xdr:rowOff>
    </xdr:to>
    <xdr:cxnSp macro="">
      <xdr:nvCxnSpPr>
        <xdr:cNvPr id="249" name="直線コネクタ 248"/>
        <xdr:cNvCxnSpPr/>
      </xdr:nvCxnSpPr>
      <xdr:spPr>
        <a:xfrm flipV="1">
          <a:off x="17018000" y="13755624"/>
          <a:ext cx="0" cy="8783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32783</xdr:rowOff>
    </xdr:from>
    <xdr:ext cx="762000" cy="259045"/>
    <xdr:sp macro="" textlink="">
      <xdr:nvSpPr>
        <xdr:cNvPr id="250" name="給与水準   （国との比較）最小値テキスト"/>
        <xdr:cNvSpPr txBox="1"/>
      </xdr:nvSpPr>
      <xdr:spPr>
        <a:xfrm>
          <a:off x="17106900" y="1460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85</xdr:row>
      <xdr:rowOff>60706</xdr:rowOff>
    </xdr:from>
    <xdr:to>
      <xdr:col>24</xdr:col>
      <xdr:colOff>647700</xdr:colOff>
      <xdr:row>85</xdr:row>
      <xdr:rowOff>60706</xdr:rowOff>
    </xdr:to>
    <xdr:cxnSp macro="">
      <xdr:nvCxnSpPr>
        <xdr:cNvPr id="251" name="直線コネクタ 250"/>
        <xdr:cNvCxnSpPr/>
      </xdr:nvCxnSpPr>
      <xdr:spPr>
        <a:xfrm>
          <a:off x="16929100" y="1463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126001</xdr:rowOff>
    </xdr:from>
    <xdr:ext cx="762000" cy="259045"/>
    <xdr:sp macro="" textlink="">
      <xdr:nvSpPr>
        <xdr:cNvPr id="252" name="給与水準   （国との比較）最大値テキスト"/>
        <xdr:cNvSpPr txBox="1"/>
      </xdr:nvSpPr>
      <xdr:spPr>
        <a:xfrm>
          <a:off x="17106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80</xdr:row>
      <xdr:rowOff>39624</xdr:rowOff>
    </xdr:from>
    <xdr:to>
      <xdr:col>24</xdr:col>
      <xdr:colOff>647700</xdr:colOff>
      <xdr:row>80</xdr:row>
      <xdr:rowOff>39624</xdr:rowOff>
    </xdr:to>
    <xdr:cxnSp macro="">
      <xdr:nvCxnSpPr>
        <xdr:cNvPr id="253" name="直線コネクタ 252"/>
        <xdr:cNvCxnSpPr/>
      </xdr:nvCxnSpPr>
      <xdr:spPr>
        <a:xfrm>
          <a:off x="16929100" y="1375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2794</xdr:rowOff>
    </xdr:from>
    <xdr:to>
      <xdr:col>24</xdr:col>
      <xdr:colOff>558800</xdr:colOff>
      <xdr:row>89</xdr:row>
      <xdr:rowOff>118111</xdr:rowOff>
    </xdr:to>
    <xdr:cxnSp macro="">
      <xdr:nvCxnSpPr>
        <xdr:cNvPr id="254" name="直線コネクタ 253"/>
        <xdr:cNvCxnSpPr/>
      </xdr:nvCxnSpPr>
      <xdr:spPr>
        <a:xfrm flipV="1">
          <a:off x="16179800" y="14576044"/>
          <a:ext cx="838200" cy="80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89425</xdr:rowOff>
    </xdr:from>
    <xdr:ext cx="762000" cy="259045"/>
    <xdr:sp macro="" textlink="">
      <xdr:nvSpPr>
        <xdr:cNvPr id="255" name="給与水準   （国との比較）平均値テキスト"/>
        <xdr:cNvSpPr txBox="1"/>
      </xdr:nvSpPr>
      <xdr:spPr>
        <a:xfrm>
          <a:off x="17106900" y="1414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6" name="フローチャート : 判断 255"/>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89154</xdr:rowOff>
    </xdr:from>
    <xdr:to>
      <xdr:col>23</xdr:col>
      <xdr:colOff>406400</xdr:colOff>
      <xdr:row>89</xdr:row>
      <xdr:rowOff>118111</xdr:rowOff>
    </xdr:to>
    <xdr:cxnSp macro="">
      <xdr:nvCxnSpPr>
        <xdr:cNvPr id="257" name="直線コネクタ 256"/>
        <xdr:cNvCxnSpPr/>
      </xdr:nvCxnSpPr>
      <xdr:spPr>
        <a:xfrm>
          <a:off x="15290800" y="15348204"/>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36068</xdr:rowOff>
    </xdr:from>
    <xdr:to>
      <xdr:col>23</xdr:col>
      <xdr:colOff>457200</xdr:colOff>
      <xdr:row>88</xdr:row>
      <xdr:rowOff>137668</xdr:rowOff>
    </xdr:to>
    <xdr:sp macro="" textlink="">
      <xdr:nvSpPr>
        <xdr:cNvPr id="258" name="フローチャート : 判断 257"/>
        <xdr:cNvSpPr/>
      </xdr:nvSpPr>
      <xdr:spPr>
        <a:xfrm>
          <a:off x="16129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147845</xdr:rowOff>
    </xdr:from>
    <xdr:ext cx="736600" cy="259045"/>
    <xdr:sp macro="" textlink="">
      <xdr:nvSpPr>
        <xdr:cNvPr id="259" name="テキスト ボックス 258"/>
        <xdr:cNvSpPr txBox="1"/>
      </xdr:nvSpPr>
      <xdr:spPr>
        <a:xfrm>
          <a:off x="15798800" y="1489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164592</xdr:rowOff>
    </xdr:from>
    <xdr:to>
      <xdr:col>22</xdr:col>
      <xdr:colOff>203200</xdr:colOff>
      <xdr:row>89</xdr:row>
      <xdr:rowOff>89154</xdr:rowOff>
    </xdr:to>
    <xdr:cxnSp macro="">
      <xdr:nvCxnSpPr>
        <xdr:cNvPr id="260" name="直線コネクタ 259"/>
        <xdr:cNvCxnSpPr/>
      </xdr:nvCxnSpPr>
      <xdr:spPr>
        <a:xfrm>
          <a:off x="14401800" y="14566392"/>
          <a:ext cx="889000" cy="7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65024</xdr:rowOff>
    </xdr:from>
    <xdr:to>
      <xdr:col>22</xdr:col>
      <xdr:colOff>254000</xdr:colOff>
      <xdr:row>88</xdr:row>
      <xdr:rowOff>166624</xdr:rowOff>
    </xdr:to>
    <xdr:sp macro="" textlink="">
      <xdr:nvSpPr>
        <xdr:cNvPr id="261" name="フローチャート : 判断 260"/>
        <xdr:cNvSpPr/>
      </xdr:nvSpPr>
      <xdr:spPr>
        <a:xfrm>
          <a:off x="15240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5351</xdr:rowOff>
    </xdr:from>
    <xdr:ext cx="762000" cy="259045"/>
    <xdr:sp macro="" textlink="">
      <xdr:nvSpPr>
        <xdr:cNvPr id="262" name="テキスト ボックス 261"/>
        <xdr:cNvSpPr txBox="1"/>
      </xdr:nvSpPr>
      <xdr:spPr>
        <a:xfrm>
          <a:off x="14909800" y="1492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135637</xdr:rowOff>
    </xdr:from>
    <xdr:to>
      <xdr:col>21</xdr:col>
      <xdr:colOff>0</xdr:colOff>
      <xdr:row>84</xdr:row>
      <xdr:rowOff>164592</xdr:rowOff>
    </xdr:to>
    <xdr:cxnSp macro="">
      <xdr:nvCxnSpPr>
        <xdr:cNvPr id="263" name="直線コネクタ 262"/>
        <xdr:cNvCxnSpPr/>
      </xdr:nvCxnSpPr>
      <xdr:spPr>
        <a:xfrm>
          <a:off x="13512800" y="14537437"/>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140463</xdr:rowOff>
    </xdr:from>
    <xdr:to>
      <xdr:col>21</xdr:col>
      <xdr:colOff>50800</xdr:colOff>
      <xdr:row>84</xdr:row>
      <xdr:rowOff>70613</xdr:rowOff>
    </xdr:to>
    <xdr:sp macro="" textlink="">
      <xdr:nvSpPr>
        <xdr:cNvPr id="264" name="フローチャート : 判断 263"/>
        <xdr:cNvSpPr/>
      </xdr:nvSpPr>
      <xdr:spPr>
        <a:xfrm>
          <a:off x="14351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80790</xdr:rowOff>
    </xdr:from>
    <xdr:ext cx="762000" cy="259045"/>
    <xdr:sp macro="" textlink="">
      <xdr:nvSpPr>
        <xdr:cNvPr id="265" name="テキスト ボックス 264"/>
        <xdr:cNvSpPr txBox="1"/>
      </xdr:nvSpPr>
      <xdr:spPr>
        <a:xfrm>
          <a:off x="14020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150113</xdr:rowOff>
    </xdr:from>
    <xdr:to>
      <xdr:col>19</xdr:col>
      <xdr:colOff>533400</xdr:colOff>
      <xdr:row>84</xdr:row>
      <xdr:rowOff>80263</xdr:rowOff>
    </xdr:to>
    <xdr:sp macro="" textlink="">
      <xdr:nvSpPr>
        <xdr:cNvPr id="266" name="フローチャート : 判断 265"/>
        <xdr:cNvSpPr/>
      </xdr:nvSpPr>
      <xdr:spPr>
        <a:xfrm>
          <a:off x="13462000" y="1438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90440</xdr:rowOff>
    </xdr:from>
    <xdr:ext cx="762000" cy="259045"/>
    <xdr:sp macro="" textlink="">
      <xdr:nvSpPr>
        <xdr:cNvPr id="267" name="テキスト ボックス 266"/>
        <xdr:cNvSpPr txBox="1"/>
      </xdr:nvSpPr>
      <xdr:spPr>
        <a:xfrm>
          <a:off x="13131800" y="1414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123444</xdr:rowOff>
    </xdr:from>
    <xdr:to>
      <xdr:col>24</xdr:col>
      <xdr:colOff>609600</xdr:colOff>
      <xdr:row>85</xdr:row>
      <xdr:rowOff>53594</xdr:rowOff>
    </xdr:to>
    <xdr:sp macro="" textlink="">
      <xdr:nvSpPr>
        <xdr:cNvPr id="273" name="円/楕円 272"/>
        <xdr:cNvSpPr/>
      </xdr:nvSpPr>
      <xdr:spPr>
        <a:xfrm>
          <a:off x="169672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19321</xdr:rowOff>
    </xdr:from>
    <xdr:ext cx="762000" cy="259045"/>
    <xdr:sp macro="" textlink="">
      <xdr:nvSpPr>
        <xdr:cNvPr id="274" name="給与水準   （国との比較）該当値テキスト"/>
        <xdr:cNvSpPr txBox="1"/>
      </xdr:nvSpPr>
      <xdr:spPr>
        <a:xfrm>
          <a:off x="17106900" y="144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67311</xdr:rowOff>
    </xdr:from>
    <xdr:to>
      <xdr:col>23</xdr:col>
      <xdr:colOff>457200</xdr:colOff>
      <xdr:row>89</xdr:row>
      <xdr:rowOff>168911</xdr:rowOff>
    </xdr:to>
    <xdr:sp macro="" textlink="">
      <xdr:nvSpPr>
        <xdr:cNvPr id="275" name="円/楕円 274"/>
        <xdr:cNvSpPr/>
      </xdr:nvSpPr>
      <xdr:spPr>
        <a:xfrm>
          <a:off x="16129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153688</xdr:rowOff>
    </xdr:from>
    <xdr:ext cx="736600" cy="259045"/>
    <xdr:sp macro="" textlink="">
      <xdr:nvSpPr>
        <xdr:cNvPr id="276" name="テキスト ボックス 275"/>
        <xdr:cNvSpPr txBox="1"/>
      </xdr:nvSpPr>
      <xdr:spPr>
        <a:xfrm>
          <a:off x="15798800" y="15412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38354</xdr:rowOff>
    </xdr:from>
    <xdr:to>
      <xdr:col>22</xdr:col>
      <xdr:colOff>254000</xdr:colOff>
      <xdr:row>89</xdr:row>
      <xdr:rowOff>139954</xdr:rowOff>
    </xdr:to>
    <xdr:sp macro="" textlink="">
      <xdr:nvSpPr>
        <xdr:cNvPr id="277" name="円/楕円 276"/>
        <xdr:cNvSpPr/>
      </xdr:nvSpPr>
      <xdr:spPr>
        <a:xfrm>
          <a:off x="15240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124731</xdr:rowOff>
    </xdr:from>
    <xdr:ext cx="762000" cy="259045"/>
    <xdr:sp macro="" textlink="">
      <xdr:nvSpPr>
        <xdr:cNvPr id="278" name="テキスト ボックス 277"/>
        <xdr:cNvSpPr txBox="1"/>
      </xdr:nvSpPr>
      <xdr:spPr>
        <a:xfrm>
          <a:off x="14909800" y="1538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113792</xdr:rowOff>
    </xdr:from>
    <xdr:to>
      <xdr:col>21</xdr:col>
      <xdr:colOff>50800</xdr:colOff>
      <xdr:row>85</xdr:row>
      <xdr:rowOff>43942</xdr:rowOff>
    </xdr:to>
    <xdr:sp macro="" textlink="">
      <xdr:nvSpPr>
        <xdr:cNvPr id="279" name="円/楕円 278"/>
        <xdr:cNvSpPr/>
      </xdr:nvSpPr>
      <xdr:spPr>
        <a:xfrm>
          <a:off x="14351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28719</xdr:rowOff>
    </xdr:from>
    <xdr:ext cx="762000" cy="259045"/>
    <xdr:sp macro="" textlink="">
      <xdr:nvSpPr>
        <xdr:cNvPr id="280" name="テキスト ボックス 279"/>
        <xdr:cNvSpPr txBox="1"/>
      </xdr:nvSpPr>
      <xdr:spPr>
        <a:xfrm>
          <a:off x="14020800" y="146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84837</xdr:rowOff>
    </xdr:from>
    <xdr:to>
      <xdr:col>19</xdr:col>
      <xdr:colOff>533400</xdr:colOff>
      <xdr:row>85</xdr:row>
      <xdr:rowOff>14987</xdr:rowOff>
    </xdr:to>
    <xdr:sp macro="" textlink="">
      <xdr:nvSpPr>
        <xdr:cNvPr id="281" name="円/楕円 280"/>
        <xdr:cNvSpPr/>
      </xdr:nvSpPr>
      <xdr:spPr>
        <a:xfrm>
          <a:off x="134620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171214</xdr:rowOff>
    </xdr:from>
    <xdr:ext cx="762000" cy="259045"/>
    <xdr:sp macro="" textlink="">
      <xdr:nvSpPr>
        <xdr:cNvPr id="282" name="テキスト ボックス 281"/>
        <xdr:cNvSpPr txBox="1"/>
      </xdr:nvSpPr>
      <xdr:spPr>
        <a:xfrm>
          <a:off x="13131800" y="1457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a:t>
          </a:r>
          <a:r>
            <a:rPr kumimoji="1" lang="en-US" altLang="ja-JP" sz="1300">
              <a:latin typeface="ＭＳ Ｐゴシック"/>
            </a:rPr>
            <a:t>0.05</a:t>
          </a:r>
          <a:r>
            <a:rPr kumimoji="1" lang="ja-JP" altLang="en-US" sz="1300">
              <a:latin typeface="ＭＳ Ｐゴシック"/>
            </a:rPr>
            <a:t>人の増加となったものの、平成</a:t>
          </a:r>
          <a:r>
            <a:rPr kumimoji="1" lang="en-US" altLang="ja-JP" sz="1300">
              <a:latin typeface="ＭＳ Ｐゴシック"/>
            </a:rPr>
            <a:t>9</a:t>
          </a:r>
          <a:r>
            <a:rPr kumimoji="1" lang="ja-JP" altLang="en-US" sz="1300">
              <a:latin typeface="ＭＳ Ｐゴシック"/>
            </a:rPr>
            <a:t>年度から実施している職員の採用抑制により、類似団体平均を下回っている。</a:t>
          </a:r>
          <a:endParaRPr kumimoji="1" lang="en-US" altLang="ja-JP" sz="1300">
            <a:latin typeface="ＭＳ Ｐゴシック"/>
          </a:endParaRPr>
        </a:p>
        <a:p>
          <a:r>
            <a:rPr kumimoji="1" lang="ja-JP" altLang="en-US" sz="1300">
              <a:latin typeface="ＭＳ Ｐゴシック"/>
            </a:rPr>
            <a:t>　今後、多くの退職者が見込まれるため、定員適正化計画による適正な職員配置を進める一方、人員削減により行政サービスが低下しないよう、適正かつ効率的な人事配置に努める。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149648</xdr:rowOff>
    </xdr:from>
    <xdr:to>
      <xdr:col>24</xdr:col>
      <xdr:colOff>558800</xdr:colOff>
      <xdr:row>66</xdr:row>
      <xdr:rowOff>2117</xdr:rowOff>
    </xdr:to>
    <xdr:cxnSp macro="">
      <xdr:nvCxnSpPr>
        <xdr:cNvPr id="312" name="直線コネクタ 311"/>
        <xdr:cNvCxnSpPr/>
      </xdr:nvCxnSpPr>
      <xdr:spPr>
        <a:xfrm flipV="1">
          <a:off x="17018000" y="9922298"/>
          <a:ext cx="0" cy="1395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145644</xdr:rowOff>
    </xdr:from>
    <xdr:ext cx="762000" cy="259045"/>
    <xdr:sp macro="" textlink="">
      <xdr:nvSpPr>
        <xdr:cNvPr id="313"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24</xdr:col>
      <xdr:colOff>469900</xdr:colOff>
      <xdr:row>66</xdr:row>
      <xdr:rowOff>2117</xdr:rowOff>
    </xdr:from>
    <xdr:to>
      <xdr:col>24</xdr:col>
      <xdr:colOff>647700</xdr:colOff>
      <xdr:row>66</xdr:row>
      <xdr:rowOff>2117</xdr:rowOff>
    </xdr:to>
    <xdr:cxnSp macro="">
      <xdr:nvCxnSpPr>
        <xdr:cNvPr id="314" name="直線コネクタ 313"/>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64575</xdr:rowOff>
    </xdr:from>
    <xdr:ext cx="762000" cy="259045"/>
    <xdr:sp macro="" textlink="">
      <xdr:nvSpPr>
        <xdr:cNvPr id="315" name="定員管理の状況最大値テキスト"/>
        <xdr:cNvSpPr txBox="1"/>
      </xdr:nvSpPr>
      <xdr:spPr>
        <a:xfrm>
          <a:off x="17106900" y="966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24</xdr:col>
      <xdr:colOff>469900</xdr:colOff>
      <xdr:row>57</xdr:row>
      <xdr:rowOff>149648</xdr:rowOff>
    </xdr:from>
    <xdr:to>
      <xdr:col>24</xdr:col>
      <xdr:colOff>647700</xdr:colOff>
      <xdr:row>57</xdr:row>
      <xdr:rowOff>149648</xdr:rowOff>
    </xdr:to>
    <xdr:cxnSp macro="">
      <xdr:nvCxnSpPr>
        <xdr:cNvPr id="316" name="直線コネクタ 315"/>
        <xdr:cNvCxnSpPr/>
      </xdr:nvCxnSpPr>
      <xdr:spPr>
        <a:xfrm>
          <a:off x="16929100" y="992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45508</xdr:rowOff>
    </xdr:from>
    <xdr:to>
      <xdr:col>24</xdr:col>
      <xdr:colOff>558800</xdr:colOff>
      <xdr:row>60</xdr:row>
      <xdr:rowOff>65617</xdr:rowOff>
    </xdr:to>
    <xdr:cxnSp macro="">
      <xdr:nvCxnSpPr>
        <xdr:cNvPr id="317" name="直線コネクタ 316"/>
        <xdr:cNvCxnSpPr/>
      </xdr:nvCxnSpPr>
      <xdr:spPr>
        <a:xfrm>
          <a:off x="16179800" y="103325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95479</xdr:rowOff>
    </xdr:from>
    <xdr:ext cx="762000" cy="259045"/>
    <xdr:sp macro="" textlink="">
      <xdr:nvSpPr>
        <xdr:cNvPr id="318" name="定員管理の状況平均値テキスト"/>
        <xdr:cNvSpPr txBox="1"/>
      </xdr:nvSpPr>
      <xdr:spPr>
        <a:xfrm>
          <a:off x="17106900" y="1038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123402</xdr:rowOff>
    </xdr:from>
    <xdr:to>
      <xdr:col>24</xdr:col>
      <xdr:colOff>609600</xdr:colOff>
      <xdr:row>61</xdr:row>
      <xdr:rowOff>53552</xdr:rowOff>
    </xdr:to>
    <xdr:sp macro="" textlink="">
      <xdr:nvSpPr>
        <xdr:cNvPr id="319" name="フローチャート : 判断 318"/>
        <xdr:cNvSpPr/>
      </xdr:nvSpPr>
      <xdr:spPr>
        <a:xfrm>
          <a:off x="169672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45508</xdr:rowOff>
    </xdr:from>
    <xdr:to>
      <xdr:col>23</xdr:col>
      <xdr:colOff>406400</xdr:colOff>
      <xdr:row>60</xdr:row>
      <xdr:rowOff>85725</xdr:rowOff>
    </xdr:to>
    <xdr:cxnSp macro="">
      <xdr:nvCxnSpPr>
        <xdr:cNvPr id="320" name="直線コネクタ 319"/>
        <xdr:cNvCxnSpPr/>
      </xdr:nvCxnSpPr>
      <xdr:spPr>
        <a:xfrm flipV="1">
          <a:off x="15290800" y="1033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1" name="フローチャート : 判断 320"/>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38329</xdr:rowOff>
    </xdr:from>
    <xdr:ext cx="736600" cy="259045"/>
    <xdr:sp macro="" textlink="">
      <xdr:nvSpPr>
        <xdr:cNvPr id="322" name="テキスト ボックス 321"/>
        <xdr:cNvSpPr txBox="1"/>
      </xdr:nvSpPr>
      <xdr:spPr>
        <a:xfrm>
          <a:off x="15798800" y="1049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85725</xdr:rowOff>
    </xdr:from>
    <xdr:to>
      <xdr:col>22</xdr:col>
      <xdr:colOff>203200</xdr:colOff>
      <xdr:row>60</xdr:row>
      <xdr:rowOff>101812</xdr:rowOff>
    </xdr:to>
    <xdr:cxnSp macro="">
      <xdr:nvCxnSpPr>
        <xdr:cNvPr id="323" name="直線コネクタ 322"/>
        <xdr:cNvCxnSpPr/>
      </xdr:nvCxnSpPr>
      <xdr:spPr>
        <a:xfrm flipV="1">
          <a:off x="14401800" y="1037272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4233</xdr:rowOff>
    </xdr:from>
    <xdr:to>
      <xdr:col>22</xdr:col>
      <xdr:colOff>254000</xdr:colOff>
      <xdr:row>61</xdr:row>
      <xdr:rowOff>105833</xdr:rowOff>
    </xdr:to>
    <xdr:sp macro="" textlink="">
      <xdr:nvSpPr>
        <xdr:cNvPr id="324" name="フローチャート : 判断 323"/>
        <xdr:cNvSpPr/>
      </xdr:nvSpPr>
      <xdr:spPr>
        <a:xfrm>
          <a:off x="15240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90610</xdr:rowOff>
    </xdr:from>
    <xdr:ext cx="762000" cy="259045"/>
    <xdr:sp macro="" textlink="">
      <xdr:nvSpPr>
        <xdr:cNvPr id="325" name="テキスト ボックス 324"/>
        <xdr:cNvSpPr txBox="1"/>
      </xdr:nvSpPr>
      <xdr:spPr>
        <a:xfrm>
          <a:off x="14909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101812</xdr:rowOff>
    </xdr:from>
    <xdr:to>
      <xdr:col>21</xdr:col>
      <xdr:colOff>0</xdr:colOff>
      <xdr:row>60</xdr:row>
      <xdr:rowOff>133985</xdr:rowOff>
    </xdr:to>
    <xdr:cxnSp macro="">
      <xdr:nvCxnSpPr>
        <xdr:cNvPr id="326" name="直線コネクタ 325"/>
        <xdr:cNvCxnSpPr/>
      </xdr:nvCxnSpPr>
      <xdr:spPr>
        <a:xfrm flipV="1">
          <a:off x="13512800" y="1038881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12277</xdr:rowOff>
    </xdr:from>
    <xdr:to>
      <xdr:col>21</xdr:col>
      <xdr:colOff>50800</xdr:colOff>
      <xdr:row>61</xdr:row>
      <xdr:rowOff>113877</xdr:rowOff>
    </xdr:to>
    <xdr:sp macro="" textlink="">
      <xdr:nvSpPr>
        <xdr:cNvPr id="327" name="フローチャート : 判断 326"/>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98654</xdr:rowOff>
    </xdr:from>
    <xdr:ext cx="762000" cy="259045"/>
    <xdr:sp macro="" textlink="">
      <xdr:nvSpPr>
        <xdr:cNvPr id="328" name="テキスト ボックス 327"/>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29" name="フローチャート : 判断 328"/>
        <xdr:cNvSpPr/>
      </xdr:nvSpPr>
      <xdr:spPr>
        <a:xfrm>
          <a:off x="13462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130827</xdr:rowOff>
    </xdr:from>
    <xdr:ext cx="762000" cy="259045"/>
    <xdr:sp macro="" textlink="">
      <xdr:nvSpPr>
        <xdr:cNvPr id="330" name="テキスト ボックス 329"/>
        <xdr:cNvSpPr txBox="1"/>
      </xdr:nvSpPr>
      <xdr:spPr>
        <a:xfrm>
          <a:off x="13131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14817</xdr:rowOff>
    </xdr:from>
    <xdr:to>
      <xdr:col>24</xdr:col>
      <xdr:colOff>609600</xdr:colOff>
      <xdr:row>60</xdr:row>
      <xdr:rowOff>116417</xdr:rowOff>
    </xdr:to>
    <xdr:sp macro="" textlink="">
      <xdr:nvSpPr>
        <xdr:cNvPr id="336" name="円/楕円 335"/>
        <xdr:cNvSpPr/>
      </xdr:nvSpPr>
      <xdr:spPr>
        <a:xfrm>
          <a:off x="16967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31344</xdr:rowOff>
    </xdr:from>
    <xdr:ext cx="762000" cy="259045"/>
    <xdr:sp macro="" textlink="">
      <xdr:nvSpPr>
        <xdr:cNvPr id="337" name="定員管理の状況該当値テキスト"/>
        <xdr:cNvSpPr txBox="1"/>
      </xdr:nvSpPr>
      <xdr:spPr>
        <a:xfrm>
          <a:off x="171069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166158</xdr:rowOff>
    </xdr:from>
    <xdr:to>
      <xdr:col>23</xdr:col>
      <xdr:colOff>457200</xdr:colOff>
      <xdr:row>60</xdr:row>
      <xdr:rowOff>96308</xdr:rowOff>
    </xdr:to>
    <xdr:sp macro="" textlink="">
      <xdr:nvSpPr>
        <xdr:cNvPr id="338" name="円/楕円 337"/>
        <xdr:cNvSpPr/>
      </xdr:nvSpPr>
      <xdr:spPr>
        <a:xfrm>
          <a:off x="16129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106485</xdr:rowOff>
    </xdr:from>
    <xdr:ext cx="736600" cy="259045"/>
    <xdr:sp macro="" textlink="">
      <xdr:nvSpPr>
        <xdr:cNvPr id="339" name="テキスト ボックス 338"/>
        <xdr:cNvSpPr txBox="1"/>
      </xdr:nvSpPr>
      <xdr:spPr>
        <a:xfrm>
          <a:off x="15798800" y="1005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34925</xdr:rowOff>
    </xdr:from>
    <xdr:to>
      <xdr:col>22</xdr:col>
      <xdr:colOff>254000</xdr:colOff>
      <xdr:row>60</xdr:row>
      <xdr:rowOff>136525</xdr:rowOff>
    </xdr:to>
    <xdr:sp macro="" textlink="">
      <xdr:nvSpPr>
        <xdr:cNvPr id="340" name="円/楕円 339"/>
        <xdr:cNvSpPr/>
      </xdr:nvSpPr>
      <xdr:spPr>
        <a:xfrm>
          <a:off x="15240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146702</xdr:rowOff>
    </xdr:from>
    <xdr:ext cx="762000" cy="259045"/>
    <xdr:sp macro="" textlink="">
      <xdr:nvSpPr>
        <xdr:cNvPr id="341" name="テキスト ボックス 340"/>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51012</xdr:rowOff>
    </xdr:from>
    <xdr:to>
      <xdr:col>21</xdr:col>
      <xdr:colOff>50800</xdr:colOff>
      <xdr:row>60</xdr:row>
      <xdr:rowOff>152612</xdr:rowOff>
    </xdr:to>
    <xdr:sp macro="" textlink="">
      <xdr:nvSpPr>
        <xdr:cNvPr id="342" name="円/楕円 341"/>
        <xdr:cNvSpPr/>
      </xdr:nvSpPr>
      <xdr:spPr>
        <a:xfrm>
          <a:off x="14351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162789</xdr:rowOff>
    </xdr:from>
    <xdr:ext cx="762000" cy="259045"/>
    <xdr:sp macro="" textlink="">
      <xdr:nvSpPr>
        <xdr:cNvPr id="343" name="テキスト ボックス 342"/>
        <xdr:cNvSpPr txBox="1"/>
      </xdr:nvSpPr>
      <xdr:spPr>
        <a:xfrm>
          <a:off x="14020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44" name="円/楕円 343"/>
        <xdr:cNvSpPr/>
      </xdr:nvSpPr>
      <xdr:spPr>
        <a:xfrm>
          <a:off x="13462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23512</xdr:rowOff>
    </xdr:from>
    <xdr:ext cx="762000" cy="259045"/>
    <xdr:sp macro="" textlink="">
      <xdr:nvSpPr>
        <xdr:cNvPr id="345" name="テキスト ボックス 344"/>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a:t>
          </a:r>
          <a:r>
            <a:rPr kumimoji="1" lang="en-US" altLang="ja-JP" sz="1300">
              <a:latin typeface="ＭＳ Ｐゴシック"/>
            </a:rPr>
            <a:t>0.6</a:t>
          </a:r>
          <a:r>
            <a:rPr kumimoji="1" lang="ja-JP" altLang="en-US" sz="1300">
              <a:latin typeface="ＭＳ Ｐゴシック"/>
            </a:rPr>
            <a:t>％の減となったものの、依然として類似団体平均を上回る結果となった。</a:t>
          </a:r>
          <a:endParaRPr kumimoji="1" lang="en-US" altLang="ja-JP" sz="1300">
            <a:latin typeface="ＭＳ Ｐゴシック"/>
          </a:endParaRPr>
        </a:p>
        <a:p>
          <a:r>
            <a:rPr kumimoji="1" lang="ja-JP" altLang="en-US" sz="1300">
              <a:latin typeface="ＭＳ Ｐゴシック"/>
            </a:rPr>
            <a:t>　今後とも、（後期）集中改革プランに基づき、一層の事業の選択と集中を行うことで、市債の発行抑制に努め、さらなる指標の改善に努めていく。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75353</xdr:rowOff>
    </xdr:from>
    <xdr:to>
      <xdr:col>24</xdr:col>
      <xdr:colOff>558800</xdr:colOff>
      <xdr:row>43</xdr:row>
      <xdr:rowOff>167640</xdr:rowOff>
    </xdr:to>
    <xdr:cxnSp macro="">
      <xdr:nvCxnSpPr>
        <xdr:cNvPr id="374" name="直線コネクタ 373"/>
        <xdr:cNvCxnSpPr/>
      </xdr:nvCxnSpPr>
      <xdr:spPr>
        <a:xfrm flipV="1">
          <a:off x="17018000" y="607610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161730</xdr:rowOff>
    </xdr:from>
    <xdr:ext cx="762000" cy="259045"/>
    <xdr:sp macro="" textlink="">
      <xdr:nvSpPr>
        <xdr:cNvPr id="377"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35</xdr:row>
      <xdr:rowOff>75353</xdr:rowOff>
    </xdr:from>
    <xdr:to>
      <xdr:col>24</xdr:col>
      <xdr:colOff>647700</xdr:colOff>
      <xdr:row>35</xdr:row>
      <xdr:rowOff>75353</xdr:rowOff>
    </xdr:to>
    <xdr:cxnSp macro="">
      <xdr:nvCxnSpPr>
        <xdr:cNvPr id="378" name="直線コネクタ 377"/>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40</xdr:row>
      <xdr:rowOff>78740</xdr:rowOff>
    </xdr:to>
    <xdr:cxnSp macro="">
      <xdr:nvCxnSpPr>
        <xdr:cNvPr id="379" name="直線コネクタ 378"/>
        <xdr:cNvCxnSpPr/>
      </xdr:nvCxnSpPr>
      <xdr:spPr>
        <a:xfrm flipV="1">
          <a:off x="16179800" y="68884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111354</xdr:rowOff>
    </xdr:from>
    <xdr:ext cx="762000" cy="259045"/>
    <xdr:sp macro="" textlink="">
      <xdr:nvSpPr>
        <xdr:cNvPr id="380" name="公債費負担の状況平均値テキスト"/>
        <xdr:cNvSpPr txBox="1"/>
      </xdr:nvSpPr>
      <xdr:spPr>
        <a:xfrm>
          <a:off x="17106900" y="662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381" name="フローチャート : 判断 380"/>
        <xdr:cNvSpPr/>
      </xdr:nvSpPr>
      <xdr:spPr>
        <a:xfrm>
          <a:off x="169672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40</xdr:row>
      <xdr:rowOff>127000</xdr:rowOff>
    </xdr:to>
    <xdr:cxnSp macro="">
      <xdr:nvCxnSpPr>
        <xdr:cNvPr id="382" name="直線コネクタ 381"/>
        <xdr:cNvCxnSpPr/>
      </xdr:nvCxnSpPr>
      <xdr:spPr>
        <a:xfrm flipV="1">
          <a:off x="15290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135044</xdr:rowOff>
    </xdr:from>
    <xdr:to>
      <xdr:col>23</xdr:col>
      <xdr:colOff>457200</xdr:colOff>
      <xdr:row>40</xdr:row>
      <xdr:rowOff>65194</xdr:rowOff>
    </xdr:to>
    <xdr:sp macro="" textlink="">
      <xdr:nvSpPr>
        <xdr:cNvPr id="383" name="フローチャート : 判断 382"/>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75371</xdr:rowOff>
    </xdr:from>
    <xdr:ext cx="736600" cy="259045"/>
    <xdr:sp macro="" textlink="">
      <xdr:nvSpPr>
        <xdr:cNvPr id="384" name="テキスト ボックス 383"/>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44027</xdr:rowOff>
    </xdr:to>
    <xdr:cxnSp macro="">
      <xdr:nvCxnSpPr>
        <xdr:cNvPr id="385" name="直線コネクタ 384"/>
        <xdr:cNvCxnSpPr/>
      </xdr:nvCxnSpPr>
      <xdr:spPr>
        <a:xfrm flipV="1">
          <a:off x="14401800" y="69850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11854</xdr:rowOff>
    </xdr:from>
    <xdr:to>
      <xdr:col>22</xdr:col>
      <xdr:colOff>254000</xdr:colOff>
      <xdr:row>40</xdr:row>
      <xdr:rowOff>113454</xdr:rowOff>
    </xdr:to>
    <xdr:sp macro="" textlink="">
      <xdr:nvSpPr>
        <xdr:cNvPr id="386" name="フローチャート : 判断 385"/>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123631</xdr:rowOff>
    </xdr:from>
    <xdr:ext cx="762000" cy="259045"/>
    <xdr:sp macro="" textlink="">
      <xdr:nvSpPr>
        <xdr:cNvPr id="387" name="テキスト ボックス 386"/>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44027</xdr:rowOff>
    </xdr:from>
    <xdr:to>
      <xdr:col>21</xdr:col>
      <xdr:colOff>0</xdr:colOff>
      <xdr:row>41</xdr:row>
      <xdr:rowOff>140546</xdr:rowOff>
    </xdr:to>
    <xdr:cxnSp macro="">
      <xdr:nvCxnSpPr>
        <xdr:cNvPr id="388" name="直線コネクタ 387"/>
        <xdr:cNvCxnSpPr/>
      </xdr:nvCxnSpPr>
      <xdr:spPr>
        <a:xfrm flipV="1">
          <a:off x="13512800" y="707347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60113</xdr:rowOff>
    </xdr:from>
    <xdr:to>
      <xdr:col>21</xdr:col>
      <xdr:colOff>50800</xdr:colOff>
      <xdr:row>40</xdr:row>
      <xdr:rowOff>161713</xdr:rowOff>
    </xdr:to>
    <xdr:sp macro="" textlink="">
      <xdr:nvSpPr>
        <xdr:cNvPr id="389" name="フローチャート : 判断 388"/>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440</xdr:rowOff>
    </xdr:from>
    <xdr:ext cx="762000" cy="259045"/>
    <xdr:sp macro="" textlink="">
      <xdr:nvSpPr>
        <xdr:cNvPr id="390" name="テキスト ボックス 389"/>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391" name="フローチャート : 判断 390"/>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24571</xdr:rowOff>
    </xdr:from>
    <xdr:ext cx="762000" cy="259045"/>
    <xdr:sp macro="" textlink="">
      <xdr:nvSpPr>
        <xdr:cNvPr id="392" name="テキスト ボックス 391"/>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398" name="円/楕円 397"/>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123207</xdr:rowOff>
    </xdr:from>
    <xdr:ext cx="762000" cy="259045"/>
    <xdr:sp macro="" textlink="">
      <xdr:nvSpPr>
        <xdr:cNvPr id="399" name="公債費負担の状況該当値テキスト"/>
        <xdr:cNvSpPr txBox="1"/>
      </xdr:nvSpPr>
      <xdr:spPr>
        <a:xfrm>
          <a:off x="17106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400" name="円/楕円 399"/>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401" name="テキスト ボックス 400"/>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2" name="円/楕円 401"/>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162577</xdr:rowOff>
    </xdr:from>
    <xdr:ext cx="762000" cy="259045"/>
    <xdr:sp macro="" textlink="">
      <xdr:nvSpPr>
        <xdr:cNvPr id="403" name="テキスト ボックス 402"/>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164677</xdr:rowOff>
    </xdr:from>
    <xdr:to>
      <xdr:col>21</xdr:col>
      <xdr:colOff>50800</xdr:colOff>
      <xdr:row>41</xdr:row>
      <xdr:rowOff>94827</xdr:rowOff>
    </xdr:to>
    <xdr:sp macro="" textlink="">
      <xdr:nvSpPr>
        <xdr:cNvPr id="404" name="円/楕円 403"/>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79604</xdr:rowOff>
    </xdr:from>
    <xdr:ext cx="762000" cy="259045"/>
    <xdr:sp macro="" textlink="">
      <xdr:nvSpPr>
        <xdr:cNvPr id="405" name="テキスト ボックス 404"/>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89746</xdr:rowOff>
    </xdr:from>
    <xdr:to>
      <xdr:col>19</xdr:col>
      <xdr:colOff>533400</xdr:colOff>
      <xdr:row>42</xdr:row>
      <xdr:rowOff>19896</xdr:rowOff>
    </xdr:to>
    <xdr:sp macro="" textlink="">
      <xdr:nvSpPr>
        <xdr:cNvPr id="406" name="円/楕円 405"/>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4673</xdr:rowOff>
    </xdr:from>
    <xdr:ext cx="762000" cy="259045"/>
    <xdr:sp macro="" textlink="">
      <xdr:nvSpPr>
        <xdr:cNvPr id="407" name="テキスト ボックス 406"/>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a:t>
          </a:r>
          <a:r>
            <a:rPr kumimoji="1" lang="en-US" altLang="ja-JP" sz="1300">
              <a:latin typeface="ＭＳ Ｐゴシック"/>
            </a:rPr>
            <a:t>13.4</a:t>
          </a:r>
          <a:r>
            <a:rPr kumimoji="1" lang="ja-JP" altLang="en-US" sz="1300">
              <a:latin typeface="ＭＳ Ｐゴシック"/>
            </a:rPr>
            <a:t>％減の</a:t>
          </a:r>
          <a:r>
            <a:rPr kumimoji="1" lang="en-US" altLang="ja-JP" sz="1300">
              <a:latin typeface="ＭＳ Ｐゴシック"/>
            </a:rPr>
            <a:t>28.7</a:t>
          </a:r>
          <a:r>
            <a:rPr kumimoji="1" lang="ja-JP" altLang="en-US" sz="1300">
              <a:latin typeface="ＭＳ Ｐゴシック"/>
            </a:rPr>
            <a:t>％となり、類似団体平均を大きく下回っている。</a:t>
          </a:r>
          <a:endParaRPr kumimoji="1" lang="en-US" altLang="ja-JP" sz="1300">
            <a:latin typeface="ＭＳ Ｐゴシック"/>
          </a:endParaRPr>
        </a:p>
        <a:p>
          <a:r>
            <a:rPr kumimoji="1" lang="ja-JP" altLang="en-US" sz="1300">
              <a:latin typeface="ＭＳ Ｐゴシック"/>
            </a:rPr>
            <a:t>　今後とも、新規事業の実施の必要性を見極めることによる市債の発行抑制や、公営企業等の経営の総点検を図るなど、さらなる指標の改善に努める。</a:t>
          </a:r>
          <a:r>
            <a:rPr kumimoji="1" lang="en-US" altLang="ja-JP" sz="1300">
              <a:latin typeface="ＭＳ Ｐゴシック"/>
            </a:rPr>
            <a:t>			</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149860</xdr:rowOff>
    </xdr:from>
    <xdr:to>
      <xdr:col>24</xdr:col>
      <xdr:colOff>558800</xdr:colOff>
      <xdr:row>22</xdr:row>
      <xdr:rowOff>111718</xdr:rowOff>
    </xdr:to>
    <xdr:cxnSp macro="">
      <xdr:nvCxnSpPr>
        <xdr:cNvPr id="436" name="直線コネクタ 435"/>
        <xdr:cNvCxnSpPr/>
      </xdr:nvCxnSpPr>
      <xdr:spPr>
        <a:xfrm flipV="1">
          <a:off x="17018000" y="2378710"/>
          <a:ext cx="0" cy="1504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83795</xdr:rowOff>
    </xdr:from>
    <xdr:ext cx="762000" cy="259045"/>
    <xdr:sp macro="" textlink="">
      <xdr:nvSpPr>
        <xdr:cNvPr id="437"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188.1</a:t>
          </a:r>
          <a:endParaRPr kumimoji="1" lang="ja-JP" altLang="en-US" sz="1000" b="1">
            <a:latin typeface="ＭＳ Ｐゴシック"/>
          </a:endParaRPr>
        </a:p>
      </xdr:txBody>
    </xdr:sp>
    <xdr:clientData/>
  </xdr:oneCellAnchor>
  <xdr:twoCellAnchor>
    <xdr:from>
      <xdr:col>24</xdr:col>
      <xdr:colOff>469900</xdr:colOff>
      <xdr:row>22</xdr:row>
      <xdr:rowOff>111718</xdr:rowOff>
    </xdr:from>
    <xdr:to>
      <xdr:col>24</xdr:col>
      <xdr:colOff>647700</xdr:colOff>
      <xdr:row>22</xdr:row>
      <xdr:rowOff>111718</xdr:rowOff>
    </xdr:to>
    <xdr:cxnSp macro="">
      <xdr:nvCxnSpPr>
        <xdr:cNvPr id="438" name="直線コネクタ 437"/>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64787</xdr:rowOff>
    </xdr:from>
    <xdr:ext cx="762000" cy="259045"/>
    <xdr:sp macro="" textlink="">
      <xdr:nvSpPr>
        <xdr:cNvPr id="439" name="将来負担の状況最大値テキスト"/>
        <xdr:cNvSpPr txBox="1"/>
      </xdr:nvSpPr>
      <xdr:spPr>
        <a:xfrm>
          <a:off x="17106900" y="212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149860</xdr:rowOff>
    </xdr:from>
    <xdr:to>
      <xdr:col>24</xdr:col>
      <xdr:colOff>647700</xdr:colOff>
      <xdr:row>13</xdr:row>
      <xdr:rowOff>149860</xdr:rowOff>
    </xdr:to>
    <xdr:cxnSp macro="">
      <xdr:nvCxnSpPr>
        <xdr:cNvPr id="440" name="直線コネクタ 439"/>
        <xdr:cNvCxnSpPr/>
      </xdr:nvCxnSpPr>
      <xdr:spPr>
        <a:xfrm>
          <a:off x="16929100" y="23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29760</xdr:rowOff>
    </xdr:from>
    <xdr:to>
      <xdr:col>24</xdr:col>
      <xdr:colOff>558800</xdr:colOff>
      <xdr:row>15</xdr:row>
      <xdr:rowOff>137541</xdr:rowOff>
    </xdr:to>
    <xdr:cxnSp macro="">
      <xdr:nvCxnSpPr>
        <xdr:cNvPr id="441" name="直線コネクタ 440"/>
        <xdr:cNvCxnSpPr/>
      </xdr:nvCxnSpPr>
      <xdr:spPr>
        <a:xfrm flipV="1">
          <a:off x="16179800" y="2601510"/>
          <a:ext cx="8382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157751</xdr:rowOff>
    </xdr:from>
    <xdr:ext cx="762000" cy="259045"/>
    <xdr:sp macro="" textlink="">
      <xdr:nvSpPr>
        <xdr:cNvPr id="442" name="将来負担の状況平均値テキスト"/>
        <xdr:cNvSpPr txBox="1"/>
      </xdr:nvSpPr>
      <xdr:spPr>
        <a:xfrm>
          <a:off x="17106900" y="272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14224</xdr:rowOff>
    </xdr:from>
    <xdr:to>
      <xdr:col>24</xdr:col>
      <xdr:colOff>609600</xdr:colOff>
      <xdr:row>16</xdr:row>
      <xdr:rowOff>115824</xdr:rowOff>
    </xdr:to>
    <xdr:sp macro="" textlink="">
      <xdr:nvSpPr>
        <xdr:cNvPr id="443" name="フローチャート : 判断 442"/>
        <xdr:cNvSpPr/>
      </xdr:nvSpPr>
      <xdr:spPr>
        <a:xfrm>
          <a:off x="169672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137541</xdr:rowOff>
    </xdr:from>
    <xdr:to>
      <xdr:col>23</xdr:col>
      <xdr:colOff>406400</xdr:colOff>
      <xdr:row>16</xdr:row>
      <xdr:rowOff>57785</xdr:rowOff>
    </xdr:to>
    <xdr:cxnSp macro="">
      <xdr:nvCxnSpPr>
        <xdr:cNvPr id="444" name="直線コネクタ 443"/>
        <xdr:cNvCxnSpPr/>
      </xdr:nvCxnSpPr>
      <xdr:spPr>
        <a:xfrm flipV="1">
          <a:off x="15290800" y="2709291"/>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80984</xdr:rowOff>
    </xdr:from>
    <xdr:to>
      <xdr:col>23</xdr:col>
      <xdr:colOff>457200</xdr:colOff>
      <xdr:row>17</xdr:row>
      <xdr:rowOff>11134</xdr:rowOff>
    </xdr:to>
    <xdr:sp macro="" textlink="">
      <xdr:nvSpPr>
        <xdr:cNvPr id="445" name="フローチャート : 判断 444"/>
        <xdr:cNvSpPr/>
      </xdr:nvSpPr>
      <xdr:spPr>
        <a:xfrm>
          <a:off x="16129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167361</xdr:rowOff>
    </xdr:from>
    <xdr:ext cx="736600" cy="259045"/>
    <xdr:sp macro="" textlink="">
      <xdr:nvSpPr>
        <xdr:cNvPr id="446" name="テキスト ボックス 445"/>
        <xdr:cNvSpPr txBox="1"/>
      </xdr:nvSpPr>
      <xdr:spPr>
        <a:xfrm>
          <a:off x="15798800" y="2910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57785</xdr:rowOff>
    </xdr:from>
    <xdr:to>
      <xdr:col>22</xdr:col>
      <xdr:colOff>203200</xdr:colOff>
      <xdr:row>17</xdr:row>
      <xdr:rowOff>93049</xdr:rowOff>
    </xdr:to>
    <xdr:cxnSp macro="">
      <xdr:nvCxnSpPr>
        <xdr:cNvPr id="447" name="直線コネクタ 446"/>
        <xdr:cNvCxnSpPr/>
      </xdr:nvCxnSpPr>
      <xdr:spPr>
        <a:xfrm flipV="1">
          <a:off x="14401800" y="2800985"/>
          <a:ext cx="889000" cy="20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423</xdr:rowOff>
    </xdr:from>
    <xdr:to>
      <xdr:col>22</xdr:col>
      <xdr:colOff>254000</xdr:colOff>
      <xdr:row>17</xdr:row>
      <xdr:rowOff>102023</xdr:rowOff>
    </xdr:to>
    <xdr:sp macro="" textlink="">
      <xdr:nvSpPr>
        <xdr:cNvPr id="448" name="フローチャート : 判断 447"/>
        <xdr:cNvSpPr/>
      </xdr:nvSpPr>
      <xdr:spPr>
        <a:xfrm>
          <a:off x="15240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86800</xdr:rowOff>
    </xdr:from>
    <xdr:ext cx="762000" cy="259045"/>
    <xdr:sp macro="" textlink="">
      <xdr:nvSpPr>
        <xdr:cNvPr id="449" name="テキスト ボックス 448"/>
        <xdr:cNvSpPr txBox="1"/>
      </xdr:nvSpPr>
      <xdr:spPr>
        <a:xfrm>
          <a:off x="14909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93049</xdr:rowOff>
    </xdr:from>
    <xdr:to>
      <xdr:col>21</xdr:col>
      <xdr:colOff>0</xdr:colOff>
      <xdr:row>18</xdr:row>
      <xdr:rowOff>73618</xdr:rowOff>
    </xdr:to>
    <xdr:cxnSp macro="">
      <xdr:nvCxnSpPr>
        <xdr:cNvPr id="450" name="直線コネクタ 449"/>
        <xdr:cNvCxnSpPr/>
      </xdr:nvCxnSpPr>
      <xdr:spPr>
        <a:xfrm flipV="1">
          <a:off x="13512800" y="3007699"/>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121073</xdr:rowOff>
    </xdr:from>
    <xdr:to>
      <xdr:col>21</xdr:col>
      <xdr:colOff>50800</xdr:colOff>
      <xdr:row>18</xdr:row>
      <xdr:rowOff>51223</xdr:rowOff>
    </xdr:to>
    <xdr:sp macro="" textlink="">
      <xdr:nvSpPr>
        <xdr:cNvPr id="451" name="フローチャート : 判断 450"/>
        <xdr:cNvSpPr/>
      </xdr:nvSpPr>
      <xdr:spPr>
        <a:xfrm>
          <a:off x="14351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36000</xdr:rowOff>
    </xdr:from>
    <xdr:ext cx="762000" cy="259045"/>
    <xdr:sp macro="" textlink="">
      <xdr:nvSpPr>
        <xdr:cNvPr id="452" name="テキスト ボックス 451"/>
        <xdr:cNvSpPr txBox="1"/>
      </xdr:nvSpPr>
      <xdr:spPr>
        <a:xfrm>
          <a:off x="14020800" y="312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22013</xdr:rowOff>
    </xdr:from>
    <xdr:to>
      <xdr:col>19</xdr:col>
      <xdr:colOff>533400</xdr:colOff>
      <xdr:row>18</xdr:row>
      <xdr:rowOff>123613</xdr:rowOff>
    </xdr:to>
    <xdr:sp macro="" textlink="">
      <xdr:nvSpPr>
        <xdr:cNvPr id="453" name="フローチャート : 判断 452"/>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133790</xdr:rowOff>
    </xdr:from>
    <xdr:ext cx="762000" cy="259045"/>
    <xdr:sp macro="" textlink="">
      <xdr:nvSpPr>
        <xdr:cNvPr id="454" name="テキスト ボックス 453"/>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150410</xdr:rowOff>
    </xdr:from>
    <xdr:to>
      <xdr:col>24</xdr:col>
      <xdr:colOff>609600</xdr:colOff>
      <xdr:row>15</xdr:row>
      <xdr:rowOff>80560</xdr:rowOff>
    </xdr:to>
    <xdr:sp macro="" textlink="">
      <xdr:nvSpPr>
        <xdr:cNvPr id="460" name="円/楕円 459"/>
        <xdr:cNvSpPr/>
      </xdr:nvSpPr>
      <xdr:spPr>
        <a:xfrm>
          <a:off x="16967200" y="25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166937</xdr:rowOff>
    </xdr:from>
    <xdr:ext cx="762000" cy="259045"/>
    <xdr:sp macro="" textlink="">
      <xdr:nvSpPr>
        <xdr:cNvPr id="461" name="将来負担の状況該当値テキスト"/>
        <xdr:cNvSpPr txBox="1"/>
      </xdr:nvSpPr>
      <xdr:spPr>
        <a:xfrm>
          <a:off x="17106900" y="239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86741</xdr:rowOff>
    </xdr:from>
    <xdr:to>
      <xdr:col>23</xdr:col>
      <xdr:colOff>457200</xdr:colOff>
      <xdr:row>16</xdr:row>
      <xdr:rowOff>16891</xdr:rowOff>
    </xdr:to>
    <xdr:sp macro="" textlink="">
      <xdr:nvSpPr>
        <xdr:cNvPr id="462" name="円/楕円 461"/>
        <xdr:cNvSpPr/>
      </xdr:nvSpPr>
      <xdr:spPr>
        <a:xfrm>
          <a:off x="16129000" y="26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27068</xdr:rowOff>
    </xdr:from>
    <xdr:ext cx="736600" cy="259045"/>
    <xdr:sp macro="" textlink="">
      <xdr:nvSpPr>
        <xdr:cNvPr id="463" name="テキスト ボックス 462"/>
        <xdr:cNvSpPr txBox="1"/>
      </xdr:nvSpPr>
      <xdr:spPr>
        <a:xfrm>
          <a:off x="15798800" y="2427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6985</xdr:rowOff>
    </xdr:from>
    <xdr:to>
      <xdr:col>22</xdr:col>
      <xdr:colOff>254000</xdr:colOff>
      <xdr:row>16</xdr:row>
      <xdr:rowOff>108585</xdr:rowOff>
    </xdr:to>
    <xdr:sp macro="" textlink="">
      <xdr:nvSpPr>
        <xdr:cNvPr id="464" name="円/楕円 463"/>
        <xdr:cNvSpPr/>
      </xdr:nvSpPr>
      <xdr:spPr>
        <a:xfrm>
          <a:off x="152400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118762</xdr:rowOff>
    </xdr:from>
    <xdr:ext cx="762000" cy="259045"/>
    <xdr:sp macro="" textlink="">
      <xdr:nvSpPr>
        <xdr:cNvPr id="465" name="テキスト ボックス 464"/>
        <xdr:cNvSpPr txBox="1"/>
      </xdr:nvSpPr>
      <xdr:spPr>
        <a:xfrm>
          <a:off x="14909800" y="25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42249</xdr:rowOff>
    </xdr:from>
    <xdr:to>
      <xdr:col>21</xdr:col>
      <xdr:colOff>50800</xdr:colOff>
      <xdr:row>17</xdr:row>
      <xdr:rowOff>143849</xdr:rowOff>
    </xdr:to>
    <xdr:sp macro="" textlink="">
      <xdr:nvSpPr>
        <xdr:cNvPr id="466" name="円/楕円 465"/>
        <xdr:cNvSpPr/>
      </xdr:nvSpPr>
      <xdr:spPr>
        <a:xfrm>
          <a:off x="14351000" y="29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154026</xdr:rowOff>
    </xdr:from>
    <xdr:ext cx="762000" cy="259045"/>
    <xdr:sp macro="" textlink="">
      <xdr:nvSpPr>
        <xdr:cNvPr id="467" name="テキスト ボックス 466"/>
        <xdr:cNvSpPr txBox="1"/>
      </xdr:nvSpPr>
      <xdr:spPr>
        <a:xfrm>
          <a:off x="14020800" y="272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22818</xdr:rowOff>
    </xdr:from>
    <xdr:to>
      <xdr:col>19</xdr:col>
      <xdr:colOff>533400</xdr:colOff>
      <xdr:row>18</xdr:row>
      <xdr:rowOff>124418</xdr:rowOff>
    </xdr:to>
    <xdr:sp macro="" textlink="">
      <xdr:nvSpPr>
        <xdr:cNvPr id="468" name="円/楕円 467"/>
        <xdr:cNvSpPr/>
      </xdr:nvSpPr>
      <xdr:spPr>
        <a:xfrm>
          <a:off x="13462000" y="31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109195</xdr:rowOff>
    </xdr:from>
    <xdr:ext cx="762000" cy="259045"/>
    <xdr:sp macro="" textlink="">
      <xdr:nvSpPr>
        <xdr:cNvPr id="469" name="テキスト ボックス 468"/>
        <xdr:cNvSpPr txBox="1"/>
      </xdr:nvSpPr>
      <xdr:spPr>
        <a:xfrm>
          <a:off x="13131800" y="319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滋賀県大津市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342,603
338,624
464.10
115,786,157
113,005,611
2,135,374
67,649,703
112,420,717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28.7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職員給与の独自カットの継続や時間外勤務手当の縮減（平成</a:t>
          </a:r>
          <a:r>
            <a:rPr kumimoji="1" lang="en-US" altLang="ja-JP" sz="1300">
              <a:latin typeface="ＭＳ Ｐゴシック"/>
            </a:rPr>
            <a:t>25</a:t>
          </a:r>
          <a:r>
            <a:rPr kumimoji="1" lang="ja-JP" altLang="en-US" sz="1300">
              <a:latin typeface="ＭＳ Ｐゴシック"/>
            </a:rPr>
            <a:t>年度目標は、職員一人当たり対平成</a:t>
          </a:r>
          <a:r>
            <a:rPr kumimoji="1" lang="en-US" altLang="ja-JP" sz="1300">
              <a:latin typeface="ＭＳ Ｐゴシック"/>
            </a:rPr>
            <a:t>20</a:t>
          </a:r>
          <a:r>
            <a:rPr kumimoji="1" lang="ja-JP" altLang="en-US" sz="1300">
              <a:latin typeface="ＭＳ Ｐゴシック"/>
            </a:rPr>
            <a:t>年度比</a:t>
          </a:r>
          <a:r>
            <a:rPr kumimoji="1" lang="en-US" altLang="ja-JP" sz="1300">
              <a:latin typeface="ＭＳ Ｐゴシック"/>
            </a:rPr>
            <a:t>20</a:t>
          </a:r>
          <a:r>
            <a:rPr kumimoji="1" lang="ja-JP" altLang="en-US" sz="1300">
              <a:latin typeface="ＭＳ Ｐゴシック"/>
            </a:rPr>
            <a:t>％削減）など、改善に取り組んだ結果、前年比</a:t>
          </a:r>
          <a:r>
            <a:rPr kumimoji="1" lang="en-US" altLang="ja-JP" sz="1300">
              <a:latin typeface="ＭＳ Ｐゴシック"/>
            </a:rPr>
            <a:t>1.4</a:t>
          </a:r>
          <a:r>
            <a:rPr kumimoji="1" lang="ja-JP" altLang="en-US" sz="1300">
              <a:latin typeface="ＭＳ Ｐゴシック"/>
            </a:rPr>
            <a:t>％減の</a:t>
          </a:r>
          <a:r>
            <a:rPr kumimoji="1" lang="en-US" altLang="ja-JP" sz="1300">
              <a:latin typeface="ＭＳ Ｐゴシック"/>
            </a:rPr>
            <a:t>24.2</a:t>
          </a:r>
          <a:r>
            <a:rPr kumimoji="1" lang="ja-JP" altLang="en-US" sz="1300">
              <a:latin typeface="ＭＳ Ｐゴシック"/>
            </a:rPr>
            <a:t>％となったが、類似団体平均を上回っている。</a:t>
          </a:r>
        </a:p>
        <a:p>
          <a:r>
            <a:rPr kumimoji="1" lang="ja-JP" altLang="en-US" sz="1300">
              <a:latin typeface="ＭＳ Ｐゴシック"/>
            </a:rPr>
            <a:t>　今後とも、時間外勤務の縮減、職員定数の適正化に向け、民間委託の推進などにより、人件費の削減に努める。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42</xdr:row>
      <xdr:rowOff>39915</xdr:rowOff>
    </xdr:to>
    <xdr:cxnSp macro="">
      <xdr:nvCxnSpPr>
        <xdr:cNvPr id="62" name="直線コネクタ 61"/>
        <xdr:cNvCxnSpPr/>
      </xdr:nvCxnSpPr>
      <xdr:spPr>
        <a:xfrm flipV="1">
          <a:off x="4826000" y="56406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5"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6" name="直線コネクタ 65"/>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83457</xdr:rowOff>
    </xdr:from>
    <xdr:to>
      <xdr:col>7</xdr:col>
      <xdr:colOff>15875</xdr:colOff>
      <xdr:row>39</xdr:row>
      <xdr:rowOff>64407</xdr:rowOff>
    </xdr:to>
    <xdr:cxnSp macro="">
      <xdr:nvCxnSpPr>
        <xdr:cNvPr id="67" name="直線コネクタ 66"/>
        <xdr:cNvCxnSpPr/>
      </xdr:nvCxnSpPr>
      <xdr:spPr>
        <a:xfrm flipV="1">
          <a:off x="3987800" y="65985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8"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9" name="フローチャート : 判断 68"/>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64407</xdr:rowOff>
    </xdr:from>
    <xdr:to>
      <xdr:col>5</xdr:col>
      <xdr:colOff>549275</xdr:colOff>
      <xdr:row>39</xdr:row>
      <xdr:rowOff>97065</xdr:rowOff>
    </xdr:to>
    <xdr:cxnSp macro="">
      <xdr:nvCxnSpPr>
        <xdr:cNvPr id="70" name="直線コネクタ 69"/>
        <xdr:cNvCxnSpPr/>
      </xdr:nvCxnSpPr>
      <xdr:spPr>
        <a:xfrm flipV="1">
          <a:off x="3098800" y="6750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65315</xdr:rowOff>
    </xdr:from>
    <xdr:to>
      <xdr:col>5</xdr:col>
      <xdr:colOff>600075</xdr:colOff>
      <xdr:row>38</xdr:row>
      <xdr:rowOff>166915</xdr:rowOff>
    </xdr:to>
    <xdr:sp macro="" textlink="">
      <xdr:nvSpPr>
        <xdr:cNvPr id="71" name="フローチャート : 判断 70"/>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5641</xdr:rowOff>
    </xdr:from>
    <xdr:ext cx="736600" cy="259045"/>
    <xdr:sp macro="" textlink="">
      <xdr:nvSpPr>
        <xdr:cNvPr id="72" name="テキスト ボックス 71"/>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97065</xdr:rowOff>
    </xdr:from>
    <xdr:to>
      <xdr:col>4</xdr:col>
      <xdr:colOff>346075</xdr:colOff>
      <xdr:row>39</xdr:row>
      <xdr:rowOff>97065</xdr:rowOff>
    </xdr:to>
    <xdr:cxnSp macro="">
      <xdr:nvCxnSpPr>
        <xdr:cNvPr id="73" name="直線コネクタ 72"/>
        <xdr:cNvCxnSpPr/>
      </xdr:nvCxnSpPr>
      <xdr:spPr>
        <a:xfrm>
          <a:off x="2209800" y="678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4" name="フローチャート : 判断 73"/>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81841</xdr:rowOff>
    </xdr:from>
    <xdr:ext cx="762000" cy="259045"/>
    <xdr:sp macro="" textlink="">
      <xdr:nvSpPr>
        <xdr:cNvPr id="75" name="テキスト ボックス 74"/>
        <xdr:cNvSpPr txBox="1"/>
      </xdr:nvSpPr>
      <xdr:spPr>
        <a:xfrm>
          <a:off x="2717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97065</xdr:rowOff>
    </xdr:from>
    <xdr:to>
      <xdr:col>3</xdr:col>
      <xdr:colOff>142875</xdr:colOff>
      <xdr:row>40</xdr:row>
      <xdr:rowOff>23585</xdr:rowOff>
    </xdr:to>
    <xdr:cxnSp macro="">
      <xdr:nvCxnSpPr>
        <xdr:cNvPr id="76" name="直線コネクタ 75"/>
        <xdr:cNvCxnSpPr/>
      </xdr:nvCxnSpPr>
      <xdr:spPr>
        <a:xfrm flipV="1">
          <a:off x="1320800" y="6783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7" name="フローチャート : 判断 76"/>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8" name="テキスト ボックス 77"/>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16328</xdr:rowOff>
    </xdr:from>
    <xdr:to>
      <xdr:col>1</xdr:col>
      <xdr:colOff>676275</xdr:colOff>
      <xdr:row>40</xdr:row>
      <xdr:rowOff>117928</xdr:rowOff>
    </xdr:to>
    <xdr:sp macro="" textlink="">
      <xdr:nvSpPr>
        <xdr:cNvPr id="79" name="フローチャート : 判断 78"/>
        <xdr:cNvSpPr/>
      </xdr:nvSpPr>
      <xdr:spPr>
        <a:xfrm>
          <a:off x="1270000" y="68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102705</xdr:rowOff>
    </xdr:from>
    <xdr:ext cx="762000" cy="259045"/>
    <xdr:sp macro="" textlink="">
      <xdr:nvSpPr>
        <xdr:cNvPr id="80" name="テキスト ボックス 79"/>
        <xdr:cNvSpPr txBox="1"/>
      </xdr:nvSpPr>
      <xdr:spPr>
        <a:xfrm>
          <a:off x="939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32657</xdr:rowOff>
    </xdr:from>
    <xdr:to>
      <xdr:col>7</xdr:col>
      <xdr:colOff>66675</xdr:colOff>
      <xdr:row>38</xdr:row>
      <xdr:rowOff>134257</xdr:rowOff>
    </xdr:to>
    <xdr:sp macro="" textlink="">
      <xdr:nvSpPr>
        <xdr:cNvPr id="86" name="円/楕円 85"/>
        <xdr:cNvSpPr/>
      </xdr:nvSpPr>
      <xdr:spPr>
        <a:xfrm>
          <a:off x="47752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4734</xdr:rowOff>
    </xdr:from>
    <xdr:ext cx="762000" cy="259045"/>
    <xdr:sp macro="" textlink="">
      <xdr:nvSpPr>
        <xdr:cNvPr id="87" name="人件費該当値テキスト"/>
        <xdr:cNvSpPr txBox="1"/>
      </xdr:nvSpPr>
      <xdr:spPr>
        <a:xfrm>
          <a:off x="4914900" y="651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13607</xdr:rowOff>
    </xdr:from>
    <xdr:to>
      <xdr:col>5</xdr:col>
      <xdr:colOff>600075</xdr:colOff>
      <xdr:row>39</xdr:row>
      <xdr:rowOff>115207</xdr:rowOff>
    </xdr:to>
    <xdr:sp macro="" textlink="">
      <xdr:nvSpPr>
        <xdr:cNvPr id="88" name="円/楕円 87"/>
        <xdr:cNvSpPr/>
      </xdr:nvSpPr>
      <xdr:spPr>
        <a:xfrm>
          <a:off x="3937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99984</xdr:rowOff>
    </xdr:from>
    <xdr:ext cx="736600" cy="259045"/>
    <xdr:sp macro="" textlink="">
      <xdr:nvSpPr>
        <xdr:cNvPr id="89" name="テキスト ボックス 88"/>
        <xdr:cNvSpPr txBox="1"/>
      </xdr:nvSpPr>
      <xdr:spPr>
        <a:xfrm>
          <a:off x="3606800" y="678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46265</xdr:rowOff>
    </xdr:from>
    <xdr:to>
      <xdr:col>4</xdr:col>
      <xdr:colOff>396875</xdr:colOff>
      <xdr:row>39</xdr:row>
      <xdr:rowOff>147865</xdr:rowOff>
    </xdr:to>
    <xdr:sp macro="" textlink="">
      <xdr:nvSpPr>
        <xdr:cNvPr id="90" name="円/楕円 89"/>
        <xdr:cNvSpPr/>
      </xdr:nvSpPr>
      <xdr:spPr>
        <a:xfrm>
          <a:off x="3048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132642</xdr:rowOff>
    </xdr:from>
    <xdr:ext cx="762000" cy="259045"/>
    <xdr:sp macro="" textlink="">
      <xdr:nvSpPr>
        <xdr:cNvPr id="91" name="テキスト ボックス 90"/>
        <xdr:cNvSpPr txBox="1"/>
      </xdr:nvSpPr>
      <xdr:spPr>
        <a:xfrm>
          <a:off x="2717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46265</xdr:rowOff>
    </xdr:from>
    <xdr:to>
      <xdr:col>3</xdr:col>
      <xdr:colOff>193675</xdr:colOff>
      <xdr:row>39</xdr:row>
      <xdr:rowOff>147865</xdr:rowOff>
    </xdr:to>
    <xdr:sp macro="" textlink="">
      <xdr:nvSpPr>
        <xdr:cNvPr id="92" name="円/楕円 91"/>
        <xdr:cNvSpPr/>
      </xdr:nvSpPr>
      <xdr:spPr>
        <a:xfrm>
          <a:off x="2159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132642</xdr:rowOff>
    </xdr:from>
    <xdr:ext cx="762000" cy="259045"/>
    <xdr:sp macro="" textlink="">
      <xdr:nvSpPr>
        <xdr:cNvPr id="93" name="テキスト ボックス 92"/>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144235</xdr:rowOff>
    </xdr:from>
    <xdr:to>
      <xdr:col>1</xdr:col>
      <xdr:colOff>676275</xdr:colOff>
      <xdr:row>40</xdr:row>
      <xdr:rowOff>74385</xdr:rowOff>
    </xdr:to>
    <xdr:sp macro="" textlink="">
      <xdr:nvSpPr>
        <xdr:cNvPr id="94" name="円/楕円 93"/>
        <xdr:cNvSpPr/>
      </xdr:nvSpPr>
      <xdr:spPr>
        <a:xfrm>
          <a:off x="127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84562</xdr:rowOff>
    </xdr:from>
    <xdr:ext cx="762000" cy="259045"/>
    <xdr:sp macro="" textlink="">
      <xdr:nvSpPr>
        <xdr:cNvPr id="95" name="テキスト ボックス 94"/>
        <xdr:cNvSpPr txBox="1"/>
      </xdr:nvSpPr>
      <xdr:spPr>
        <a:xfrm>
          <a:off x="93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a:t>
          </a:r>
          <a:r>
            <a:rPr kumimoji="1" lang="en-US" altLang="ja-JP" sz="1300">
              <a:latin typeface="ＭＳ Ｐゴシック"/>
            </a:rPr>
            <a:t>0.5</a:t>
          </a:r>
          <a:r>
            <a:rPr kumimoji="1" lang="ja-JP" altLang="en-US" sz="1300">
              <a:latin typeface="ＭＳ Ｐゴシック"/>
            </a:rPr>
            <a:t>％増の</a:t>
          </a:r>
          <a:r>
            <a:rPr kumimoji="1" lang="en-US" altLang="ja-JP" sz="1300">
              <a:latin typeface="ＭＳ Ｐゴシック"/>
            </a:rPr>
            <a:t>14.0</a:t>
          </a:r>
          <a:r>
            <a:rPr kumimoji="1" lang="ja-JP" altLang="en-US" sz="1300">
              <a:latin typeface="ＭＳ Ｐゴシック"/>
            </a:rPr>
            <a:t>％となり、類似団体平均を僅かながら上回っている。</a:t>
          </a:r>
          <a:endParaRPr kumimoji="1" lang="en-US" altLang="ja-JP" sz="1300">
            <a:latin typeface="ＭＳ Ｐゴシック"/>
          </a:endParaRPr>
        </a:p>
        <a:p>
          <a:r>
            <a:rPr kumimoji="1" lang="ja-JP" altLang="en-US" sz="1300">
              <a:latin typeface="ＭＳ Ｐゴシック"/>
            </a:rPr>
            <a:t>　今後も、引き続き、競争入札などによるコスト削減に努める。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0" name="直線コネクタ 109"/>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1" name="テキスト ボックス 110"/>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2" name="直線コネクタ 111"/>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3" name="テキスト ボックス 112"/>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4" name="直線コネクタ 113"/>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5" name="テキスト ボックス 114"/>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6" name="直線コネクタ 115"/>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7" name="テキスト ボックス 116"/>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8" name="直線コネクタ 117"/>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9" name="テキスト ボックス 118"/>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31750</xdr:rowOff>
    </xdr:to>
    <xdr:cxnSp macro="">
      <xdr:nvCxnSpPr>
        <xdr:cNvPr id="123" name="直線コネクタ 122"/>
        <xdr:cNvCxnSpPr/>
      </xdr:nvCxnSpPr>
      <xdr:spPr>
        <a:xfrm flipV="1">
          <a:off x="16510000" y="2260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3827</xdr:rowOff>
    </xdr:from>
    <xdr:ext cx="762000" cy="259045"/>
    <xdr:sp macro="" textlink="">
      <xdr:nvSpPr>
        <xdr:cNvPr id="124"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31750</xdr:rowOff>
    </xdr:from>
    <xdr:to>
      <xdr:col>24</xdr:col>
      <xdr:colOff>120650</xdr:colOff>
      <xdr:row>21</xdr:row>
      <xdr:rowOff>31750</xdr:rowOff>
    </xdr:to>
    <xdr:cxnSp macro="">
      <xdr:nvCxnSpPr>
        <xdr:cNvPr id="125" name="直線コネクタ 124"/>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6"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7" name="直線コネクタ 126"/>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50800</xdr:rowOff>
    </xdr:from>
    <xdr:to>
      <xdr:col>24</xdr:col>
      <xdr:colOff>31750</xdr:colOff>
      <xdr:row>16</xdr:row>
      <xdr:rowOff>114300</xdr:rowOff>
    </xdr:to>
    <xdr:cxnSp macro="">
      <xdr:nvCxnSpPr>
        <xdr:cNvPr id="128" name="直線コネクタ 127"/>
        <xdr:cNvCxnSpPr/>
      </xdr:nvCxnSpPr>
      <xdr:spPr>
        <a:xfrm>
          <a:off x="15671800" y="2794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54627</xdr:rowOff>
    </xdr:from>
    <xdr:ext cx="762000" cy="259045"/>
    <xdr:sp macro="" textlink="">
      <xdr:nvSpPr>
        <xdr:cNvPr id="129"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30" name="フローチャート : 判断 129"/>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158750</xdr:rowOff>
    </xdr:from>
    <xdr:to>
      <xdr:col>22</xdr:col>
      <xdr:colOff>565150</xdr:colOff>
      <xdr:row>16</xdr:row>
      <xdr:rowOff>50800</xdr:rowOff>
    </xdr:to>
    <xdr:cxnSp macro="">
      <xdr:nvCxnSpPr>
        <xdr:cNvPr id="131" name="直線コネクタ 130"/>
        <xdr:cNvCxnSpPr/>
      </xdr:nvCxnSpPr>
      <xdr:spPr>
        <a:xfrm>
          <a:off x="14782800" y="2730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158750</xdr:rowOff>
    </xdr:from>
    <xdr:to>
      <xdr:col>22</xdr:col>
      <xdr:colOff>615950</xdr:colOff>
      <xdr:row>16</xdr:row>
      <xdr:rowOff>88900</xdr:rowOff>
    </xdr:to>
    <xdr:sp macro="" textlink="">
      <xdr:nvSpPr>
        <xdr:cNvPr id="132" name="フローチャート : 判断 131"/>
        <xdr:cNvSpPr/>
      </xdr:nvSpPr>
      <xdr:spPr>
        <a:xfrm>
          <a:off x="15621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99077</xdr:rowOff>
    </xdr:from>
    <xdr:ext cx="736600" cy="259045"/>
    <xdr:sp macro="" textlink="">
      <xdr:nvSpPr>
        <xdr:cNvPr id="133" name="テキスト ボックス 132"/>
        <xdr:cNvSpPr txBox="1"/>
      </xdr:nvSpPr>
      <xdr:spPr>
        <a:xfrm>
          <a:off x="15290800" y="249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133350</xdr:rowOff>
    </xdr:from>
    <xdr:to>
      <xdr:col>21</xdr:col>
      <xdr:colOff>361950</xdr:colOff>
      <xdr:row>15</xdr:row>
      <xdr:rowOff>158750</xdr:rowOff>
    </xdr:to>
    <xdr:cxnSp macro="">
      <xdr:nvCxnSpPr>
        <xdr:cNvPr id="134" name="直線コネクタ 133"/>
        <xdr:cNvCxnSpPr/>
      </xdr:nvCxnSpPr>
      <xdr:spPr>
        <a:xfrm>
          <a:off x="13893800" y="270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107950</xdr:rowOff>
    </xdr:from>
    <xdr:to>
      <xdr:col>21</xdr:col>
      <xdr:colOff>412750</xdr:colOff>
      <xdr:row>16</xdr:row>
      <xdr:rowOff>38100</xdr:rowOff>
    </xdr:to>
    <xdr:sp macro="" textlink="">
      <xdr:nvSpPr>
        <xdr:cNvPr id="135" name="フローチャート : 判断 134"/>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48277</xdr:rowOff>
    </xdr:from>
    <xdr:ext cx="762000" cy="259045"/>
    <xdr:sp macro="" textlink="">
      <xdr:nvSpPr>
        <xdr:cNvPr id="136" name="テキスト ボックス 135"/>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133350</xdr:rowOff>
    </xdr:from>
    <xdr:to>
      <xdr:col>20</xdr:col>
      <xdr:colOff>158750</xdr:colOff>
      <xdr:row>16</xdr:row>
      <xdr:rowOff>63500</xdr:rowOff>
    </xdr:to>
    <xdr:cxnSp macro="">
      <xdr:nvCxnSpPr>
        <xdr:cNvPr id="137" name="直線コネクタ 136"/>
        <xdr:cNvCxnSpPr/>
      </xdr:nvCxnSpPr>
      <xdr:spPr>
        <a:xfrm flipV="1">
          <a:off x="13004800" y="2705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8" name="フローチャート : 判断 137"/>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39" name="テキスト ボックス 138"/>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40" name="フローチャート : 判断 139"/>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1" name="テキスト ボックス 140"/>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63500</xdr:rowOff>
    </xdr:from>
    <xdr:to>
      <xdr:col>24</xdr:col>
      <xdr:colOff>82550</xdr:colOff>
      <xdr:row>16</xdr:row>
      <xdr:rowOff>165100</xdr:rowOff>
    </xdr:to>
    <xdr:sp macro="" textlink="">
      <xdr:nvSpPr>
        <xdr:cNvPr id="147" name="円/楕円 146"/>
        <xdr:cNvSpPr/>
      </xdr:nvSpPr>
      <xdr:spPr>
        <a:xfrm>
          <a:off x="164592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35577</xdr:rowOff>
    </xdr:from>
    <xdr:ext cx="762000" cy="259045"/>
    <xdr:sp macro="" textlink="">
      <xdr:nvSpPr>
        <xdr:cNvPr id="148"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0</xdr:rowOff>
    </xdr:from>
    <xdr:to>
      <xdr:col>22</xdr:col>
      <xdr:colOff>615950</xdr:colOff>
      <xdr:row>16</xdr:row>
      <xdr:rowOff>101600</xdr:rowOff>
    </xdr:to>
    <xdr:sp macro="" textlink="">
      <xdr:nvSpPr>
        <xdr:cNvPr id="149" name="円/楕円 148"/>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50" name="テキスト ボックス 149"/>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107950</xdr:rowOff>
    </xdr:from>
    <xdr:to>
      <xdr:col>21</xdr:col>
      <xdr:colOff>412750</xdr:colOff>
      <xdr:row>16</xdr:row>
      <xdr:rowOff>38100</xdr:rowOff>
    </xdr:to>
    <xdr:sp macro="" textlink="">
      <xdr:nvSpPr>
        <xdr:cNvPr id="151" name="円/楕円 150"/>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22877</xdr:rowOff>
    </xdr:from>
    <xdr:ext cx="762000" cy="259045"/>
    <xdr:sp macro="" textlink="">
      <xdr:nvSpPr>
        <xdr:cNvPr id="152" name="テキスト ボックス 151"/>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82550</xdr:rowOff>
    </xdr:from>
    <xdr:to>
      <xdr:col>20</xdr:col>
      <xdr:colOff>209550</xdr:colOff>
      <xdr:row>16</xdr:row>
      <xdr:rowOff>12700</xdr:rowOff>
    </xdr:to>
    <xdr:sp macro="" textlink="">
      <xdr:nvSpPr>
        <xdr:cNvPr id="153" name="円/楕円 152"/>
        <xdr:cNvSpPr/>
      </xdr:nvSpPr>
      <xdr:spPr>
        <a:xfrm>
          <a:off x="13843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54" name="テキスト ボックス 153"/>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12700</xdr:rowOff>
    </xdr:from>
    <xdr:to>
      <xdr:col>19</xdr:col>
      <xdr:colOff>6350</xdr:colOff>
      <xdr:row>16</xdr:row>
      <xdr:rowOff>114300</xdr:rowOff>
    </xdr:to>
    <xdr:sp macro="" textlink="">
      <xdr:nvSpPr>
        <xdr:cNvPr id="155" name="円/楕円 154"/>
        <xdr:cNvSpPr/>
      </xdr:nvSpPr>
      <xdr:spPr>
        <a:xfrm>
          <a:off x="12954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99077</xdr:rowOff>
    </xdr:from>
    <xdr:ext cx="762000" cy="259045"/>
    <xdr:sp macro="" textlink="">
      <xdr:nvSpPr>
        <xdr:cNvPr id="156" name="テキスト ボックス 155"/>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a:t>
          </a:r>
          <a:r>
            <a:rPr kumimoji="1" lang="en-US" altLang="ja-JP" sz="1300">
              <a:latin typeface="ＭＳ Ｐゴシック"/>
            </a:rPr>
            <a:t>0.2</a:t>
          </a:r>
          <a:r>
            <a:rPr kumimoji="1" lang="ja-JP" altLang="en-US" sz="1300">
              <a:latin typeface="ＭＳ Ｐゴシック"/>
            </a:rPr>
            <a:t>％減の</a:t>
          </a:r>
          <a:r>
            <a:rPr kumimoji="1" lang="en-US" altLang="ja-JP" sz="1300">
              <a:latin typeface="ＭＳ Ｐゴシック"/>
            </a:rPr>
            <a:t>12.9</a:t>
          </a:r>
          <a:r>
            <a:rPr kumimoji="1" lang="ja-JP" altLang="en-US" sz="1300">
              <a:latin typeface="ＭＳ Ｐゴシック"/>
            </a:rPr>
            <a:t>％となり、類似団体平均を下回っているものの、全国平均、及び県内平均を上回っている。</a:t>
          </a:r>
          <a:endParaRPr kumimoji="1" lang="en-US" altLang="ja-JP" sz="1300">
            <a:latin typeface="ＭＳ Ｐゴシック"/>
          </a:endParaRPr>
        </a:p>
        <a:p>
          <a:r>
            <a:rPr kumimoji="1" lang="ja-JP" altLang="en-US" sz="1300">
              <a:latin typeface="ＭＳ Ｐゴシック"/>
            </a:rPr>
            <a:t>　少子高齢化が進み、今後とも、扶助費の増加が避けられないことから、市単独制度に基づく扶助費について、抑制に努める。</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101600</xdr:rowOff>
    </xdr:to>
    <xdr:cxnSp macro="">
      <xdr:nvCxnSpPr>
        <xdr:cNvPr id="184" name="直線コネクタ 183"/>
        <xdr:cNvCxnSpPr/>
      </xdr:nvCxnSpPr>
      <xdr:spPr>
        <a:xfrm flipV="1">
          <a:off x="4826000" y="90805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73677</xdr:rowOff>
    </xdr:from>
    <xdr:ext cx="762000" cy="259045"/>
    <xdr:sp macro="" textlink="">
      <xdr:nvSpPr>
        <xdr:cNvPr id="185" name="扶助費最小値テキスト"/>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60</xdr:row>
      <xdr:rowOff>101600</xdr:rowOff>
    </xdr:from>
    <xdr:to>
      <xdr:col>7</xdr:col>
      <xdr:colOff>104775</xdr:colOff>
      <xdr:row>60</xdr:row>
      <xdr:rowOff>101600</xdr:rowOff>
    </xdr:to>
    <xdr:cxnSp macro="">
      <xdr:nvCxnSpPr>
        <xdr:cNvPr id="186" name="直線コネクタ 185"/>
        <xdr:cNvCxnSpPr/>
      </xdr:nvCxnSpPr>
      <xdr:spPr>
        <a:xfrm>
          <a:off x="4737100" y="1038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7"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8" name="直線コネクタ 187"/>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0</xdr:rowOff>
    </xdr:to>
    <xdr:cxnSp macro="">
      <xdr:nvCxnSpPr>
        <xdr:cNvPr id="189" name="直線コネクタ 188"/>
        <xdr:cNvCxnSpPr/>
      </xdr:nvCxnSpPr>
      <xdr:spPr>
        <a:xfrm flipV="1">
          <a:off x="3987800" y="9575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0"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191" name="フローチャート : 判断 190"/>
        <xdr:cNvSpPr/>
      </xdr:nvSpPr>
      <xdr:spPr>
        <a:xfrm>
          <a:off x="4775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139700</xdr:rowOff>
    </xdr:from>
    <xdr:to>
      <xdr:col>5</xdr:col>
      <xdr:colOff>549275</xdr:colOff>
      <xdr:row>56</xdr:row>
      <xdr:rowOff>0</xdr:rowOff>
    </xdr:to>
    <xdr:cxnSp macro="">
      <xdr:nvCxnSpPr>
        <xdr:cNvPr id="192" name="直線コネクタ 191"/>
        <xdr:cNvCxnSpPr/>
      </xdr:nvCxnSpPr>
      <xdr:spPr>
        <a:xfrm>
          <a:off x="3098800" y="9398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50800</xdr:rowOff>
    </xdr:from>
    <xdr:to>
      <xdr:col>5</xdr:col>
      <xdr:colOff>600075</xdr:colOff>
      <xdr:row>56</xdr:row>
      <xdr:rowOff>152400</xdr:rowOff>
    </xdr:to>
    <xdr:sp macro="" textlink="">
      <xdr:nvSpPr>
        <xdr:cNvPr id="193" name="フローチャート : 判断 192"/>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137177</xdr:rowOff>
    </xdr:from>
    <xdr:ext cx="736600" cy="259045"/>
    <xdr:sp macro="" textlink="">
      <xdr:nvSpPr>
        <xdr:cNvPr id="194" name="テキスト ボックス 193"/>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139700</xdr:rowOff>
    </xdr:from>
    <xdr:to>
      <xdr:col>4</xdr:col>
      <xdr:colOff>346075</xdr:colOff>
      <xdr:row>54</xdr:row>
      <xdr:rowOff>139700</xdr:rowOff>
    </xdr:to>
    <xdr:cxnSp macro="">
      <xdr:nvCxnSpPr>
        <xdr:cNvPr id="195" name="直線コネクタ 194"/>
        <xdr:cNvCxnSpPr/>
      </xdr:nvCxnSpPr>
      <xdr:spPr>
        <a:xfrm>
          <a:off x="22098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6" name="フローチャート : 判断 195"/>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7" name="テキスト ボックス 196"/>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139700</xdr:rowOff>
    </xdr:from>
    <xdr:to>
      <xdr:col>3</xdr:col>
      <xdr:colOff>142875</xdr:colOff>
      <xdr:row>54</xdr:row>
      <xdr:rowOff>139700</xdr:rowOff>
    </xdr:to>
    <xdr:cxnSp macro="">
      <xdr:nvCxnSpPr>
        <xdr:cNvPr id="198" name="直線コネクタ 197"/>
        <xdr:cNvCxnSpPr/>
      </xdr:nvCxnSpPr>
      <xdr:spPr>
        <a:xfrm>
          <a:off x="13208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9" name="フローチャート : 判断 198"/>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200" name="テキスト ボックス 199"/>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201" name="フローチャート : 判断 200"/>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202" name="テキスト ボックス 201"/>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8" name="円/楕円 207"/>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111777</xdr:rowOff>
    </xdr:from>
    <xdr:ext cx="762000" cy="259045"/>
    <xdr:sp macro="" textlink="">
      <xdr:nvSpPr>
        <xdr:cNvPr id="209"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120650</xdr:rowOff>
    </xdr:from>
    <xdr:to>
      <xdr:col>5</xdr:col>
      <xdr:colOff>600075</xdr:colOff>
      <xdr:row>56</xdr:row>
      <xdr:rowOff>50800</xdr:rowOff>
    </xdr:to>
    <xdr:sp macro="" textlink="">
      <xdr:nvSpPr>
        <xdr:cNvPr id="210" name="円/楕円 209"/>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60977</xdr:rowOff>
    </xdr:from>
    <xdr:ext cx="736600" cy="259045"/>
    <xdr:sp macro="" textlink="">
      <xdr:nvSpPr>
        <xdr:cNvPr id="211" name="テキスト ボックス 210"/>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88900</xdr:rowOff>
    </xdr:from>
    <xdr:to>
      <xdr:col>4</xdr:col>
      <xdr:colOff>396875</xdr:colOff>
      <xdr:row>55</xdr:row>
      <xdr:rowOff>19050</xdr:rowOff>
    </xdr:to>
    <xdr:sp macro="" textlink="">
      <xdr:nvSpPr>
        <xdr:cNvPr id="212" name="円/楕円 211"/>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29227</xdr:rowOff>
    </xdr:from>
    <xdr:ext cx="762000" cy="259045"/>
    <xdr:sp macro="" textlink="">
      <xdr:nvSpPr>
        <xdr:cNvPr id="213" name="テキスト ボックス 212"/>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88900</xdr:rowOff>
    </xdr:from>
    <xdr:to>
      <xdr:col>3</xdr:col>
      <xdr:colOff>193675</xdr:colOff>
      <xdr:row>55</xdr:row>
      <xdr:rowOff>19050</xdr:rowOff>
    </xdr:to>
    <xdr:sp macro="" textlink="">
      <xdr:nvSpPr>
        <xdr:cNvPr id="214" name="円/楕円 213"/>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29227</xdr:rowOff>
    </xdr:from>
    <xdr:ext cx="762000" cy="259045"/>
    <xdr:sp macro="" textlink="">
      <xdr:nvSpPr>
        <xdr:cNvPr id="215" name="テキスト ボックス 214"/>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88900</xdr:rowOff>
    </xdr:from>
    <xdr:to>
      <xdr:col>1</xdr:col>
      <xdr:colOff>676275</xdr:colOff>
      <xdr:row>55</xdr:row>
      <xdr:rowOff>19050</xdr:rowOff>
    </xdr:to>
    <xdr:sp macro="" textlink="">
      <xdr:nvSpPr>
        <xdr:cNvPr id="216" name="円/楕円 215"/>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29227</xdr:rowOff>
    </xdr:from>
    <xdr:ext cx="762000" cy="259045"/>
    <xdr:sp macro="" textlink="">
      <xdr:nvSpPr>
        <xdr:cNvPr id="217" name="テキスト ボックス 216"/>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a:t>
          </a:r>
          <a:r>
            <a:rPr kumimoji="1" lang="en-US" altLang="ja-JP" sz="1300">
              <a:latin typeface="ＭＳ Ｐゴシック"/>
            </a:rPr>
            <a:t>0.3</a:t>
          </a:r>
          <a:r>
            <a:rPr kumimoji="1" lang="ja-JP" altLang="en-US" sz="1300">
              <a:latin typeface="ＭＳ Ｐゴシック"/>
            </a:rPr>
            <a:t>％増の</a:t>
          </a:r>
          <a:r>
            <a:rPr kumimoji="1" lang="en-US" altLang="ja-JP" sz="1300">
              <a:latin typeface="ＭＳ Ｐゴシック"/>
            </a:rPr>
            <a:t>11.5</a:t>
          </a:r>
          <a:r>
            <a:rPr kumimoji="1" lang="ja-JP" altLang="en-US" sz="1300">
              <a:latin typeface="ＭＳ Ｐゴシック"/>
            </a:rPr>
            <a:t>％となり、若干、類似団体平均を下回っている。</a:t>
          </a:r>
          <a:endParaRPr kumimoji="1" lang="en-US" altLang="ja-JP" sz="1300">
            <a:latin typeface="ＭＳ Ｐゴシック"/>
          </a:endParaRPr>
        </a:p>
        <a:p>
          <a:r>
            <a:rPr kumimoji="1" lang="ja-JP" altLang="en-US" sz="1300">
              <a:latin typeface="ＭＳ Ｐゴシック"/>
            </a:rPr>
            <a:t>　繰出金については、独立採算の原則のもと、適切な基準により、普通会計の負担軽減に努める。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62230</xdr:rowOff>
    </xdr:from>
    <xdr:to>
      <xdr:col>24</xdr:col>
      <xdr:colOff>31750</xdr:colOff>
      <xdr:row>60</xdr:row>
      <xdr:rowOff>58420</xdr:rowOff>
    </xdr:to>
    <xdr:cxnSp macro="">
      <xdr:nvCxnSpPr>
        <xdr:cNvPr id="245" name="直線コネクタ 244"/>
        <xdr:cNvCxnSpPr/>
      </xdr:nvCxnSpPr>
      <xdr:spPr>
        <a:xfrm flipV="1">
          <a:off x="16510000" y="9149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7" name="直線コネクタ 24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148607</xdr:rowOff>
    </xdr:from>
    <xdr:ext cx="762000" cy="259045"/>
    <xdr:sp macro="" textlink="">
      <xdr:nvSpPr>
        <xdr:cNvPr id="248"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53</xdr:row>
      <xdr:rowOff>62230</xdr:rowOff>
    </xdr:from>
    <xdr:to>
      <xdr:col>24</xdr:col>
      <xdr:colOff>120650</xdr:colOff>
      <xdr:row>53</xdr:row>
      <xdr:rowOff>62230</xdr:rowOff>
    </xdr:to>
    <xdr:cxnSp macro="">
      <xdr:nvCxnSpPr>
        <xdr:cNvPr id="249" name="直線コネクタ 248"/>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123190</xdr:rowOff>
    </xdr:from>
    <xdr:to>
      <xdr:col>24</xdr:col>
      <xdr:colOff>31750</xdr:colOff>
      <xdr:row>55</xdr:row>
      <xdr:rowOff>146050</xdr:rowOff>
    </xdr:to>
    <xdr:cxnSp macro="">
      <xdr:nvCxnSpPr>
        <xdr:cNvPr id="250" name="直線コネクタ 249"/>
        <xdr:cNvCxnSpPr/>
      </xdr:nvCxnSpPr>
      <xdr:spPr>
        <a:xfrm>
          <a:off x="15671800" y="9552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51" name="その他平均値テキスト"/>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52" name="フローチャート : 判断 251"/>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77470</xdr:rowOff>
    </xdr:from>
    <xdr:to>
      <xdr:col>22</xdr:col>
      <xdr:colOff>565150</xdr:colOff>
      <xdr:row>55</xdr:row>
      <xdr:rowOff>123190</xdr:rowOff>
    </xdr:to>
    <xdr:cxnSp macro="">
      <xdr:nvCxnSpPr>
        <xdr:cNvPr id="253" name="直線コネクタ 252"/>
        <xdr:cNvCxnSpPr/>
      </xdr:nvCxnSpPr>
      <xdr:spPr>
        <a:xfrm>
          <a:off x="14782800" y="9507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4" name="フローチャート : 判断 253"/>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33037</xdr:rowOff>
    </xdr:from>
    <xdr:ext cx="736600" cy="259045"/>
    <xdr:sp macro="" textlink="">
      <xdr:nvSpPr>
        <xdr:cNvPr id="255" name="テキスト ボックス 254"/>
        <xdr:cNvSpPr txBox="1"/>
      </xdr:nvSpPr>
      <xdr:spPr>
        <a:xfrm>
          <a:off x="15290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16510</xdr:rowOff>
    </xdr:from>
    <xdr:to>
      <xdr:col>21</xdr:col>
      <xdr:colOff>361950</xdr:colOff>
      <xdr:row>55</xdr:row>
      <xdr:rowOff>77470</xdr:rowOff>
    </xdr:to>
    <xdr:cxnSp macro="">
      <xdr:nvCxnSpPr>
        <xdr:cNvPr id="256" name="直線コネクタ 255"/>
        <xdr:cNvCxnSpPr/>
      </xdr:nvCxnSpPr>
      <xdr:spPr>
        <a:xfrm>
          <a:off x="13893800" y="9446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110490</xdr:rowOff>
    </xdr:from>
    <xdr:to>
      <xdr:col>21</xdr:col>
      <xdr:colOff>412750</xdr:colOff>
      <xdr:row>56</xdr:row>
      <xdr:rowOff>40640</xdr:rowOff>
    </xdr:to>
    <xdr:sp macro="" textlink="">
      <xdr:nvSpPr>
        <xdr:cNvPr id="257" name="フローチャート : 判断 256"/>
        <xdr:cNvSpPr/>
      </xdr:nvSpPr>
      <xdr:spPr>
        <a:xfrm>
          <a:off x="14732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25417</xdr:rowOff>
    </xdr:from>
    <xdr:ext cx="762000" cy="259045"/>
    <xdr:sp macro="" textlink="">
      <xdr:nvSpPr>
        <xdr:cNvPr id="258" name="テキスト ボックス 257"/>
        <xdr:cNvSpPr txBox="1"/>
      </xdr:nvSpPr>
      <xdr:spPr>
        <a:xfrm>
          <a:off x="14401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16510</xdr:rowOff>
    </xdr:from>
    <xdr:to>
      <xdr:col>20</xdr:col>
      <xdr:colOff>158750</xdr:colOff>
      <xdr:row>56</xdr:row>
      <xdr:rowOff>5080</xdr:rowOff>
    </xdr:to>
    <xdr:cxnSp macro="">
      <xdr:nvCxnSpPr>
        <xdr:cNvPr id="259" name="直線コネクタ 258"/>
        <xdr:cNvCxnSpPr/>
      </xdr:nvCxnSpPr>
      <xdr:spPr>
        <a:xfrm flipV="1">
          <a:off x="13004800" y="94462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0" name="フローチャート : 判断 259"/>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61" name="テキスト ボックス 260"/>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2" name="フローチャート : 判断 261"/>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3" name="テキスト ボックス 262"/>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69" name="円/楕円 268"/>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70"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72390</xdr:rowOff>
    </xdr:from>
    <xdr:to>
      <xdr:col>22</xdr:col>
      <xdr:colOff>615950</xdr:colOff>
      <xdr:row>56</xdr:row>
      <xdr:rowOff>2540</xdr:rowOff>
    </xdr:to>
    <xdr:sp macro="" textlink="">
      <xdr:nvSpPr>
        <xdr:cNvPr id="271" name="円/楕円 270"/>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12717</xdr:rowOff>
    </xdr:from>
    <xdr:ext cx="736600" cy="259045"/>
    <xdr:sp macro="" textlink="">
      <xdr:nvSpPr>
        <xdr:cNvPr id="272" name="テキスト ボックス 271"/>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26670</xdr:rowOff>
    </xdr:from>
    <xdr:to>
      <xdr:col>21</xdr:col>
      <xdr:colOff>412750</xdr:colOff>
      <xdr:row>55</xdr:row>
      <xdr:rowOff>128270</xdr:rowOff>
    </xdr:to>
    <xdr:sp macro="" textlink="">
      <xdr:nvSpPr>
        <xdr:cNvPr id="273" name="円/楕円 272"/>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138447</xdr:rowOff>
    </xdr:from>
    <xdr:ext cx="762000" cy="259045"/>
    <xdr:sp macro="" textlink="">
      <xdr:nvSpPr>
        <xdr:cNvPr id="274" name="テキスト ボックス 273"/>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137160</xdr:rowOff>
    </xdr:from>
    <xdr:to>
      <xdr:col>20</xdr:col>
      <xdr:colOff>209550</xdr:colOff>
      <xdr:row>55</xdr:row>
      <xdr:rowOff>67310</xdr:rowOff>
    </xdr:to>
    <xdr:sp macro="" textlink="">
      <xdr:nvSpPr>
        <xdr:cNvPr id="275" name="円/楕円 274"/>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77487</xdr:rowOff>
    </xdr:from>
    <xdr:ext cx="762000" cy="259045"/>
    <xdr:sp macro="" textlink="">
      <xdr:nvSpPr>
        <xdr:cNvPr id="276" name="テキスト ボックス 275"/>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125730</xdr:rowOff>
    </xdr:from>
    <xdr:to>
      <xdr:col>19</xdr:col>
      <xdr:colOff>6350</xdr:colOff>
      <xdr:row>56</xdr:row>
      <xdr:rowOff>55880</xdr:rowOff>
    </xdr:to>
    <xdr:sp macro="" textlink="">
      <xdr:nvSpPr>
        <xdr:cNvPr id="277" name="円/楕円 276"/>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66057</xdr:rowOff>
    </xdr:from>
    <xdr:ext cx="762000" cy="259045"/>
    <xdr:sp macro="" textlink="">
      <xdr:nvSpPr>
        <xdr:cNvPr id="278" name="テキスト ボックス 277"/>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a:t>
          </a:r>
          <a:r>
            <a:rPr kumimoji="1" lang="en-US" altLang="ja-JP" sz="1300">
              <a:latin typeface="ＭＳ Ｐゴシック"/>
            </a:rPr>
            <a:t>0.8</a:t>
          </a:r>
          <a:r>
            <a:rPr kumimoji="1" lang="ja-JP" altLang="en-US" sz="1300">
              <a:latin typeface="ＭＳ Ｐゴシック"/>
            </a:rPr>
            <a:t>％減の</a:t>
          </a:r>
          <a:r>
            <a:rPr kumimoji="1" lang="en-US" altLang="ja-JP" sz="1300">
              <a:latin typeface="ＭＳ Ｐゴシック"/>
            </a:rPr>
            <a:t>10.1</a:t>
          </a:r>
          <a:r>
            <a:rPr kumimoji="1" lang="ja-JP" altLang="en-US" sz="1300">
              <a:latin typeface="ＭＳ Ｐゴシック"/>
            </a:rPr>
            <a:t>％となったものの、依然として類似団体平均を上回っている。</a:t>
          </a:r>
          <a:endParaRPr kumimoji="1" lang="en-US" altLang="ja-JP" sz="1300">
            <a:latin typeface="ＭＳ Ｐゴシック"/>
          </a:endParaRPr>
        </a:p>
        <a:p>
          <a:r>
            <a:rPr kumimoji="1" lang="ja-JP" altLang="en-US" sz="1300">
              <a:latin typeface="ＭＳ Ｐゴシック"/>
            </a:rPr>
            <a:t>　今後とも、平成</a:t>
          </a:r>
          <a:r>
            <a:rPr kumimoji="1" lang="en-US" altLang="ja-JP" sz="1300">
              <a:latin typeface="ＭＳ Ｐゴシック"/>
            </a:rPr>
            <a:t>24</a:t>
          </a:r>
          <a:r>
            <a:rPr kumimoji="1" lang="ja-JP" altLang="en-US" sz="1300">
              <a:latin typeface="ＭＳ Ｐゴシック"/>
            </a:rPr>
            <a:t>年に策定した「補助制度適正化基本方針」に基づき、補助金の一層の適切な執行に努めていく。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6" name="直線コネクタ 305"/>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7"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8" name="直線コネクタ 307"/>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09"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0" name="直線コネクタ 309"/>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38100</xdr:rowOff>
    </xdr:from>
    <xdr:to>
      <xdr:col>24</xdr:col>
      <xdr:colOff>31750</xdr:colOff>
      <xdr:row>38</xdr:row>
      <xdr:rowOff>139700</xdr:rowOff>
    </xdr:to>
    <xdr:cxnSp macro="">
      <xdr:nvCxnSpPr>
        <xdr:cNvPr id="311" name="直線コネクタ 310"/>
        <xdr:cNvCxnSpPr/>
      </xdr:nvCxnSpPr>
      <xdr:spPr>
        <a:xfrm flipV="1">
          <a:off x="15671800" y="6553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118127</xdr:rowOff>
    </xdr:from>
    <xdr:ext cx="762000" cy="259045"/>
    <xdr:sp macro="" textlink="">
      <xdr:nvSpPr>
        <xdr:cNvPr id="312" name="補助費等平均値テキスト"/>
        <xdr:cNvSpPr txBox="1"/>
      </xdr:nvSpPr>
      <xdr:spPr>
        <a:xfrm>
          <a:off x="16598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101600</xdr:rowOff>
    </xdr:from>
    <xdr:to>
      <xdr:col>24</xdr:col>
      <xdr:colOff>82550</xdr:colOff>
      <xdr:row>37</xdr:row>
      <xdr:rowOff>31750</xdr:rowOff>
    </xdr:to>
    <xdr:sp macro="" textlink="">
      <xdr:nvSpPr>
        <xdr:cNvPr id="313" name="フローチャート : 判断 312"/>
        <xdr:cNvSpPr/>
      </xdr:nvSpPr>
      <xdr:spPr>
        <a:xfrm>
          <a:off x="16459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50800</xdr:rowOff>
    </xdr:from>
    <xdr:to>
      <xdr:col>22</xdr:col>
      <xdr:colOff>565150</xdr:colOff>
      <xdr:row>38</xdr:row>
      <xdr:rowOff>139700</xdr:rowOff>
    </xdr:to>
    <xdr:cxnSp macro="">
      <xdr:nvCxnSpPr>
        <xdr:cNvPr id="314" name="直線コネクタ 313"/>
        <xdr:cNvCxnSpPr/>
      </xdr:nvCxnSpPr>
      <xdr:spPr>
        <a:xfrm>
          <a:off x="14782800" y="6565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5" name="フローチャート : 判断 314"/>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80027</xdr:rowOff>
    </xdr:from>
    <xdr:ext cx="736600" cy="259045"/>
    <xdr:sp macro="" textlink="">
      <xdr:nvSpPr>
        <xdr:cNvPr id="316" name="テキスト ボックス 315"/>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50800</xdr:rowOff>
    </xdr:from>
    <xdr:to>
      <xdr:col>21</xdr:col>
      <xdr:colOff>361950</xdr:colOff>
      <xdr:row>38</xdr:row>
      <xdr:rowOff>88900</xdr:rowOff>
    </xdr:to>
    <xdr:cxnSp macro="">
      <xdr:nvCxnSpPr>
        <xdr:cNvPr id="317" name="直線コネクタ 316"/>
        <xdr:cNvCxnSpPr/>
      </xdr:nvCxnSpPr>
      <xdr:spPr>
        <a:xfrm flipV="1">
          <a:off x="13893800" y="656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88900</xdr:rowOff>
    </xdr:from>
    <xdr:to>
      <xdr:col>21</xdr:col>
      <xdr:colOff>412750</xdr:colOff>
      <xdr:row>37</xdr:row>
      <xdr:rowOff>19050</xdr:rowOff>
    </xdr:to>
    <xdr:sp macro="" textlink="">
      <xdr:nvSpPr>
        <xdr:cNvPr id="318" name="フローチャート : 判断 317"/>
        <xdr:cNvSpPr/>
      </xdr:nvSpPr>
      <xdr:spPr>
        <a:xfrm>
          <a:off x="14732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29227</xdr:rowOff>
    </xdr:from>
    <xdr:ext cx="762000" cy="259045"/>
    <xdr:sp macro="" textlink="">
      <xdr:nvSpPr>
        <xdr:cNvPr id="319" name="テキスト ボックス 318"/>
        <xdr:cNvSpPr txBox="1"/>
      </xdr:nvSpPr>
      <xdr:spPr>
        <a:xfrm>
          <a:off x="14401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76200</xdr:rowOff>
    </xdr:from>
    <xdr:to>
      <xdr:col>20</xdr:col>
      <xdr:colOff>158750</xdr:colOff>
      <xdr:row>38</xdr:row>
      <xdr:rowOff>88900</xdr:rowOff>
    </xdr:to>
    <xdr:cxnSp macro="">
      <xdr:nvCxnSpPr>
        <xdr:cNvPr id="320" name="直線コネクタ 319"/>
        <xdr:cNvCxnSpPr/>
      </xdr:nvCxnSpPr>
      <xdr:spPr>
        <a:xfrm>
          <a:off x="13004800" y="5905500"/>
          <a:ext cx="88900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21" name="フローチャート : 判断 320"/>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22" name="テキスト ボックス 321"/>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63500</xdr:rowOff>
    </xdr:from>
    <xdr:to>
      <xdr:col>19</xdr:col>
      <xdr:colOff>6350</xdr:colOff>
      <xdr:row>36</xdr:row>
      <xdr:rowOff>165100</xdr:rowOff>
    </xdr:to>
    <xdr:sp macro="" textlink="">
      <xdr:nvSpPr>
        <xdr:cNvPr id="323" name="フローチャート : 判断 322"/>
        <xdr:cNvSpPr/>
      </xdr:nvSpPr>
      <xdr:spPr>
        <a:xfrm>
          <a:off x="12954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149877</xdr:rowOff>
    </xdr:from>
    <xdr:ext cx="762000" cy="259045"/>
    <xdr:sp macro="" textlink="">
      <xdr:nvSpPr>
        <xdr:cNvPr id="324" name="テキスト ボックス 323"/>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158750</xdr:rowOff>
    </xdr:from>
    <xdr:to>
      <xdr:col>24</xdr:col>
      <xdr:colOff>82550</xdr:colOff>
      <xdr:row>38</xdr:row>
      <xdr:rowOff>88900</xdr:rowOff>
    </xdr:to>
    <xdr:sp macro="" textlink="">
      <xdr:nvSpPr>
        <xdr:cNvPr id="330" name="円/楕円 329"/>
        <xdr:cNvSpPr/>
      </xdr:nvSpPr>
      <xdr:spPr>
        <a:xfrm>
          <a:off x="164592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130827</xdr:rowOff>
    </xdr:from>
    <xdr:ext cx="762000" cy="259045"/>
    <xdr:sp macro="" textlink="">
      <xdr:nvSpPr>
        <xdr:cNvPr id="331" name="補助費等該当値テキスト"/>
        <xdr:cNvSpPr txBox="1"/>
      </xdr:nvSpPr>
      <xdr:spPr>
        <a:xfrm>
          <a:off x="165989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88900</xdr:rowOff>
    </xdr:from>
    <xdr:to>
      <xdr:col>22</xdr:col>
      <xdr:colOff>615950</xdr:colOff>
      <xdr:row>39</xdr:row>
      <xdr:rowOff>19050</xdr:rowOff>
    </xdr:to>
    <xdr:sp macro="" textlink="">
      <xdr:nvSpPr>
        <xdr:cNvPr id="332" name="円/楕円 331"/>
        <xdr:cNvSpPr/>
      </xdr:nvSpPr>
      <xdr:spPr>
        <a:xfrm>
          <a:off x="15621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3827</xdr:rowOff>
    </xdr:from>
    <xdr:ext cx="736600" cy="259045"/>
    <xdr:sp macro="" textlink="">
      <xdr:nvSpPr>
        <xdr:cNvPr id="333" name="テキスト ボックス 332"/>
        <xdr:cNvSpPr txBox="1"/>
      </xdr:nvSpPr>
      <xdr:spPr>
        <a:xfrm>
          <a:off x="15290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0</xdr:rowOff>
    </xdr:from>
    <xdr:to>
      <xdr:col>21</xdr:col>
      <xdr:colOff>412750</xdr:colOff>
      <xdr:row>38</xdr:row>
      <xdr:rowOff>101600</xdr:rowOff>
    </xdr:to>
    <xdr:sp macro="" textlink="">
      <xdr:nvSpPr>
        <xdr:cNvPr id="334" name="円/楕円 333"/>
        <xdr:cNvSpPr/>
      </xdr:nvSpPr>
      <xdr:spPr>
        <a:xfrm>
          <a:off x="14732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86377</xdr:rowOff>
    </xdr:from>
    <xdr:ext cx="762000" cy="259045"/>
    <xdr:sp macro="" textlink="">
      <xdr:nvSpPr>
        <xdr:cNvPr id="335" name="テキスト ボックス 334"/>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38100</xdr:rowOff>
    </xdr:from>
    <xdr:to>
      <xdr:col>20</xdr:col>
      <xdr:colOff>209550</xdr:colOff>
      <xdr:row>38</xdr:row>
      <xdr:rowOff>139700</xdr:rowOff>
    </xdr:to>
    <xdr:sp macro="" textlink="">
      <xdr:nvSpPr>
        <xdr:cNvPr id="336" name="円/楕円 335"/>
        <xdr:cNvSpPr/>
      </xdr:nvSpPr>
      <xdr:spPr>
        <a:xfrm>
          <a:off x="13843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124477</xdr:rowOff>
    </xdr:from>
    <xdr:ext cx="762000" cy="259045"/>
    <xdr:sp macro="" textlink="">
      <xdr:nvSpPr>
        <xdr:cNvPr id="337" name="テキスト ボックス 336"/>
        <xdr:cNvSpPr txBox="1"/>
      </xdr:nvSpPr>
      <xdr:spPr>
        <a:xfrm>
          <a:off x="13512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25400</xdr:rowOff>
    </xdr:from>
    <xdr:to>
      <xdr:col>19</xdr:col>
      <xdr:colOff>6350</xdr:colOff>
      <xdr:row>34</xdr:row>
      <xdr:rowOff>127000</xdr:rowOff>
    </xdr:to>
    <xdr:sp macro="" textlink="">
      <xdr:nvSpPr>
        <xdr:cNvPr id="338" name="円/楕円 337"/>
        <xdr:cNvSpPr/>
      </xdr:nvSpPr>
      <xdr:spPr>
        <a:xfrm>
          <a:off x="12954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137177</xdr:rowOff>
    </xdr:from>
    <xdr:ext cx="762000" cy="259045"/>
    <xdr:sp macro="" textlink="">
      <xdr:nvSpPr>
        <xdr:cNvPr id="339" name="テキスト ボックス 338"/>
        <xdr:cNvSpPr txBox="1"/>
      </xdr:nvSpPr>
      <xdr:spPr>
        <a:xfrm>
          <a:off x="12623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a:t>
          </a:r>
          <a:r>
            <a:rPr kumimoji="1" lang="en-US" altLang="ja-JP" sz="1300">
              <a:latin typeface="ＭＳ Ｐゴシック"/>
            </a:rPr>
            <a:t>0.8</a:t>
          </a:r>
          <a:r>
            <a:rPr kumimoji="1" lang="ja-JP" altLang="en-US" sz="1300">
              <a:latin typeface="ＭＳ Ｐゴシック"/>
            </a:rPr>
            <a:t>％減の</a:t>
          </a:r>
          <a:r>
            <a:rPr kumimoji="1" lang="en-US" altLang="ja-JP" sz="1300">
              <a:latin typeface="ＭＳ Ｐゴシック"/>
            </a:rPr>
            <a:t>16.7</a:t>
          </a:r>
          <a:r>
            <a:rPr kumimoji="1" lang="ja-JP" altLang="en-US" sz="1300">
              <a:latin typeface="ＭＳ Ｐゴシック"/>
            </a:rPr>
            <a:t>％ととなり、昨年度に引き続き、類似団体平均を下回っている。</a:t>
          </a:r>
          <a:endParaRPr kumimoji="1" lang="en-US" altLang="ja-JP" sz="1300">
            <a:latin typeface="ＭＳ Ｐゴシック"/>
          </a:endParaRPr>
        </a:p>
        <a:p>
          <a:r>
            <a:rPr kumimoji="1" lang="ja-JP" altLang="en-US" sz="1300">
              <a:latin typeface="ＭＳ Ｐゴシック"/>
            </a:rPr>
            <a:t>　今後とも、中期財政計画や、（後期）集中改革プランに基づき、一層の事業の選択と集中を行うことで、市債の発行抑制に努め、指標の改善に努めていく。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43180</xdr:rowOff>
    </xdr:to>
    <xdr:cxnSp macro="">
      <xdr:nvCxnSpPr>
        <xdr:cNvPr id="367" name="直線コネクタ 366"/>
        <xdr:cNvCxnSpPr/>
      </xdr:nvCxnSpPr>
      <xdr:spPr>
        <a:xfrm flipV="1">
          <a:off x="4826000" y="124256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15257</xdr:rowOff>
    </xdr:from>
    <xdr:ext cx="762000" cy="259045"/>
    <xdr:sp macro="" textlink="">
      <xdr:nvSpPr>
        <xdr:cNvPr id="368"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80</xdr:row>
      <xdr:rowOff>43180</xdr:rowOff>
    </xdr:from>
    <xdr:to>
      <xdr:col>7</xdr:col>
      <xdr:colOff>104775</xdr:colOff>
      <xdr:row>80</xdr:row>
      <xdr:rowOff>43180</xdr:rowOff>
    </xdr:to>
    <xdr:cxnSp macro="">
      <xdr:nvCxnSpPr>
        <xdr:cNvPr id="369" name="直線コネクタ 368"/>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70"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71" name="直線コネクタ 370"/>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161289</xdr:rowOff>
    </xdr:from>
    <xdr:to>
      <xdr:col>7</xdr:col>
      <xdr:colOff>15875</xdr:colOff>
      <xdr:row>76</xdr:row>
      <xdr:rowOff>50800</xdr:rowOff>
    </xdr:to>
    <xdr:cxnSp macro="">
      <xdr:nvCxnSpPr>
        <xdr:cNvPr id="372" name="直線コネクタ 371"/>
        <xdr:cNvCxnSpPr/>
      </xdr:nvCxnSpPr>
      <xdr:spPr>
        <a:xfrm flipV="1">
          <a:off x="3987800" y="130200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17797</xdr:rowOff>
    </xdr:from>
    <xdr:ext cx="762000" cy="259045"/>
    <xdr:sp macro="" textlink="">
      <xdr:nvSpPr>
        <xdr:cNvPr id="373"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74" name="フローチャート : 判断 373"/>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27939</xdr:rowOff>
    </xdr:from>
    <xdr:to>
      <xdr:col>5</xdr:col>
      <xdr:colOff>549275</xdr:colOff>
      <xdr:row>76</xdr:row>
      <xdr:rowOff>50800</xdr:rowOff>
    </xdr:to>
    <xdr:cxnSp macro="">
      <xdr:nvCxnSpPr>
        <xdr:cNvPr id="375" name="直線コネクタ 374"/>
        <xdr:cNvCxnSpPr/>
      </xdr:nvCxnSpPr>
      <xdr:spPr>
        <a:xfrm>
          <a:off x="3098800" y="13058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68580</xdr:rowOff>
    </xdr:from>
    <xdr:to>
      <xdr:col>5</xdr:col>
      <xdr:colOff>600075</xdr:colOff>
      <xdr:row>76</xdr:row>
      <xdr:rowOff>170180</xdr:rowOff>
    </xdr:to>
    <xdr:sp macro="" textlink="">
      <xdr:nvSpPr>
        <xdr:cNvPr id="376" name="フローチャート : 判断 375"/>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154957</xdr:rowOff>
    </xdr:from>
    <xdr:ext cx="736600" cy="259045"/>
    <xdr:sp macro="" textlink="">
      <xdr:nvSpPr>
        <xdr:cNvPr id="377" name="テキスト ボックス 376"/>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168911</xdr:rowOff>
    </xdr:from>
    <xdr:to>
      <xdr:col>4</xdr:col>
      <xdr:colOff>346075</xdr:colOff>
      <xdr:row>76</xdr:row>
      <xdr:rowOff>27939</xdr:rowOff>
    </xdr:to>
    <xdr:cxnSp macro="">
      <xdr:nvCxnSpPr>
        <xdr:cNvPr id="378" name="直線コネクタ 377"/>
        <xdr:cNvCxnSpPr/>
      </xdr:nvCxnSpPr>
      <xdr:spPr>
        <a:xfrm>
          <a:off x="2209800" y="13027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168911</xdr:rowOff>
    </xdr:from>
    <xdr:to>
      <xdr:col>3</xdr:col>
      <xdr:colOff>142875</xdr:colOff>
      <xdr:row>76</xdr:row>
      <xdr:rowOff>157480</xdr:rowOff>
    </xdr:to>
    <xdr:cxnSp macro="">
      <xdr:nvCxnSpPr>
        <xdr:cNvPr id="381" name="直線コネクタ 380"/>
        <xdr:cNvCxnSpPr/>
      </xdr:nvCxnSpPr>
      <xdr:spPr>
        <a:xfrm flipV="1">
          <a:off x="1320800" y="130276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106680</xdr:rowOff>
    </xdr:from>
    <xdr:to>
      <xdr:col>3</xdr:col>
      <xdr:colOff>193675</xdr:colOff>
      <xdr:row>77</xdr:row>
      <xdr:rowOff>36830</xdr:rowOff>
    </xdr:to>
    <xdr:sp macro="" textlink="">
      <xdr:nvSpPr>
        <xdr:cNvPr id="382" name="フローチャート : 判断 381"/>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21607</xdr:rowOff>
    </xdr:from>
    <xdr:ext cx="762000" cy="259045"/>
    <xdr:sp macro="" textlink="">
      <xdr:nvSpPr>
        <xdr:cNvPr id="383" name="テキスト ボックス 382"/>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4" name="フローチャート : 判断 383"/>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67327</xdr:rowOff>
    </xdr:from>
    <xdr:ext cx="762000" cy="259045"/>
    <xdr:sp macro="" textlink="">
      <xdr:nvSpPr>
        <xdr:cNvPr id="385" name="テキスト ボックス 384"/>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110490</xdr:rowOff>
    </xdr:from>
    <xdr:to>
      <xdr:col>7</xdr:col>
      <xdr:colOff>66675</xdr:colOff>
      <xdr:row>76</xdr:row>
      <xdr:rowOff>40639</xdr:rowOff>
    </xdr:to>
    <xdr:sp macro="" textlink="">
      <xdr:nvSpPr>
        <xdr:cNvPr id="391" name="円/楕円 390"/>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127017</xdr:rowOff>
    </xdr:from>
    <xdr:ext cx="762000" cy="259045"/>
    <xdr:sp macro="" textlink="">
      <xdr:nvSpPr>
        <xdr:cNvPr id="392"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0</xdr:rowOff>
    </xdr:from>
    <xdr:to>
      <xdr:col>5</xdr:col>
      <xdr:colOff>600075</xdr:colOff>
      <xdr:row>76</xdr:row>
      <xdr:rowOff>101600</xdr:rowOff>
    </xdr:to>
    <xdr:sp macro="" textlink="">
      <xdr:nvSpPr>
        <xdr:cNvPr id="393" name="円/楕円 392"/>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111777</xdr:rowOff>
    </xdr:from>
    <xdr:ext cx="736600" cy="259045"/>
    <xdr:sp macro="" textlink="">
      <xdr:nvSpPr>
        <xdr:cNvPr id="394" name="テキスト ボックス 393"/>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148589</xdr:rowOff>
    </xdr:from>
    <xdr:to>
      <xdr:col>4</xdr:col>
      <xdr:colOff>396875</xdr:colOff>
      <xdr:row>76</xdr:row>
      <xdr:rowOff>78739</xdr:rowOff>
    </xdr:to>
    <xdr:sp macro="" textlink="">
      <xdr:nvSpPr>
        <xdr:cNvPr id="395" name="円/楕円 394"/>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88917</xdr:rowOff>
    </xdr:from>
    <xdr:ext cx="762000" cy="259045"/>
    <xdr:sp macro="" textlink="">
      <xdr:nvSpPr>
        <xdr:cNvPr id="396" name="テキスト ボックス 395"/>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118110</xdr:rowOff>
    </xdr:from>
    <xdr:to>
      <xdr:col>3</xdr:col>
      <xdr:colOff>193675</xdr:colOff>
      <xdr:row>76</xdr:row>
      <xdr:rowOff>48261</xdr:rowOff>
    </xdr:to>
    <xdr:sp macro="" textlink="">
      <xdr:nvSpPr>
        <xdr:cNvPr id="397" name="円/楕円 396"/>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58437</xdr:rowOff>
    </xdr:from>
    <xdr:ext cx="762000" cy="259045"/>
    <xdr:sp macro="" textlink="">
      <xdr:nvSpPr>
        <xdr:cNvPr id="398" name="テキスト ボックス 397"/>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106680</xdr:rowOff>
    </xdr:from>
    <xdr:to>
      <xdr:col>1</xdr:col>
      <xdr:colOff>676275</xdr:colOff>
      <xdr:row>77</xdr:row>
      <xdr:rowOff>36830</xdr:rowOff>
    </xdr:to>
    <xdr:sp macro="" textlink="">
      <xdr:nvSpPr>
        <xdr:cNvPr id="399" name="円/楕円 398"/>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47007</xdr:rowOff>
    </xdr:from>
    <xdr:ext cx="762000" cy="259045"/>
    <xdr:sp macro="" textlink="">
      <xdr:nvSpPr>
        <xdr:cNvPr id="400" name="テキスト ボックス 399"/>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a:t>
          </a:r>
          <a:r>
            <a:rPr kumimoji="1" lang="en-US" altLang="ja-JP" sz="1300">
              <a:latin typeface="ＭＳ Ｐゴシック"/>
            </a:rPr>
            <a:t>1.6</a:t>
          </a:r>
          <a:r>
            <a:rPr kumimoji="1" lang="ja-JP" altLang="en-US" sz="1300">
              <a:latin typeface="ＭＳ Ｐゴシック"/>
            </a:rPr>
            <a:t>％減少の</a:t>
          </a:r>
          <a:r>
            <a:rPr kumimoji="1" lang="en-US" altLang="ja-JP" sz="1300">
              <a:latin typeface="ＭＳ Ｐゴシック"/>
            </a:rPr>
            <a:t>72.7</a:t>
          </a:r>
          <a:r>
            <a:rPr kumimoji="1" lang="ja-JP" altLang="en-US" sz="1300">
              <a:latin typeface="ＭＳ Ｐゴシック"/>
            </a:rPr>
            <a:t>％となり、類似団体平均を上回っている。</a:t>
          </a:r>
          <a:endParaRPr kumimoji="1" lang="en-US" altLang="ja-JP" sz="1300">
            <a:latin typeface="ＭＳ Ｐゴシック"/>
          </a:endParaRPr>
        </a:p>
        <a:p>
          <a:r>
            <a:rPr kumimoji="1" lang="ja-JP" altLang="en-US" sz="1300">
              <a:latin typeface="ＭＳ Ｐゴシック"/>
            </a:rPr>
            <a:t>　緊急性や的確な市民ニーズの把握に努めるとともに、投資的経費の選択・重点化、経済性及び効率性を重視するとともに、工事手法等の見直しによるコスト縮減を図る。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111760</xdr:rowOff>
    </xdr:from>
    <xdr:to>
      <xdr:col>24</xdr:col>
      <xdr:colOff>31750</xdr:colOff>
      <xdr:row>80</xdr:row>
      <xdr:rowOff>43180</xdr:rowOff>
    </xdr:to>
    <xdr:cxnSp macro="">
      <xdr:nvCxnSpPr>
        <xdr:cNvPr id="428" name="直線コネクタ 427"/>
        <xdr:cNvCxnSpPr/>
      </xdr:nvCxnSpPr>
      <xdr:spPr>
        <a:xfrm flipV="1">
          <a:off x="16510000" y="124561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9"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30" name="直線コネクタ 429"/>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26687</xdr:rowOff>
    </xdr:from>
    <xdr:ext cx="762000" cy="259045"/>
    <xdr:sp macro="" textlink="">
      <xdr:nvSpPr>
        <xdr:cNvPr id="431"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23</xdr:col>
      <xdr:colOff>628650</xdr:colOff>
      <xdr:row>72</xdr:row>
      <xdr:rowOff>111760</xdr:rowOff>
    </xdr:from>
    <xdr:to>
      <xdr:col>24</xdr:col>
      <xdr:colOff>120650</xdr:colOff>
      <xdr:row>72</xdr:row>
      <xdr:rowOff>111760</xdr:rowOff>
    </xdr:to>
    <xdr:cxnSp macro="">
      <xdr:nvCxnSpPr>
        <xdr:cNvPr id="432" name="直線コネクタ 431"/>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66039</xdr:rowOff>
    </xdr:from>
    <xdr:to>
      <xdr:col>24</xdr:col>
      <xdr:colOff>31750</xdr:colOff>
      <xdr:row>77</xdr:row>
      <xdr:rowOff>16511</xdr:rowOff>
    </xdr:to>
    <xdr:cxnSp macro="">
      <xdr:nvCxnSpPr>
        <xdr:cNvPr id="433" name="直線コネクタ 432"/>
        <xdr:cNvCxnSpPr/>
      </xdr:nvCxnSpPr>
      <xdr:spPr>
        <a:xfrm flipV="1">
          <a:off x="15671800" y="1309623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134637</xdr:rowOff>
    </xdr:from>
    <xdr:ext cx="762000" cy="259045"/>
    <xdr:sp macro="" textlink="">
      <xdr:nvSpPr>
        <xdr:cNvPr id="434" name="公債費以外平均値テキスト"/>
        <xdr:cNvSpPr txBox="1"/>
      </xdr:nvSpPr>
      <xdr:spPr>
        <a:xfrm>
          <a:off x="16598900" y="1282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5" name="フローチャート : 判断 434"/>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123190</xdr:rowOff>
    </xdr:from>
    <xdr:to>
      <xdr:col>22</xdr:col>
      <xdr:colOff>565150</xdr:colOff>
      <xdr:row>77</xdr:row>
      <xdr:rowOff>16511</xdr:rowOff>
    </xdr:to>
    <xdr:cxnSp macro="">
      <xdr:nvCxnSpPr>
        <xdr:cNvPr id="436" name="直線コネクタ 435"/>
        <xdr:cNvCxnSpPr/>
      </xdr:nvCxnSpPr>
      <xdr:spPr>
        <a:xfrm>
          <a:off x="14782800" y="12981940"/>
          <a:ext cx="889000" cy="23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148589</xdr:rowOff>
    </xdr:from>
    <xdr:to>
      <xdr:col>22</xdr:col>
      <xdr:colOff>615950</xdr:colOff>
      <xdr:row>76</xdr:row>
      <xdr:rowOff>78739</xdr:rowOff>
    </xdr:to>
    <xdr:sp macro="" textlink="">
      <xdr:nvSpPr>
        <xdr:cNvPr id="437" name="フローチャート : 判断 436"/>
        <xdr:cNvSpPr/>
      </xdr:nvSpPr>
      <xdr:spPr>
        <a:xfrm>
          <a:off x="15621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88917</xdr:rowOff>
    </xdr:from>
    <xdr:ext cx="736600" cy="259045"/>
    <xdr:sp macro="" textlink="">
      <xdr:nvSpPr>
        <xdr:cNvPr id="438" name="テキスト ボックス 437"/>
        <xdr:cNvSpPr txBox="1"/>
      </xdr:nvSpPr>
      <xdr:spPr>
        <a:xfrm>
          <a:off x="15290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69850</xdr:rowOff>
    </xdr:from>
    <xdr:to>
      <xdr:col>21</xdr:col>
      <xdr:colOff>361950</xdr:colOff>
      <xdr:row>75</xdr:row>
      <xdr:rowOff>123190</xdr:rowOff>
    </xdr:to>
    <xdr:cxnSp macro="">
      <xdr:nvCxnSpPr>
        <xdr:cNvPr id="439" name="直線コネクタ 438"/>
        <xdr:cNvCxnSpPr/>
      </xdr:nvCxnSpPr>
      <xdr:spPr>
        <a:xfrm>
          <a:off x="13893800" y="12928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40" name="フローチャート : 判断 439"/>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2557</xdr:rowOff>
    </xdr:from>
    <xdr:ext cx="762000" cy="259045"/>
    <xdr:sp macro="" textlink="">
      <xdr:nvSpPr>
        <xdr:cNvPr id="441" name="テキスト ボックス 440"/>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111760</xdr:rowOff>
    </xdr:from>
    <xdr:to>
      <xdr:col>20</xdr:col>
      <xdr:colOff>158750</xdr:colOff>
      <xdr:row>75</xdr:row>
      <xdr:rowOff>69850</xdr:rowOff>
    </xdr:to>
    <xdr:cxnSp macro="">
      <xdr:nvCxnSpPr>
        <xdr:cNvPr id="442" name="直線コネクタ 441"/>
        <xdr:cNvCxnSpPr/>
      </xdr:nvCxnSpPr>
      <xdr:spPr>
        <a:xfrm>
          <a:off x="13004800" y="127990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43" name="フローチャート : 判断 442"/>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44" name="テキスト ボックス 443"/>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5" name="フローチャート : 判断 444"/>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6" name="テキスト ボックス 445"/>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15239</xdr:rowOff>
    </xdr:from>
    <xdr:to>
      <xdr:col>24</xdr:col>
      <xdr:colOff>82550</xdr:colOff>
      <xdr:row>76</xdr:row>
      <xdr:rowOff>116839</xdr:rowOff>
    </xdr:to>
    <xdr:sp macro="" textlink="">
      <xdr:nvSpPr>
        <xdr:cNvPr id="452" name="円/楕円 451"/>
        <xdr:cNvSpPr/>
      </xdr:nvSpPr>
      <xdr:spPr>
        <a:xfrm>
          <a:off x="16459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158766</xdr:rowOff>
    </xdr:from>
    <xdr:ext cx="762000" cy="259045"/>
    <xdr:sp macro="" textlink="">
      <xdr:nvSpPr>
        <xdr:cNvPr id="453" name="公債費以外該当値テキスト"/>
        <xdr:cNvSpPr txBox="1"/>
      </xdr:nvSpPr>
      <xdr:spPr>
        <a:xfrm>
          <a:off x="165989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137161</xdr:rowOff>
    </xdr:from>
    <xdr:to>
      <xdr:col>22</xdr:col>
      <xdr:colOff>615950</xdr:colOff>
      <xdr:row>77</xdr:row>
      <xdr:rowOff>67311</xdr:rowOff>
    </xdr:to>
    <xdr:sp macro="" textlink="">
      <xdr:nvSpPr>
        <xdr:cNvPr id="454" name="円/楕円 453"/>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55" name="テキスト ボックス 454"/>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72390</xdr:rowOff>
    </xdr:from>
    <xdr:to>
      <xdr:col>21</xdr:col>
      <xdr:colOff>412750</xdr:colOff>
      <xdr:row>76</xdr:row>
      <xdr:rowOff>2539</xdr:rowOff>
    </xdr:to>
    <xdr:sp macro="" textlink="">
      <xdr:nvSpPr>
        <xdr:cNvPr id="456" name="円/楕円 455"/>
        <xdr:cNvSpPr/>
      </xdr:nvSpPr>
      <xdr:spPr>
        <a:xfrm>
          <a:off x="14732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57" name="テキスト ボックス 456"/>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19050</xdr:rowOff>
    </xdr:from>
    <xdr:to>
      <xdr:col>20</xdr:col>
      <xdr:colOff>209550</xdr:colOff>
      <xdr:row>75</xdr:row>
      <xdr:rowOff>120650</xdr:rowOff>
    </xdr:to>
    <xdr:sp macro="" textlink="">
      <xdr:nvSpPr>
        <xdr:cNvPr id="458" name="円/楕円 457"/>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130827</xdr:rowOff>
    </xdr:from>
    <xdr:ext cx="762000" cy="259045"/>
    <xdr:sp macro="" textlink="">
      <xdr:nvSpPr>
        <xdr:cNvPr id="459" name="テキスト ボックス 458"/>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60960</xdr:rowOff>
    </xdr:from>
    <xdr:to>
      <xdr:col>19</xdr:col>
      <xdr:colOff>6350</xdr:colOff>
      <xdr:row>74</xdr:row>
      <xdr:rowOff>162560</xdr:rowOff>
    </xdr:to>
    <xdr:sp macro="" textlink="">
      <xdr:nvSpPr>
        <xdr:cNvPr id="460" name="円/楕円 459"/>
        <xdr:cNvSpPr/>
      </xdr:nvSpPr>
      <xdr:spPr>
        <a:xfrm>
          <a:off x="12954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1287</xdr:rowOff>
    </xdr:from>
    <xdr:ext cx="762000" cy="259045"/>
    <xdr:sp macro="" textlink="">
      <xdr:nvSpPr>
        <xdr:cNvPr id="461" name="テキスト ボックス 460"/>
        <xdr:cNvSpPr txBox="1"/>
      </xdr:nvSpPr>
      <xdr:spPr>
        <a:xfrm>
          <a:off x="12623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滋賀県大津市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152489</xdr:rowOff>
    </xdr:from>
    <xdr:to>
      <xdr:col>4</xdr:col>
      <xdr:colOff>1117600</xdr:colOff>
      <xdr:row>19</xdr:row>
      <xdr:rowOff>14338</xdr:rowOff>
    </xdr:to>
    <xdr:cxnSp macro="">
      <xdr:nvCxnSpPr>
        <xdr:cNvPr id="45" name="直線コネクタ 44"/>
        <xdr:cNvCxnSpPr/>
      </xdr:nvCxnSpPr>
      <xdr:spPr bwMode="auto">
        <a:xfrm flipV="1">
          <a:off x="5651500" y="2257514"/>
          <a:ext cx="0" cy="1061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157865</xdr:rowOff>
    </xdr:from>
    <xdr:ext cx="762000" cy="259045"/>
    <xdr:sp macro="" textlink="">
      <xdr:nvSpPr>
        <xdr:cNvPr id="46" name="人口1人当たり決算額の推移最小値テキスト130"/>
        <xdr:cNvSpPr txBox="1"/>
      </xdr:nvSpPr>
      <xdr:spPr>
        <a:xfrm>
          <a:off x="5740400" y="32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46,207</a:t>
          </a:r>
          <a:endParaRPr kumimoji="1" lang="ja-JP" altLang="en-US" sz="1000" b="1">
            <a:latin typeface="ＭＳ Ｐゴシック"/>
          </a:endParaRPr>
        </a:p>
      </xdr:txBody>
    </xdr:sp>
    <xdr:clientData/>
  </xdr:oneCellAnchor>
  <xdr:twoCellAnchor>
    <xdr:from>
      <xdr:col>4</xdr:col>
      <xdr:colOff>1028700</xdr:colOff>
      <xdr:row>19</xdr:row>
      <xdr:rowOff>14338</xdr:rowOff>
    </xdr:from>
    <xdr:to>
      <xdr:col>5</xdr:col>
      <xdr:colOff>73025</xdr:colOff>
      <xdr:row>19</xdr:row>
      <xdr:rowOff>14338</xdr:rowOff>
    </xdr:to>
    <xdr:cxnSp macro="">
      <xdr:nvCxnSpPr>
        <xdr:cNvPr id="47" name="直線コネクタ 46"/>
        <xdr:cNvCxnSpPr/>
      </xdr:nvCxnSpPr>
      <xdr:spPr bwMode="auto">
        <a:xfrm>
          <a:off x="5562600" y="3319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67416</xdr:rowOff>
    </xdr:from>
    <xdr:ext cx="762000" cy="259045"/>
    <xdr:sp macro="" textlink="">
      <xdr:nvSpPr>
        <xdr:cNvPr id="48" name="人口1人当たり決算額の推移最大値テキスト130"/>
        <xdr:cNvSpPr txBox="1"/>
      </xdr:nvSpPr>
      <xdr:spPr>
        <a:xfrm>
          <a:off x="5740400" y="20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74,081</a:t>
          </a:r>
          <a:endParaRPr kumimoji="1" lang="ja-JP" altLang="en-US" sz="1000" b="1">
            <a:latin typeface="ＭＳ Ｐゴシック"/>
          </a:endParaRPr>
        </a:p>
      </xdr:txBody>
    </xdr:sp>
    <xdr:clientData/>
  </xdr:oneCellAnchor>
  <xdr:twoCellAnchor>
    <xdr:from>
      <xdr:col>4</xdr:col>
      <xdr:colOff>1028700</xdr:colOff>
      <xdr:row>12</xdr:row>
      <xdr:rowOff>152489</xdr:rowOff>
    </xdr:from>
    <xdr:to>
      <xdr:col>5</xdr:col>
      <xdr:colOff>73025</xdr:colOff>
      <xdr:row>12</xdr:row>
      <xdr:rowOff>152489</xdr:rowOff>
    </xdr:to>
    <xdr:cxnSp macro="">
      <xdr:nvCxnSpPr>
        <xdr:cNvPr id="49" name="直線コネクタ 48"/>
        <xdr:cNvCxnSpPr/>
      </xdr:nvCxnSpPr>
      <xdr:spPr bwMode="auto">
        <a:xfrm>
          <a:off x="5562600" y="2257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16129</xdr:rowOff>
    </xdr:from>
    <xdr:to>
      <xdr:col>4</xdr:col>
      <xdr:colOff>1117600</xdr:colOff>
      <xdr:row>16</xdr:row>
      <xdr:rowOff>46647</xdr:rowOff>
    </xdr:to>
    <xdr:cxnSp macro="">
      <xdr:nvCxnSpPr>
        <xdr:cNvPr id="50" name="直線コネクタ 49"/>
        <xdr:cNvCxnSpPr/>
      </xdr:nvCxnSpPr>
      <xdr:spPr bwMode="auto">
        <a:xfrm>
          <a:off x="5003800" y="2806954"/>
          <a:ext cx="647700" cy="30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31424</xdr:rowOff>
    </xdr:from>
    <xdr:ext cx="762000" cy="259045"/>
    <xdr:sp macro="" textlink="">
      <xdr:nvSpPr>
        <xdr:cNvPr id="51" name="人口1人当たり決算額の推移平均値テキスト130"/>
        <xdr:cNvSpPr txBox="1"/>
      </xdr:nvSpPr>
      <xdr:spPr>
        <a:xfrm>
          <a:off x="5740400" y="282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3505</xdr:rowOff>
    </xdr:from>
    <xdr:to>
      <xdr:col>5</xdr:col>
      <xdr:colOff>34925</xdr:colOff>
      <xdr:row>16</xdr:row>
      <xdr:rowOff>105105</xdr:rowOff>
    </xdr:to>
    <xdr:sp macro="" textlink="">
      <xdr:nvSpPr>
        <xdr:cNvPr id="52" name="フローチャート : 判断 51"/>
        <xdr:cNvSpPr/>
      </xdr:nvSpPr>
      <xdr:spPr bwMode="auto">
        <a:xfrm>
          <a:off x="5600700" y="27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86271</xdr:rowOff>
    </xdr:from>
    <xdr:to>
      <xdr:col>4</xdr:col>
      <xdr:colOff>469900</xdr:colOff>
      <xdr:row>16</xdr:row>
      <xdr:rowOff>16129</xdr:rowOff>
    </xdr:to>
    <xdr:cxnSp macro="">
      <xdr:nvCxnSpPr>
        <xdr:cNvPr id="53" name="直線コネクタ 52"/>
        <xdr:cNvCxnSpPr/>
      </xdr:nvCxnSpPr>
      <xdr:spPr bwMode="auto">
        <a:xfrm>
          <a:off x="4305300" y="2705646"/>
          <a:ext cx="698500" cy="101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103137</xdr:rowOff>
    </xdr:from>
    <xdr:to>
      <xdr:col>4</xdr:col>
      <xdr:colOff>520700</xdr:colOff>
      <xdr:row>16</xdr:row>
      <xdr:rowOff>33287</xdr:rowOff>
    </xdr:to>
    <xdr:sp macro="" textlink="">
      <xdr:nvSpPr>
        <xdr:cNvPr id="54" name="フローチャート : 判断 53"/>
        <xdr:cNvSpPr/>
      </xdr:nvSpPr>
      <xdr:spPr bwMode="auto">
        <a:xfrm>
          <a:off x="4953000" y="2722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43464</xdr:rowOff>
    </xdr:from>
    <xdr:ext cx="736600" cy="259045"/>
    <xdr:sp macro="" textlink="">
      <xdr:nvSpPr>
        <xdr:cNvPr id="55" name="テキスト ボックス 54"/>
        <xdr:cNvSpPr txBox="1"/>
      </xdr:nvSpPr>
      <xdr:spPr>
        <a:xfrm>
          <a:off x="4622800" y="2491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86271</xdr:rowOff>
    </xdr:from>
    <xdr:to>
      <xdr:col>3</xdr:col>
      <xdr:colOff>904875</xdr:colOff>
      <xdr:row>15</xdr:row>
      <xdr:rowOff>97053</xdr:rowOff>
    </xdr:to>
    <xdr:cxnSp macro="">
      <xdr:nvCxnSpPr>
        <xdr:cNvPr id="56" name="直線コネクタ 55"/>
        <xdr:cNvCxnSpPr/>
      </xdr:nvCxnSpPr>
      <xdr:spPr bwMode="auto">
        <a:xfrm flipV="1">
          <a:off x="3606800" y="2705646"/>
          <a:ext cx="698500" cy="10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25032</xdr:rowOff>
    </xdr:from>
    <xdr:to>
      <xdr:col>3</xdr:col>
      <xdr:colOff>955675</xdr:colOff>
      <xdr:row>15</xdr:row>
      <xdr:rowOff>126632</xdr:rowOff>
    </xdr:to>
    <xdr:sp macro="" textlink="">
      <xdr:nvSpPr>
        <xdr:cNvPr id="57" name="フローチャート : 判断 56"/>
        <xdr:cNvSpPr/>
      </xdr:nvSpPr>
      <xdr:spPr bwMode="auto">
        <a:xfrm>
          <a:off x="4254500" y="2644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136809</xdr:rowOff>
    </xdr:from>
    <xdr:ext cx="762000" cy="259045"/>
    <xdr:sp macro="" textlink="">
      <xdr:nvSpPr>
        <xdr:cNvPr id="58" name="テキスト ボックス 57"/>
        <xdr:cNvSpPr txBox="1"/>
      </xdr:nvSpPr>
      <xdr:spPr>
        <a:xfrm>
          <a:off x="3924300" y="241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97053</xdr:rowOff>
    </xdr:from>
    <xdr:to>
      <xdr:col>3</xdr:col>
      <xdr:colOff>206375</xdr:colOff>
      <xdr:row>15</xdr:row>
      <xdr:rowOff>105855</xdr:rowOff>
    </xdr:to>
    <xdr:cxnSp macro="">
      <xdr:nvCxnSpPr>
        <xdr:cNvPr id="59" name="直線コネクタ 58"/>
        <xdr:cNvCxnSpPr/>
      </xdr:nvCxnSpPr>
      <xdr:spPr bwMode="auto">
        <a:xfrm flipV="1">
          <a:off x="2908300" y="2716428"/>
          <a:ext cx="698500" cy="8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28423</xdr:rowOff>
    </xdr:from>
    <xdr:to>
      <xdr:col>3</xdr:col>
      <xdr:colOff>257175</xdr:colOff>
      <xdr:row>15</xdr:row>
      <xdr:rowOff>130023</xdr:rowOff>
    </xdr:to>
    <xdr:sp macro="" textlink="">
      <xdr:nvSpPr>
        <xdr:cNvPr id="60" name="フローチャート : 判断 59"/>
        <xdr:cNvSpPr/>
      </xdr:nvSpPr>
      <xdr:spPr bwMode="auto">
        <a:xfrm>
          <a:off x="3556000" y="2647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140200</xdr:rowOff>
    </xdr:from>
    <xdr:ext cx="762000" cy="259045"/>
    <xdr:sp macro="" textlink="">
      <xdr:nvSpPr>
        <xdr:cNvPr id="61" name="テキスト ボックス 60"/>
        <xdr:cNvSpPr txBox="1"/>
      </xdr:nvSpPr>
      <xdr:spPr>
        <a:xfrm>
          <a:off x="3225800" y="241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156058</xdr:rowOff>
    </xdr:from>
    <xdr:to>
      <xdr:col>2</xdr:col>
      <xdr:colOff>692150</xdr:colOff>
      <xdr:row>15</xdr:row>
      <xdr:rowOff>86208</xdr:rowOff>
    </xdr:to>
    <xdr:sp macro="" textlink="">
      <xdr:nvSpPr>
        <xdr:cNvPr id="62" name="フローチャート : 判断 61"/>
        <xdr:cNvSpPr/>
      </xdr:nvSpPr>
      <xdr:spPr bwMode="auto">
        <a:xfrm>
          <a:off x="2857500" y="2603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96385</xdr:rowOff>
    </xdr:from>
    <xdr:ext cx="762000" cy="259045"/>
    <xdr:sp macro="" textlink="">
      <xdr:nvSpPr>
        <xdr:cNvPr id="63" name="テキスト ボックス 62"/>
        <xdr:cNvSpPr txBox="1"/>
      </xdr:nvSpPr>
      <xdr:spPr>
        <a:xfrm>
          <a:off x="2527300" y="23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63,654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167297</xdr:rowOff>
    </xdr:from>
    <xdr:to>
      <xdr:col>5</xdr:col>
      <xdr:colOff>34925</xdr:colOff>
      <xdr:row>16</xdr:row>
      <xdr:rowOff>97447</xdr:rowOff>
    </xdr:to>
    <xdr:sp macro="" textlink="">
      <xdr:nvSpPr>
        <xdr:cNvPr id="69" name="円/楕円 68"/>
        <xdr:cNvSpPr/>
      </xdr:nvSpPr>
      <xdr:spPr bwMode="auto">
        <a:xfrm>
          <a:off x="5600700" y="2786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12374</xdr:rowOff>
    </xdr:from>
    <xdr:ext cx="762000" cy="259045"/>
    <xdr:sp macro="" textlink="">
      <xdr:nvSpPr>
        <xdr:cNvPr id="70" name="人口1人当たり決算額の推移該当値テキスト130"/>
        <xdr:cNvSpPr txBox="1"/>
      </xdr:nvSpPr>
      <xdr:spPr>
        <a:xfrm>
          <a:off x="5740400" y="263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58,859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136779</xdr:rowOff>
    </xdr:from>
    <xdr:to>
      <xdr:col>4</xdr:col>
      <xdr:colOff>520700</xdr:colOff>
      <xdr:row>16</xdr:row>
      <xdr:rowOff>66929</xdr:rowOff>
    </xdr:to>
    <xdr:sp macro="" textlink="">
      <xdr:nvSpPr>
        <xdr:cNvPr id="71" name="円/楕円 70"/>
        <xdr:cNvSpPr/>
      </xdr:nvSpPr>
      <xdr:spPr bwMode="auto">
        <a:xfrm>
          <a:off x="4953000" y="2756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51706</xdr:rowOff>
    </xdr:from>
    <xdr:ext cx="736600" cy="259045"/>
    <xdr:sp macro="" textlink="">
      <xdr:nvSpPr>
        <xdr:cNvPr id="72" name="テキスト ボックス 71"/>
        <xdr:cNvSpPr txBox="1"/>
      </xdr:nvSpPr>
      <xdr:spPr>
        <a:xfrm>
          <a:off x="4622800" y="2842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59,660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35471</xdr:rowOff>
    </xdr:from>
    <xdr:to>
      <xdr:col>3</xdr:col>
      <xdr:colOff>955675</xdr:colOff>
      <xdr:row>15</xdr:row>
      <xdr:rowOff>137071</xdr:rowOff>
    </xdr:to>
    <xdr:sp macro="" textlink="">
      <xdr:nvSpPr>
        <xdr:cNvPr id="73" name="円/楕円 72"/>
        <xdr:cNvSpPr/>
      </xdr:nvSpPr>
      <xdr:spPr bwMode="auto">
        <a:xfrm>
          <a:off x="4254500" y="2654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121848</xdr:rowOff>
    </xdr:from>
    <xdr:ext cx="762000" cy="259045"/>
    <xdr:sp macro="" textlink="">
      <xdr:nvSpPr>
        <xdr:cNvPr id="74" name="テキスト ボックス 73"/>
        <xdr:cNvSpPr txBox="1"/>
      </xdr:nvSpPr>
      <xdr:spPr>
        <a:xfrm>
          <a:off x="3924300" y="274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62,319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46253</xdr:rowOff>
    </xdr:from>
    <xdr:to>
      <xdr:col>3</xdr:col>
      <xdr:colOff>257175</xdr:colOff>
      <xdr:row>15</xdr:row>
      <xdr:rowOff>147853</xdr:rowOff>
    </xdr:to>
    <xdr:sp macro="" textlink="">
      <xdr:nvSpPr>
        <xdr:cNvPr id="75" name="円/楕円 74"/>
        <xdr:cNvSpPr/>
      </xdr:nvSpPr>
      <xdr:spPr bwMode="auto">
        <a:xfrm>
          <a:off x="3556000" y="2665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132630</xdr:rowOff>
    </xdr:from>
    <xdr:ext cx="762000" cy="259045"/>
    <xdr:sp macro="" textlink="">
      <xdr:nvSpPr>
        <xdr:cNvPr id="76" name="テキスト ボックス 75"/>
        <xdr:cNvSpPr txBox="1"/>
      </xdr:nvSpPr>
      <xdr:spPr>
        <a:xfrm>
          <a:off x="3225800" y="275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62,036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55055</xdr:rowOff>
    </xdr:from>
    <xdr:to>
      <xdr:col>2</xdr:col>
      <xdr:colOff>692150</xdr:colOff>
      <xdr:row>15</xdr:row>
      <xdr:rowOff>156655</xdr:rowOff>
    </xdr:to>
    <xdr:sp macro="" textlink="">
      <xdr:nvSpPr>
        <xdr:cNvPr id="77" name="円/楕円 76"/>
        <xdr:cNvSpPr/>
      </xdr:nvSpPr>
      <xdr:spPr bwMode="auto">
        <a:xfrm>
          <a:off x="2857500" y="2674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141432</xdr:rowOff>
    </xdr:from>
    <xdr:ext cx="762000" cy="259045"/>
    <xdr:sp macro="" textlink="">
      <xdr:nvSpPr>
        <xdr:cNvPr id="78" name="テキスト ボックス 77"/>
        <xdr:cNvSpPr txBox="1"/>
      </xdr:nvSpPr>
      <xdr:spPr>
        <a:xfrm>
          <a:off x="2527300" y="276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168377</xdr:rowOff>
    </xdr:from>
    <xdr:to>
      <xdr:col>4</xdr:col>
      <xdr:colOff>1117600</xdr:colOff>
      <xdr:row>38</xdr:row>
      <xdr:rowOff>110312</xdr:rowOff>
    </xdr:to>
    <xdr:cxnSp macro="">
      <xdr:nvCxnSpPr>
        <xdr:cNvPr id="105" name="直線コネクタ 104"/>
        <xdr:cNvCxnSpPr/>
      </xdr:nvCxnSpPr>
      <xdr:spPr bwMode="auto">
        <a:xfrm flipV="1">
          <a:off x="5651500" y="6092927"/>
          <a:ext cx="0" cy="14849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82389</xdr:rowOff>
    </xdr:from>
    <xdr:ext cx="762000" cy="259045"/>
    <xdr:sp macro="" textlink="">
      <xdr:nvSpPr>
        <xdr:cNvPr id="106" name="人口1人当たり決算額の推移最小値テキスト445"/>
        <xdr:cNvSpPr txBox="1"/>
      </xdr:nvSpPr>
      <xdr:spPr>
        <a:xfrm>
          <a:off x="5740400" y="75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4</xdr:col>
      <xdr:colOff>1028700</xdr:colOff>
      <xdr:row>38</xdr:row>
      <xdr:rowOff>110312</xdr:rowOff>
    </xdr:from>
    <xdr:to>
      <xdr:col>5</xdr:col>
      <xdr:colOff>73025</xdr:colOff>
      <xdr:row>38</xdr:row>
      <xdr:rowOff>110312</xdr:rowOff>
    </xdr:to>
    <xdr:cxnSp macro="">
      <xdr:nvCxnSpPr>
        <xdr:cNvPr id="107" name="直線コネクタ 106"/>
        <xdr:cNvCxnSpPr/>
      </xdr:nvCxnSpPr>
      <xdr:spPr bwMode="auto">
        <a:xfrm>
          <a:off x="5562600" y="75779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83304</xdr:rowOff>
    </xdr:from>
    <xdr:ext cx="762000" cy="259045"/>
    <xdr:sp macro="" textlink="">
      <xdr:nvSpPr>
        <xdr:cNvPr id="108" name="人口1人当たり決算額の推移最大値テキスト445"/>
        <xdr:cNvSpPr txBox="1"/>
      </xdr:nvSpPr>
      <xdr:spPr>
        <a:xfrm>
          <a:off x="5740400" y="583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30,345</a:t>
          </a:r>
          <a:endParaRPr kumimoji="1" lang="ja-JP" altLang="en-US" sz="1000" b="1">
            <a:latin typeface="ＭＳ Ｐゴシック"/>
          </a:endParaRPr>
        </a:p>
      </xdr:txBody>
    </xdr:sp>
    <xdr:clientData/>
  </xdr:oneCellAnchor>
  <xdr:twoCellAnchor>
    <xdr:from>
      <xdr:col>4</xdr:col>
      <xdr:colOff>1028700</xdr:colOff>
      <xdr:row>33</xdr:row>
      <xdr:rowOff>168377</xdr:rowOff>
    </xdr:from>
    <xdr:to>
      <xdr:col>5</xdr:col>
      <xdr:colOff>73025</xdr:colOff>
      <xdr:row>33</xdr:row>
      <xdr:rowOff>168377</xdr:rowOff>
    </xdr:to>
    <xdr:cxnSp macro="">
      <xdr:nvCxnSpPr>
        <xdr:cNvPr id="109" name="直線コネクタ 108"/>
        <xdr:cNvCxnSpPr/>
      </xdr:nvCxnSpPr>
      <xdr:spPr bwMode="auto">
        <a:xfrm>
          <a:off x="5562600" y="60929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155621</xdr:rowOff>
    </xdr:from>
    <xdr:to>
      <xdr:col>4</xdr:col>
      <xdr:colOff>1117600</xdr:colOff>
      <xdr:row>35</xdr:row>
      <xdr:rowOff>236957</xdr:rowOff>
    </xdr:to>
    <xdr:cxnSp macro="">
      <xdr:nvCxnSpPr>
        <xdr:cNvPr id="110" name="直線コネクタ 109"/>
        <xdr:cNvCxnSpPr/>
      </xdr:nvCxnSpPr>
      <xdr:spPr bwMode="auto">
        <a:xfrm>
          <a:off x="5003800" y="6765971"/>
          <a:ext cx="647700" cy="81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221733</xdr:rowOff>
    </xdr:from>
    <xdr:ext cx="762000" cy="259045"/>
    <xdr:sp macro="" textlink="">
      <xdr:nvSpPr>
        <xdr:cNvPr id="111" name="人口1人当たり決算額の推移平均値テキスト445"/>
        <xdr:cNvSpPr txBox="1"/>
      </xdr:nvSpPr>
      <xdr:spPr>
        <a:xfrm>
          <a:off x="5740400" y="6832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194066</xdr:rowOff>
    </xdr:from>
    <xdr:to>
      <xdr:col>5</xdr:col>
      <xdr:colOff>34925</xdr:colOff>
      <xdr:row>35</xdr:row>
      <xdr:rowOff>295666</xdr:rowOff>
    </xdr:to>
    <xdr:sp macro="" textlink="">
      <xdr:nvSpPr>
        <xdr:cNvPr id="112" name="フローチャート : 判断 111"/>
        <xdr:cNvSpPr/>
      </xdr:nvSpPr>
      <xdr:spPr bwMode="auto">
        <a:xfrm>
          <a:off x="56007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139939</xdr:rowOff>
    </xdr:from>
    <xdr:to>
      <xdr:col>4</xdr:col>
      <xdr:colOff>469900</xdr:colOff>
      <xdr:row>35</xdr:row>
      <xdr:rowOff>155621</xdr:rowOff>
    </xdr:to>
    <xdr:cxnSp macro="">
      <xdr:nvCxnSpPr>
        <xdr:cNvPr id="113" name="直線コネクタ 112"/>
        <xdr:cNvCxnSpPr/>
      </xdr:nvCxnSpPr>
      <xdr:spPr bwMode="auto">
        <a:xfrm>
          <a:off x="4305300" y="6750289"/>
          <a:ext cx="698500" cy="1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159548</xdr:rowOff>
    </xdr:from>
    <xdr:to>
      <xdr:col>4</xdr:col>
      <xdr:colOff>520700</xdr:colOff>
      <xdr:row>35</xdr:row>
      <xdr:rowOff>261148</xdr:rowOff>
    </xdr:to>
    <xdr:sp macro="" textlink="">
      <xdr:nvSpPr>
        <xdr:cNvPr id="114" name="フローチャート : 判断 113"/>
        <xdr:cNvSpPr/>
      </xdr:nvSpPr>
      <xdr:spPr bwMode="auto">
        <a:xfrm>
          <a:off x="4953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245925</xdr:rowOff>
    </xdr:from>
    <xdr:ext cx="736600" cy="259045"/>
    <xdr:sp macro="" textlink="">
      <xdr:nvSpPr>
        <xdr:cNvPr id="115" name="テキスト ボックス 114"/>
        <xdr:cNvSpPr txBox="1"/>
      </xdr:nvSpPr>
      <xdr:spPr>
        <a:xfrm>
          <a:off x="4622800" y="6856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94996</xdr:rowOff>
    </xdr:from>
    <xdr:to>
      <xdr:col>3</xdr:col>
      <xdr:colOff>904875</xdr:colOff>
      <xdr:row>35</xdr:row>
      <xdr:rowOff>139939</xdr:rowOff>
    </xdr:to>
    <xdr:cxnSp macro="">
      <xdr:nvCxnSpPr>
        <xdr:cNvPr id="116" name="直線コネクタ 115"/>
        <xdr:cNvCxnSpPr/>
      </xdr:nvCxnSpPr>
      <xdr:spPr bwMode="auto">
        <a:xfrm>
          <a:off x="3606800" y="6705346"/>
          <a:ext cx="698500" cy="44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75880</xdr:rowOff>
    </xdr:from>
    <xdr:to>
      <xdr:col>3</xdr:col>
      <xdr:colOff>955675</xdr:colOff>
      <xdr:row>35</xdr:row>
      <xdr:rowOff>177480</xdr:rowOff>
    </xdr:to>
    <xdr:sp macro="" textlink="">
      <xdr:nvSpPr>
        <xdr:cNvPr id="117" name="フローチャート : 判断 116"/>
        <xdr:cNvSpPr/>
      </xdr:nvSpPr>
      <xdr:spPr bwMode="auto">
        <a:xfrm>
          <a:off x="4254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187657</xdr:rowOff>
    </xdr:from>
    <xdr:ext cx="762000" cy="259045"/>
    <xdr:sp macro="" textlink="">
      <xdr:nvSpPr>
        <xdr:cNvPr id="118" name="テキスト ボックス 117"/>
        <xdr:cNvSpPr txBox="1"/>
      </xdr:nvSpPr>
      <xdr:spPr>
        <a:xfrm>
          <a:off x="3924300" y="645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34143</xdr:rowOff>
    </xdr:from>
    <xdr:to>
      <xdr:col>3</xdr:col>
      <xdr:colOff>206375</xdr:colOff>
      <xdr:row>35</xdr:row>
      <xdr:rowOff>94996</xdr:rowOff>
    </xdr:to>
    <xdr:cxnSp macro="">
      <xdr:nvCxnSpPr>
        <xdr:cNvPr id="119" name="直線コネクタ 118"/>
        <xdr:cNvCxnSpPr/>
      </xdr:nvCxnSpPr>
      <xdr:spPr bwMode="auto">
        <a:xfrm>
          <a:off x="2908300" y="6644493"/>
          <a:ext cx="698500" cy="60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46939</xdr:rowOff>
    </xdr:from>
    <xdr:to>
      <xdr:col>3</xdr:col>
      <xdr:colOff>257175</xdr:colOff>
      <xdr:row>35</xdr:row>
      <xdr:rowOff>148539</xdr:rowOff>
    </xdr:to>
    <xdr:sp macro="" textlink="">
      <xdr:nvSpPr>
        <xdr:cNvPr id="120" name="フローチャート : 判断 119"/>
        <xdr:cNvSpPr/>
      </xdr:nvSpPr>
      <xdr:spPr bwMode="auto">
        <a:xfrm>
          <a:off x="3556000" y="66572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133316</xdr:rowOff>
    </xdr:from>
    <xdr:ext cx="762000" cy="259045"/>
    <xdr:sp macro="" textlink="">
      <xdr:nvSpPr>
        <xdr:cNvPr id="121" name="テキスト ボックス 120"/>
        <xdr:cNvSpPr txBox="1"/>
      </xdr:nvSpPr>
      <xdr:spPr>
        <a:xfrm>
          <a:off x="3225800" y="674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30618</xdr:rowOff>
    </xdr:from>
    <xdr:to>
      <xdr:col>2</xdr:col>
      <xdr:colOff>692150</xdr:colOff>
      <xdr:row>35</xdr:row>
      <xdr:rowOff>132218</xdr:rowOff>
    </xdr:to>
    <xdr:sp macro="" textlink="">
      <xdr:nvSpPr>
        <xdr:cNvPr id="122" name="フローチャート : 判断 121"/>
        <xdr:cNvSpPr/>
      </xdr:nvSpPr>
      <xdr:spPr bwMode="auto">
        <a:xfrm>
          <a:off x="2857500" y="6640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116995</xdr:rowOff>
    </xdr:from>
    <xdr:ext cx="762000" cy="259045"/>
    <xdr:sp macro="" textlink="">
      <xdr:nvSpPr>
        <xdr:cNvPr id="123" name="テキスト ボックス 122"/>
        <xdr:cNvSpPr txBox="1"/>
      </xdr:nvSpPr>
      <xdr:spPr>
        <a:xfrm>
          <a:off x="2527300" y="672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186157</xdr:rowOff>
    </xdr:from>
    <xdr:to>
      <xdr:col>5</xdr:col>
      <xdr:colOff>34925</xdr:colOff>
      <xdr:row>35</xdr:row>
      <xdr:rowOff>287757</xdr:rowOff>
    </xdr:to>
    <xdr:sp macro="" textlink="">
      <xdr:nvSpPr>
        <xdr:cNvPr id="129" name="円/楕円 128"/>
        <xdr:cNvSpPr/>
      </xdr:nvSpPr>
      <xdr:spPr bwMode="auto">
        <a:xfrm>
          <a:off x="5600700" y="6796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31234</xdr:rowOff>
    </xdr:from>
    <xdr:ext cx="762000" cy="259045"/>
    <xdr:sp macro="" textlink="">
      <xdr:nvSpPr>
        <xdr:cNvPr id="130" name="人口1人当たり決算額の推移該当値テキスト445"/>
        <xdr:cNvSpPr txBox="1"/>
      </xdr:nvSpPr>
      <xdr:spPr>
        <a:xfrm>
          <a:off x="5740400" y="664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13,845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104821</xdr:rowOff>
    </xdr:from>
    <xdr:to>
      <xdr:col>4</xdr:col>
      <xdr:colOff>520700</xdr:colOff>
      <xdr:row>35</xdr:row>
      <xdr:rowOff>206421</xdr:rowOff>
    </xdr:to>
    <xdr:sp macro="" textlink="">
      <xdr:nvSpPr>
        <xdr:cNvPr id="131" name="円/楕円 130"/>
        <xdr:cNvSpPr/>
      </xdr:nvSpPr>
      <xdr:spPr bwMode="auto">
        <a:xfrm>
          <a:off x="4953000" y="6715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216598</xdr:rowOff>
    </xdr:from>
    <xdr:ext cx="736600" cy="259045"/>
    <xdr:sp macro="" textlink="">
      <xdr:nvSpPr>
        <xdr:cNvPr id="132" name="テキスト ボックス 131"/>
        <xdr:cNvSpPr txBox="1"/>
      </xdr:nvSpPr>
      <xdr:spPr>
        <a:xfrm>
          <a:off x="4622800" y="6484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89139</xdr:rowOff>
    </xdr:from>
    <xdr:to>
      <xdr:col>3</xdr:col>
      <xdr:colOff>955675</xdr:colOff>
      <xdr:row>35</xdr:row>
      <xdr:rowOff>190739</xdr:rowOff>
    </xdr:to>
    <xdr:sp macro="" textlink="">
      <xdr:nvSpPr>
        <xdr:cNvPr id="133" name="円/楕円 132"/>
        <xdr:cNvSpPr/>
      </xdr:nvSpPr>
      <xdr:spPr bwMode="auto">
        <a:xfrm>
          <a:off x="4254500" y="6699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175516</xdr:rowOff>
    </xdr:from>
    <xdr:ext cx="762000" cy="259045"/>
    <xdr:sp macro="" textlink="">
      <xdr:nvSpPr>
        <xdr:cNvPr id="134" name="テキスト ボックス 133"/>
        <xdr:cNvSpPr txBox="1"/>
      </xdr:nvSpPr>
      <xdr:spPr>
        <a:xfrm>
          <a:off x="3924300" y="678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44196</xdr:rowOff>
    </xdr:from>
    <xdr:to>
      <xdr:col>3</xdr:col>
      <xdr:colOff>257175</xdr:colOff>
      <xdr:row>35</xdr:row>
      <xdr:rowOff>145796</xdr:rowOff>
    </xdr:to>
    <xdr:sp macro="" textlink="">
      <xdr:nvSpPr>
        <xdr:cNvPr id="135" name="円/楕円 134"/>
        <xdr:cNvSpPr/>
      </xdr:nvSpPr>
      <xdr:spPr bwMode="auto">
        <a:xfrm>
          <a:off x="3556000" y="665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155973</xdr:rowOff>
    </xdr:from>
    <xdr:ext cx="762000" cy="259045"/>
    <xdr:sp macro="" textlink="">
      <xdr:nvSpPr>
        <xdr:cNvPr id="136" name="テキスト ボックス 135"/>
        <xdr:cNvSpPr txBox="1"/>
      </xdr:nvSpPr>
      <xdr:spPr>
        <a:xfrm>
          <a:off x="3225800" y="642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16,950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326243</xdr:rowOff>
    </xdr:from>
    <xdr:to>
      <xdr:col>2</xdr:col>
      <xdr:colOff>692150</xdr:colOff>
      <xdr:row>35</xdr:row>
      <xdr:rowOff>84943</xdr:rowOff>
    </xdr:to>
    <xdr:sp macro="" textlink="">
      <xdr:nvSpPr>
        <xdr:cNvPr id="137" name="円/楕円 136"/>
        <xdr:cNvSpPr/>
      </xdr:nvSpPr>
      <xdr:spPr bwMode="auto">
        <a:xfrm>
          <a:off x="2857500" y="659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95119</xdr:rowOff>
    </xdr:from>
    <xdr:ext cx="762000" cy="259045"/>
    <xdr:sp macro="" textlink="">
      <xdr:nvSpPr>
        <xdr:cNvPr id="138" name="テキスト ボックス 137"/>
        <xdr:cNvSpPr txBox="1"/>
      </xdr:nvSpPr>
      <xdr:spPr>
        <a:xfrm>
          <a:off x="2527300" y="636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年度から大幅に増加している。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実質収支額は、対前年度比</a:t>
          </a:r>
          <a:r>
            <a:rPr kumimoji="1" lang="en-US" altLang="ja-JP" sz="1400">
              <a:latin typeface="ＭＳ ゴシック" pitchFamily="49" charset="-128"/>
              <a:ea typeface="ＭＳ ゴシック" pitchFamily="49" charset="-128"/>
            </a:rPr>
            <a:t>1.18</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3.16</a:t>
          </a:r>
          <a:r>
            <a:rPr kumimoji="1" lang="ja-JP" altLang="en-US" sz="1400">
              <a:latin typeface="ＭＳ ゴシック" pitchFamily="49" charset="-128"/>
              <a:ea typeface="ＭＳ ゴシック" pitchFamily="49" charset="-128"/>
            </a:rPr>
            <a:t>％となり、実質単年度収支が昨年度のマイナスからプラスに転じ、</a:t>
          </a:r>
          <a:r>
            <a:rPr kumimoji="1" lang="en-US" altLang="ja-JP" sz="1400">
              <a:latin typeface="ＭＳ ゴシック" pitchFamily="49" charset="-128"/>
              <a:ea typeface="ＭＳ ゴシック" pitchFamily="49" charset="-128"/>
            </a:rPr>
            <a:t>1.83</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今後とも、中長期的な健全財政の堅持に努め、将来負担の軽減はもとより、持続可能な都市経営による質の高いサービスの実現を目指す。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年度に従前より赤字経営であった競輪事業特別会計を廃止した以降、全ての会計で実質赤字額が発生していない。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しかし、標準財政規模に占める割合の多くがガス事業会計であることから、一層に、他の事業会計での健全な経営の継続が必要である。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従前より市債の新規発行の抑制に努めたことや、補償金免除繰上償還制度の活用により、実質公債費比率（分子）が減少傾向となっている。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今後とも、事業の選択と集中に努め、市債発行の抑制を図り、指標の一層の改善に取り組む。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土地開発公社の解散に伴う地方債の現在高の増と設立法人等の負債額等負担見込額が皆減によって増となったが、公営企業債等繰入見込額が減となった。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また、充当可能財源等で充当可能基金や基準財政需要額算入見込額が増となったことで、全体として将来負担比率（分子）は毎年度、減少傾向にあり、改善している。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7" zoomScaleNormal="77"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115786157</v>
      </c>
      <c r="BO4" s="379"/>
      <c r="BP4" s="379"/>
      <c r="BQ4" s="379"/>
      <c r="BR4" s="379"/>
      <c r="BS4" s="379"/>
      <c r="BT4" s="379"/>
      <c r="BU4" s="380"/>
      <c r="BV4" s="378">
        <v>104294543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3.2</v>
      </c>
      <c r="CU4" s="554"/>
      <c r="CV4" s="554"/>
      <c r="CW4" s="554"/>
      <c r="CX4" s="554"/>
      <c r="CY4" s="554"/>
      <c r="CZ4" s="554"/>
      <c r="DA4" s="555"/>
      <c r="DB4" s="553">
        <v>2</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113005611</v>
      </c>
      <c r="BO5" s="384"/>
      <c r="BP5" s="384"/>
      <c r="BQ5" s="384"/>
      <c r="BR5" s="384"/>
      <c r="BS5" s="384"/>
      <c r="BT5" s="384"/>
      <c r="BU5" s="385"/>
      <c r="BV5" s="383">
        <v>102644323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89.4</v>
      </c>
      <c r="CU5" s="354"/>
      <c r="CV5" s="354"/>
      <c r="CW5" s="354"/>
      <c r="CX5" s="354"/>
      <c r="CY5" s="354"/>
      <c r="CZ5" s="354"/>
      <c r="DA5" s="355"/>
      <c r="DB5" s="353">
        <v>91.8</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2780546</v>
      </c>
      <c r="BO6" s="384"/>
      <c r="BP6" s="384"/>
      <c r="BQ6" s="384"/>
      <c r="BR6" s="384"/>
      <c r="BS6" s="384"/>
      <c r="BT6" s="384"/>
      <c r="BU6" s="385"/>
      <c r="BV6" s="383">
        <v>1650220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99.8</v>
      </c>
      <c r="CU6" s="528"/>
      <c r="CV6" s="528"/>
      <c r="CW6" s="528"/>
      <c r="CX6" s="528"/>
      <c r="CY6" s="528"/>
      <c r="CZ6" s="528"/>
      <c r="DA6" s="529"/>
      <c r="DB6" s="527">
        <v>101.4</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645172</v>
      </c>
      <c r="BO7" s="384"/>
      <c r="BP7" s="384"/>
      <c r="BQ7" s="384"/>
      <c r="BR7" s="384"/>
      <c r="BS7" s="384"/>
      <c r="BT7" s="384"/>
      <c r="BU7" s="385"/>
      <c r="BV7" s="383">
        <v>316839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67649703</v>
      </c>
      <c r="CU7" s="384"/>
      <c r="CV7" s="384"/>
      <c r="CW7" s="384"/>
      <c r="CX7" s="384"/>
      <c r="CY7" s="384"/>
      <c r="CZ7" s="384"/>
      <c r="DA7" s="385"/>
      <c r="DB7" s="383">
        <v>67271594</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2135374</v>
      </c>
      <c r="BO8" s="384"/>
      <c r="BP8" s="384"/>
      <c r="BQ8" s="384"/>
      <c r="BR8" s="384"/>
      <c r="BS8" s="384"/>
      <c r="BT8" s="384"/>
      <c r="BU8" s="385"/>
      <c r="BV8" s="383">
        <v>1333381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0.8</v>
      </c>
      <c r="CU8" s="491"/>
      <c r="CV8" s="491"/>
      <c r="CW8" s="491"/>
      <c r="CX8" s="491"/>
      <c r="CY8" s="491"/>
      <c r="CZ8" s="491"/>
      <c r="DA8" s="492"/>
      <c r="DB8" s="490">
        <v>0.79</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337634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801993</v>
      </c>
      <c r="BO9" s="384"/>
      <c r="BP9" s="384"/>
      <c r="BQ9" s="384"/>
      <c r="BR9" s="384"/>
      <c r="BS9" s="384"/>
      <c r="BT9" s="384"/>
      <c r="BU9" s="385"/>
      <c r="BV9" s="383">
        <v>-203865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14.9</v>
      </c>
      <c r="CU9" s="354"/>
      <c r="CV9" s="354"/>
      <c r="CW9" s="354"/>
      <c r="CX9" s="354"/>
      <c r="CY9" s="354"/>
      <c r="CZ9" s="354"/>
      <c r="DA9" s="355"/>
      <c r="DB9" s="353">
        <v>16</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323719</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427296</v>
      </c>
      <c r="BO10" s="384"/>
      <c r="BP10" s="384"/>
      <c r="BQ10" s="384"/>
      <c r="BR10" s="384"/>
      <c r="BS10" s="384"/>
      <c r="BT10" s="384"/>
      <c r="BU10" s="385"/>
      <c r="BV10" s="383">
        <v>14181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v>6012</v>
      </c>
      <c r="BO11" s="384"/>
      <c r="BP11" s="384"/>
      <c r="BQ11" s="384"/>
      <c r="BR11" s="384"/>
      <c r="BS11" s="384"/>
      <c r="BT11" s="384"/>
      <c r="BU11" s="385"/>
      <c r="BV11" s="383">
        <v>82481</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113</v>
      </c>
      <c r="C12" s="494"/>
      <c r="D12" s="494"/>
      <c r="E12" s="494"/>
      <c r="F12" s="494"/>
      <c r="G12" s="494"/>
      <c r="H12" s="494"/>
      <c r="I12" s="494"/>
      <c r="J12" s="494"/>
      <c r="K12" s="495"/>
      <c r="L12" s="502" t="s">
        <v>114</v>
      </c>
      <c r="M12" s="503"/>
      <c r="N12" s="503"/>
      <c r="O12" s="503"/>
      <c r="P12" s="503"/>
      <c r="Q12" s="504"/>
      <c r="R12" s="505">
        <v>342603</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122</v>
      </c>
      <c r="N13" s="480"/>
      <c r="O13" s="480"/>
      <c r="P13" s="480"/>
      <c r="Q13" s="481"/>
      <c r="R13" s="482">
        <v>338624</v>
      </c>
      <c r="S13" s="483"/>
      <c r="T13" s="483"/>
      <c r="U13" s="483"/>
      <c r="V13" s="484"/>
      <c r="W13" s="470" t="s">
        <v>123</v>
      </c>
      <c r="X13" s="396"/>
      <c r="Y13" s="396"/>
      <c r="Z13" s="396"/>
      <c r="AA13" s="396"/>
      <c r="AB13" s="397"/>
      <c r="AC13" s="359">
        <v>1812</v>
      </c>
      <c r="AD13" s="360"/>
      <c r="AE13" s="360"/>
      <c r="AF13" s="360"/>
      <c r="AG13" s="361"/>
      <c r="AH13" s="359">
        <v>2396</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1235301</v>
      </c>
      <c r="BO13" s="384"/>
      <c r="BP13" s="384"/>
      <c r="BQ13" s="384"/>
      <c r="BR13" s="384"/>
      <c r="BS13" s="384"/>
      <c r="BT13" s="384"/>
      <c r="BU13" s="385"/>
      <c r="BV13" s="383">
        <v>-107203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8.8000000000000007</v>
      </c>
      <c r="CU13" s="354"/>
      <c r="CV13" s="354"/>
      <c r="CW13" s="354"/>
      <c r="CX13" s="354"/>
      <c r="CY13" s="354"/>
      <c r="CZ13" s="354"/>
      <c r="DA13" s="355"/>
      <c r="DB13" s="353">
        <v>9.4</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128</v>
      </c>
      <c r="M14" s="511"/>
      <c r="N14" s="511"/>
      <c r="O14" s="511"/>
      <c r="P14" s="511"/>
      <c r="Q14" s="512"/>
      <c r="R14" s="482">
        <v>341489</v>
      </c>
      <c r="S14" s="483"/>
      <c r="T14" s="483"/>
      <c r="U14" s="483"/>
      <c r="V14" s="484"/>
      <c r="W14" s="485"/>
      <c r="X14" s="399"/>
      <c r="Y14" s="399"/>
      <c r="Z14" s="399"/>
      <c r="AA14" s="399"/>
      <c r="AB14" s="400"/>
      <c r="AC14" s="475">
        <v>1.3</v>
      </c>
      <c r="AD14" s="476"/>
      <c r="AE14" s="476"/>
      <c r="AF14" s="476"/>
      <c r="AG14" s="477"/>
      <c r="AH14" s="475">
        <v>1.6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28.7</v>
      </c>
      <c r="CU14" s="454"/>
      <c r="CV14" s="454"/>
      <c r="CW14" s="454"/>
      <c r="CX14" s="454"/>
      <c r="CY14" s="454"/>
      <c r="CZ14" s="454"/>
      <c r="DA14" s="455"/>
      <c r="DB14" s="486">
        <v>42.1</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122</v>
      </c>
      <c r="N15" s="480"/>
      <c r="O15" s="480"/>
      <c r="P15" s="480"/>
      <c r="Q15" s="481"/>
      <c r="R15" s="482">
        <v>337435</v>
      </c>
      <c r="S15" s="483"/>
      <c r="T15" s="483"/>
      <c r="U15" s="483"/>
      <c r="V15" s="484"/>
      <c r="W15" s="470" t="s">
        <v>130</v>
      </c>
      <c r="X15" s="396"/>
      <c r="Y15" s="396"/>
      <c r="Z15" s="396"/>
      <c r="AA15" s="396"/>
      <c r="AB15" s="397"/>
      <c r="AC15" s="359">
        <v>34680</v>
      </c>
      <c r="AD15" s="360"/>
      <c r="AE15" s="360"/>
      <c r="AF15" s="360"/>
      <c r="AG15" s="361"/>
      <c r="AH15" s="359">
        <v>37128</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38042775</v>
      </c>
      <c r="BO15" s="379"/>
      <c r="BP15" s="379"/>
      <c r="BQ15" s="379"/>
      <c r="BR15" s="379"/>
      <c r="BS15" s="379"/>
      <c r="BT15" s="379"/>
      <c r="BU15" s="380"/>
      <c r="BV15" s="378">
        <v>38542078</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24.1</v>
      </c>
      <c r="AD16" s="476"/>
      <c r="AE16" s="476"/>
      <c r="AF16" s="476"/>
      <c r="AG16" s="477"/>
      <c r="AH16" s="475">
        <v>24.6</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47884617</v>
      </c>
      <c r="BO16" s="384"/>
      <c r="BP16" s="384"/>
      <c r="BQ16" s="384"/>
      <c r="BR16" s="384"/>
      <c r="BS16" s="384"/>
      <c r="BT16" s="384"/>
      <c r="BU16" s="385"/>
      <c r="BV16" s="383">
        <v>48250171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107204</v>
      </c>
      <c r="AD17" s="360"/>
      <c r="AE17" s="360"/>
      <c r="AF17" s="360"/>
      <c r="AG17" s="361"/>
      <c r="AH17" s="359">
        <v>107811</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49681436</v>
      </c>
      <c r="BO17" s="384"/>
      <c r="BP17" s="384"/>
      <c r="BQ17" s="384"/>
      <c r="BR17" s="384"/>
      <c r="BS17" s="384"/>
      <c r="BT17" s="384"/>
      <c r="BU17" s="385"/>
      <c r="BV17" s="383">
        <v>50259968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464.1</v>
      </c>
      <c r="M18" s="446"/>
      <c r="N18" s="446"/>
      <c r="O18" s="446"/>
      <c r="P18" s="446"/>
      <c r="Q18" s="446"/>
      <c r="R18" s="447"/>
      <c r="S18" s="447"/>
      <c r="T18" s="447"/>
      <c r="U18" s="447"/>
      <c r="V18" s="448"/>
      <c r="W18" s="462"/>
      <c r="X18" s="463"/>
      <c r="Y18" s="463"/>
      <c r="Z18" s="463"/>
      <c r="AA18" s="463"/>
      <c r="AB18" s="471"/>
      <c r="AC18" s="347">
        <v>74.599999999999994</v>
      </c>
      <c r="AD18" s="348"/>
      <c r="AE18" s="348"/>
      <c r="AF18" s="348"/>
      <c r="AG18" s="449"/>
      <c r="AH18" s="347">
        <v>71.599999999999994</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61477684</v>
      </c>
      <c r="BO18" s="384"/>
      <c r="BP18" s="384"/>
      <c r="BQ18" s="384"/>
      <c r="BR18" s="384"/>
      <c r="BS18" s="384"/>
      <c r="BT18" s="384"/>
      <c r="BU18" s="385"/>
      <c r="BV18" s="383">
        <v>61618848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728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76977276</v>
      </c>
      <c r="BO19" s="384"/>
      <c r="BP19" s="384"/>
      <c r="BQ19" s="384"/>
      <c r="BR19" s="384"/>
      <c r="BS19" s="384"/>
      <c r="BT19" s="384"/>
      <c r="BU19" s="385"/>
      <c r="BV19" s="383">
        <v>73553730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130335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112420717</v>
      </c>
      <c r="BO23" s="384"/>
      <c r="BP23" s="384"/>
      <c r="BQ23" s="384"/>
      <c r="BR23" s="384"/>
      <c r="BS23" s="384"/>
      <c r="BT23" s="384"/>
      <c r="BU23" s="385"/>
      <c r="BV23" s="383">
        <v>106472612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7224</v>
      </c>
      <c r="R24" s="360"/>
      <c r="S24" s="360"/>
      <c r="T24" s="360"/>
      <c r="U24" s="360"/>
      <c r="V24" s="361"/>
      <c r="W24" s="425"/>
      <c r="X24" s="416"/>
      <c r="Y24" s="417"/>
      <c r="Z24" s="356" t="s">
        <v>154</v>
      </c>
      <c r="AA24" s="357"/>
      <c r="AB24" s="357"/>
      <c r="AC24" s="357"/>
      <c r="AD24" s="357"/>
      <c r="AE24" s="357"/>
      <c r="AF24" s="357"/>
      <c r="AG24" s="358"/>
      <c r="AH24" s="359">
        <v>1810</v>
      </c>
      <c r="AI24" s="360"/>
      <c r="AJ24" s="360"/>
      <c r="AK24" s="360"/>
      <c r="AL24" s="361"/>
      <c r="AM24" s="359">
        <v>5777520</v>
      </c>
      <c r="AN24" s="360"/>
      <c r="AO24" s="360"/>
      <c r="AP24" s="360"/>
      <c r="AQ24" s="360"/>
      <c r="AR24" s="361"/>
      <c r="AS24" s="359">
        <v>3192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49051750</v>
      </c>
      <c r="BO24" s="384"/>
      <c r="BP24" s="384"/>
      <c r="BQ24" s="384"/>
      <c r="BR24" s="384"/>
      <c r="BS24" s="384"/>
      <c r="BT24" s="384"/>
      <c r="BU24" s="385"/>
      <c r="BV24" s="383">
        <v>52913765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2</v>
      </c>
      <c r="M25" s="360"/>
      <c r="N25" s="360"/>
      <c r="O25" s="360"/>
      <c r="P25" s="361"/>
      <c r="Q25" s="359">
        <v>7089</v>
      </c>
      <c r="R25" s="360"/>
      <c r="S25" s="360"/>
      <c r="T25" s="360"/>
      <c r="U25" s="360"/>
      <c r="V25" s="361"/>
      <c r="W25" s="425"/>
      <c r="X25" s="416"/>
      <c r="Y25" s="417"/>
      <c r="Z25" s="356" t="s">
        <v>157</v>
      </c>
      <c r="AA25" s="357"/>
      <c r="AB25" s="357"/>
      <c r="AC25" s="357"/>
      <c r="AD25" s="357"/>
      <c r="AE25" s="357"/>
      <c r="AF25" s="357"/>
      <c r="AG25" s="358"/>
      <c r="AH25" s="359">
        <v>319</v>
      </c>
      <c r="AI25" s="360"/>
      <c r="AJ25" s="360"/>
      <c r="AK25" s="360"/>
      <c r="AL25" s="361"/>
      <c r="AM25" s="359">
        <v>963061</v>
      </c>
      <c r="AN25" s="360"/>
      <c r="AO25" s="360"/>
      <c r="AP25" s="360"/>
      <c r="AQ25" s="360"/>
      <c r="AR25" s="361"/>
      <c r="AS25" s="359">
        <v>3019</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16753684</v>
      </c>
      <c r="BO25" s="379"/>
      <c r="BP25" s="379"/>
      <c r="BQ25" s="379"/>
      <c r="BR25" s="379"/>
      <c r="BS25" s="379"/>
      <c r="BT25" s="379"/>
      <c r="BU25" s="380"/>
      <c r="BV25" s="378">
        <v>9587457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6256</v>
      </c>
      <c r="R26" s="360"/>
      <c r="S26" s="360"/>
      <c r="T26" s="360"/>
      <c r="U26" s="360"/>
      <c r="V26" s="361"/>
      <c r="W26" s="425"/>
      <c r="X26" s="416"/>
      <c r="Y26" s="417"/>
      <c r="Z26" s="356" t="s">
        <v>160</v>
      </c>
      <c r="AA26" s="436"/>
      <c r="AB26" s="436"/>
      <c r="AC26" s="436"/>
      <c r="AD26" s="436"/>
      <c r="AE26" s="436"/>
      <c r="AF26" s="436"/>
      <c r="AG26" s="437"/>
      <c r="AH26" s="359">
        <v>86</v>
      </c>
      <c r="AI26" s="360"/>
      <c r="AJ26" s="360"/>
      <c r="AK26" s="360"/>
      <c r="AL26" s="361"/>
      <c r="AM26" s="359">
        <v>299366</v>
      </c>
      <c r="AN26" s="360"/>
      <c r="AO26" s="360"/>
      <c r="AP26" s="360"/>
      <c r="AQ26" s="360"/>
      <c r="AR26" s="361"/>
      <c r="AS26" s="359">
        <v>3481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6570</v>
      </c>
      <c r="R27" s="360"/>
      <c r="S27" s="360"/>
      <c r="T27" s="360"/>
      <c r="U27" s="360"/>
      <c r="V27" s="361"/>
      <c r="W27" s="425"/>
      <c r="X27" s="416"/>
      <c r="Y27" s="417"/>
      <c r="Z27" s="356" t="s">
        <v>163</v>
      </c>
      <c r="AA27" s="357"/>
      <c r="AB27" s="357"/>
      <c r="AC27" s="357"/>
      <c r="AD27" s="357"/>
      <c r="AE27" s="357"/>
      <c r="AF27" s="357"/>
      <c r="AG27" s="358"/>
      <c r="AH27" s="359">
        <v>210</v>
      </c>
      <c r="AI27" s="360"/>
      <c r="AJ27" s="360"/>
      <c r="AK27" s="360"/>
      <c r="AL27" s="361"/>
      <c r="AM27" s="359">
        <v>724038</v>
      </c>
      <c r="AN27" s="360"/>
      <c r="AO27" s="360"/>
      <c r="AP27" s="360"/>
      <c r="AQ27" s="360"/>
      <c r="AR27" s="361"/>
      <c r="AS27" s="359">
        <v>3448</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1305672</v>
      </c>
      <c r="BO27" s="387"/>
      <c r="BP27" s="387"/>
      <c r="BQ27" s="387"/>
      <c r="BR27" s="387"/>
      <c r="BS27" s="387"/>
      <c r="BT27" s="387"/>
      <c r="BU27" s="388"/>
      <c r="BV27" s="386">
        <v>1304800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6110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4629391</v>
      </c>
      <c r="BO28" s="379"/>
      <c r="BP28" s="379"/>
      <c r="BQ28" s="379"/>
      <c r="BR28" s="379"/>
      <c r="BS28" s="379"/>
      <c r="BT28" s="379"/>
      <c r="BU28" s="380"/>
      <c r="BV28" s="378">
        <v>4202095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36</v>
      </c>
      <c r="M29" s="360"/>
      <c r="N29" s="360"/>
      <c r="O29" s="360"/>
      <c r="P29" s="361"/>
      <c r="Q29" s="359">
        <v>5630</v>
      </c>
      <c r="R29" s="360"/>
      <c r="S29" s="360"/>
      <c r="T29" s="360"/>
      <c r="U29" s="360"/>
      <c r="V29" s="361"/>
      <c r="W29" s="425"/>
      <c r="X29" s="416"/>
      <c r="Y29" s="417"/>
      <c r="Z29" s="356" t="s">
        <v>170</v>
      </c>
      <c r="AA29" s="357"/>
      <c r="AB29" s="357"/>
      <c r="AC29" s="357"/>
      <c r="AD29" s="357"/>
      <c r="AE29" s="357"/>
      <c r="AF29" s="357"/>
      <c r="AG29" s="358"/>
      <c r="AH29" s="359">
        <v>2020</v>
      </c>
      <c r="AI29" s="360"/>
      <c r="AJ29" s="360"/>
      <c r="AK29" s="360"/>
      <c r="AL29" s="361"/>
      <c r="AM29" s="359">
        <v>6501558</v>
      </c>
      <c r="AN29" s="360"/>
      <c r="AO29" s="360"/>
      <c r="AP29" s="360"/>
      <c r="AQ29" s="360"/>
      <c r="AR29" s="361"/>
      <c r="AS29" s="359">
        <v>3219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609375</v>
      </c>
      <c r="BO29" s="384"/>
      <c r="BP29" s="384"/>
      <c r="BQ29" s="384"/>
      <c r="BR29" s="384"/>
      <c r="BS29" s="384"/>
      <c r="BT29" s="384"/>
      <c r="BU29" s="385"/>
      <c r="BV29" s="383">
        <v>557027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102.2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10060580</v>
      </c>
      <c r="BO30" s="387"/>
      <c r="BP30" s="387"/>
      <c r="BQ30" s="387"/>
      <c r="BR30" s="387"/>
      <c r="BS30" s="387"/>
      <c r="BT30" s="387"/>
      <c r="BU30" s="388"/>
      <c r="BV30" s="386">
        <v>8881875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14</v>
      </c>
      <c r="BF34" s="343"/>
      <c r="BG34" s="342" t="str">
        <f>IF('各会計、関係団体の財政状況及び健全化判断比率'!B38="","",'各会計、関係団体の財政状況及び健全化判断比率'!B38)</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17</v>
      </c>
      <c r="BX34" s="343"/>
      <c r="BY34" s="342" t="str">
        <f>IF('各会計、関係団体の財政状況及び健全化判断比率'!B68="","",'各会計、関係団体の財政状況及び健全化判断比率'!B68)</f>
        <v>滋賀県市町村職員退職手当組合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大津市公園緑地協会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堅田駅西口土地区画整理事業特別会計（一般会計）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国民健康保険事業特別会計（直診）</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IF('各会計、関係団体の財政状況及び健全化判断比率'!B34="","",'各会計、関係団体の財政状況及び健全化判断比率'!B34)</f>
        <v>ガス事業会計</v>
      </c>
      <c r="AP35" s="342"/>
      <c r="AQ35" s="342"/>
      <c r="AR35" s="342"/>
      <c r="AS35" s="342"/>
      <c r="AT35" s="342"/>
      <c r="AU35" s="342"/>
      <c r="AV35" s="342"/>
      <c r="AW35" s="342"/>
      <c r="AX35" s="342"/>
      <c r="AY35" s="342"/>
      <c r="AZ35" s="342"/>
      <c r="BA35" s="342"/>
      <c r="BB35" s="342"/>
      <c r="BC35" s="342"/>
      <c r="BD35" s="165"/>
      <c r="BE35" s="343">
        <f t="shared" ref="BE35:BE43" si="1">IF(BG35="","",BE34+1)</f>
        <v>15</v>
      </c>
      <c r="BF35" s="343"/>
      <c r="BG35" s="342" t="str">
        <f>IF('各会計、関係団体の財政状況及び健全化判断比率'!B39="","",'各会計、関係団体の財政状況及び健全化判断比率'!B39)</f>
        <v>卸売市場事業特別会計</v>
      </c>
      <c r="BH35" s="342"/>
      <c r="BI35" s="342"/>
      <c r="BJ35" s="342"/>
      <c r="BK35" s="342"/>
      <c r="BL35" s="342"/>
      <c r="BM35" s="342"/>
      <c r="BN35" s="342"/>
      <c r="BO35" s="342"/>
      <c r="BP35" s="342"/>
      <c r="BQ35" s="342"/>
      <c r="BR35" s="342"/>
      <c r="BS35" s="342"/>
      <c r="BT35" s="342"/>
      <c r="BU35" s="342"/>
      <c r="BV35" s="165"/>
      <c r="BW35" s="343">
        <f t="shared" ref="BW35:BW43" si="2">IF(BY35="","",BW34+1)</f>
        <v>18</v>
      </c>
      <c r="BX35" s="343"/>
      <c r="BY35" s="342" t="str">
        <f>IF('各会計、関係団体の財政状況及び健全化判断比率'!B69="","",'各会計、関係団体の財政状況及び健全化判断比率'!B69)</f>
        <v>滋賀県市町村職員研修センター</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大津市勤労者互助会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母子寡婦福祉資金貸付事業特別会計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f t="shared" si="0"/>
        <v>11</v>
      </c>
      <c r="AN36" s="343"/>
      <c r="AO36" s="342" t="str">
        <f>IF('各会計、関係団体の財政状況及び健全化判断比率'!B35="","",'各会計、関係団体の財政状況及び健全化判断比率'!B35)</f>
        <v>下水道事業会計</v>
      </c>
      <c r="AP36" s="342"/>
      <c r="AQ36" s="342"/>
      <c r="AR36" s="342"/>
      <c r="AS36" s="342"/>
      <c r="AT36" s="342"/>
      <c r="AU36" s="342"/>
      <c r="AV36" s="342"/>
      <c r="AW36" s="342"/>
      <c r="AX36" s="342"/>
      <c r="AY36" s="342"/>
      <c r="AZ36" s="342"/>
      <c r="BA36" s="342"/>
      <c r="BB36" s="342"/>
      <c r="BC36" s="342"/>
      <c r="BD36" s="165"/>
      <c r="BE36" s="343">
        <f t="shared" si="1"/>
        <v>16</v>
      </c>
      <c r="BF36" s="343"/>
      <c r="BG36" s="342" t="str">
        <f>IF('各会計、関係団体の財政状況及び健全化判断比率'!B40="","",'各会計、関係団体の財政状況及び健全化判断比率'!B40)</f>
        <v>堅田駅西口土地区画整理事業特別会計（特別会計）</v>
      </c>
      <c r="BH36" s="342"/>
      <c r="BI36" s="342"/>
      <c r="BJ36" s="342"/>
      <c r="BK36" s="342"/>
      <c r="BL36" s="342"/>
      <c r="BM36" s="342"/>
      <c r="BN36" s="342"/>
      <c r="BO36" s="342"/>
      <c r="BP36" s="342"/>
      <c r="BQ36" s="342"/>
      <c r="BR36" s="342"/>
      <c r="BS36" s="342"/>
      <c r="BT36" s="342"/>
      <c r="BU36" s="342"/>
      <c r="BV36" s="165"/>
      <c r="BW36" s="343">
        <f t="shared" si="2"/>
        <v>19</v>
      </c>
      <c r="BX36" s="343"/>
      <c r="BY36" s="342" t="str">
        <f>IF('各会計、関係団体の財政状況及び健全化判断比率'!B70="","",'各会計、関係団体の財政状況及び健全化判断比率'!B70)</f>
        <v>滋賀県後期高齢者医療広域連合（一般会計）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浜大津都市開発</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f t="shared" si="0"/>
        <v>12</v>
      </c>
      <c r="AN37" s="343"/>
      <c r="AO37" s="342" t="str">
        <f>IF('各会計、関係団体の財政状況及び健全化判断比率'!B36="","",'各会計、関係団体の財政状況及び健全化判断比率'!B36)</f>
        <v>病院事業会計</v>
      </c>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20</v>
      </c>
      <c r="BX37" s="343"/>
      <c r="BY37" s="342" t="str">
        <f>IF('各会計、関係団体の財政状況及び健全化判断比率'!B71="","",'各会計、関係団体の財政状況及び健全化判断比率'!B71)</f>
        <v>滋賀県後期高齢者医療広域連合（特別会計）</v>
      </c>
      <c r="BZ37" s="342"/>
      <c r="CA37" s="342"/>
      <c r="CB37" s="342"/>
      <c r="CC37" s="342"/>
      <c r="CD37" s="342"/>
      <c r="CE37" s="342"/>
      <c r="CF37" s="342"/>
      <c r="CG37" s="342"/>
      <c r="CH37" s="342"/>
      <c r="CI37" s="342"/>
      <c r="CJ37" s="342"/>
      <c r="CK37" s="342"/>
      <c r="CL37" s="342"/>
      <c r="CM37" s="342"/>
      <c r="CN37" s="165"/>
      <c r="CO37" s="343">
        <f t="shared" si="3"/>
        <v>24</v>
      </c>
      <c r="CP37" s="343"/>
      <c r="CQ37" s="342" t="str">
        <f>IF('各会計、関係団体の財政状況及び健全化判断比率'!BS10="","",'各会計、関係団体の財政状況及び健全化判断比率'!BS10)</f>
        <v>大津市土地開発公社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駐車場事業特別会計</v>
      </c>
      <c r="X38" s="342"/>
      <c r="Y38" s="342"/>
      <c r="Z38" s="342"/>
      <c r="AA38" s="342"/>
      <c r="AB38" s="342"/>
      <c r="AC38" s="342"/>
      <c r="AD38" s="342"/>
      <c r="AE38" s="342"/>
      <c r="AF38" s="342"/>
      <c r="AG38" s="342"/>
      <c r="AH38" s="342"/>
      <c r="AI38" s="342"/>
      <c r="AJ38" s="342"/>
      <c r="AK38" s="342"/>
      <c r="AL38" s="165"/>
      <c r="AM38" s="343">
        <f t="shared" si="0"/>
        <v>13</v>
      </c>
      <c r="AN38" s="343"/>
      <c r="AO38" s="342" t="str">
        <f>IF('各会計、関係団体の財政状況及び健全化判断比率'!B37="","",'各会計、関係団体の財政状況及び健全化判断比率'!B37)</f>
        <v>介護老人保健施設事業会計</v>
      </c>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207</v>
      </c>
      <c r="C5" s="674"/>
      <c r="D5" s="674"/>
      <c r="E5" s="674"/>
      <c r="F5" s="674"/>
      <c r="G5" s="674"/>
      <c r="H5" s="674"/>
      <c r="I5" s="674"/>
      <c r="J5" s="674"/>
      <c r="K5" s="674"/>
      <c r="L5" s="674"/>
      <c r="M5" s="674"/>
      <c r="N5" s="674"/>
      <c r="O5" s="674"/>
      <c r="P5" s="674"/>
      <c r="Q5" s="675"/>
      <c r="R5" s="636">
        <v>48931023</v>
      </c>
      <c r="S5" s="637"/>
      <c r="T5" s="637"/>
      <c r="U5" s="637"/>
      <c r="V5" s="637"/>
      <c r="W5" s="637"/>
      <c r="X5" s="637"/>
      <c r="Y5" s="684"/>
      <c r="Z5" s="697">
        <v>42.3</v>
      </c>
      <c r="AA5" s="697"/>
      <c r="AB5" s="697"/>
      <c r="AC5" s="697"/>
      <c r="AD5" s="698">
        <v>45427685</v>
      </c>
      <c r="AE5" s="698"/>
      <c r="AF5" s="698"/>
      <c r="AG5" s="698"/>
      <c r="AH5" s="698"/>
      <c r="AI5" s="698"/>
      <c r="AJ5" s="698"/>
      <c r="AK5" s="698"/>
      <c r="AL5" s="685">
        <v>73.7</v>
      </c>
      <c r="AM5" s="654"/>
      <c r="AN5" s="654"/>
      <c r="AO5" s="686"/>
      <c r="AP5" s="673" t="s">
        <v>208</v>
      </c>
      <c r="AQ5" s="674"/>
      <c r="AR5" s="674"/>
      <c r="AS5" s="674"/>
      <c r="AT5" s="674"/>
      <c r="AU5" s="674"/>
      <c r="AV5" s="674"/>
      <c r="AW5" s="674"/>
      <c r="AX5" s="674"/>
      <c r="AY5" s="674"/>
      <c r="AZ5" s="674"/>
      <c r="BA5" s="674"/>
      <c r="BB5" s="674"/>
      <c r="BC5" s="674"/>
      <c r="BD5" s="674"/>
      <c r="BE5" s="674"/>
      <c r="BF5" s="675"/>
      <c r="BG5" s="586">
        <v>43917295</v>
      </c>
      <c r="BH5" s="587"/>
      <c r="BI5" s="587"/>
      <c r="BJ5" s="587"/>
      <c r="BK5" s="587"/>
      <c r="BL5" s="587"/>
      <c r="BM5" s="587"/>
      <c r="BN5" s="588"/>
      <c r="BO5" s="639">
        <v>89.8</v>
      </c>
      <c r="BP5" s="639"/>
      <c r="BQ5" s="639"/>
      <c r="BR5" s="639"/>
      <c r="BS5" s="640">
        <v>401830</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3" t="s">
        <v>212</v>
      </c>
      <c r="C6" s="584"/>
      <c r="D6" s="584"/>
      <c r="E6" s="584"/>
      <c r="F6" s="584"/>
      <c r="G6" s="584"/>
      <c r="H6" s="584"/>
      <c r="I6" s="584"/>
      <c r="J6" s="584"/>
      <c r="K6" s="584"/>
      <c r="L6" s="584"/>
      <c r="M6" s="584"/>
      <c r="N6" s="584"/>
      <c r="O6" s="584"/>
      <c r="P6" s="584"/>
      <c r="Q6" s="585"/>
      <c r="R6" s="586">
        <v>782800</v>
      </c>
      <c r="S6" s="587"/>
      <c r="T6" s="587"/>
      <c r="U6" s="587"/>
      <c r="V6" s="587"/>
      <c r="W6" s="587"/>
      <c r="X6" s="587"/>
      <c r="Y6" s="588"/>
      <c r="Z6" s="639">
        <v>0.7</v>
      </c>
      <c r="AA6" s="639"/>
      <c r="AB6" s="639"/>
      <c r="AC6" s="639"/>
      <c r="AD6" s="640">
        <v>782800</v>
      </c>
      <c r="AE6" s="640"/>
      <c r="AF6" s="640"/>
      <c r="AG6" s="640"/>
      <c r="AH6" s="640"/>
      <c r="AI6" s="640"/>
      <c r="AJ6" s="640"/>
      <c r="AK6" s="640"/>
      <c r="AL6" s="609">
        <v>1.3</v>
      </c>
      <c r="AM6" s="641"/>
      <c r="AN6" s="641"/>
      <c r="AO6" s="642"/>
      <c r="AP6" s="583" t="s">
        <v>213</v>
      </c>
      <c r="AQ6" s="584"/>
      <c r="AR6" s="584"/>
      <c r="AS6" s="584"/>
      <c r="AT6" s="584"/>
      <c r="AU6" s="584"/>
      <c r="AV6" s="584"/>
      <c r="AW6" s="584"/>
      <c r="AX6" s="584"/>
      <c r="AY6" s="584"/>
      <c r="AZ6" s="584"/>
      <c r="BA6" s="584"/>
      <c r="BB6" s="584"/>
      <c r="BC6" s="584"/>
      <c r="BD6" s="584"/>
      <c r="BE6" s="584"/>
      <c r="BF6" s="585"/>
      <c r="BG6" s="586">
        <v>43917295</v>
      </c>
      <c r="BH6" s="587"/>
      <c r="BI6" s="587"/>
      <c r="BJ6" s="587"/>
      <c r="BK6" s="587"/>
      <c r="BL6" s="587"/>
      <c r="BM6" s="587"/>
      <c r="BN6" s="588"/>
      <c r="BO6" s="639">
        <v>89.8</v>
      </c>
      <c r="BP6" s="639"/>
      <c r="BQ6" s="639"/>
      <c r="BR6" s="639"/>
      <c r="BS6" s="640">
        <v>401830</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649347</v>
      </c>
      <c r="CS6" s="587"/>
      <c r="CT6" s="587"/>
      <c r="CU6" s="587"/>
      <c r="CV6" s="587"/>
      <c r="CW6" s="587"/>
      <c r="CX6" s="587"/>
      <c r="CY6" s="588"/>
      <c r="CZ6" s="639">
        <v>0.6</v>
      </c>
      <c r="DA6" s="639"/>
      <c r="DB6" s="639"/>
      <c r="DC6" s="639"/>
      <c r="DD6" s="592" t="s">
        <v>215</v>
      </c>
      <c r="DE6" s="587"/>
      <c r="DF6" s="587"/>
      <c r="DG6" s="587"/>
      <c r="DH6" s="587"/>
      <c r="DI6" s="587"/>
      <c r="DJ6" s="587"/>
      <c r="DK6" s="587"/>
      <c r="DL6" s="587"/>
      <c r="DM6" s="587"/>
      <c r="DN6" s="587"/>
      <c r="DO6" s="587"/>
      <c r="DP6" s="588"/>
      <c r="DQ6" s="592">
        <v>649347</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116201</v>
      </c>
      <c r="S7" s="587"/>
      <c r="T7" s="587"/>
      <c r="U7" s="587"/>
      <c r="V7" s="587"/>
      <c r="W7" s="587"/>
      <c r="X7" s="587"/>
      <c r="Y7" s="588"/>
      <c r="Z7" s="639">
        <v>0.1</v>
      </c>
      <c r="AA7" s="639"/>
      <c r="AB7" s="639"/>
      <c r="AC7" s="639"/>
      <c r="AD7" s="640">
        <v>116201</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23001041</v>
      </c>
      <c r="BH7" s="587"/>
      <c r="BI7" s="587"/>
      <c r="BJ7" s="587"/>
      <c r="BK7" s="587"/>
      <c r="BL7" s="587"/>
      <c r="BM7" s="587"/>
      <c r="BN7" s="588"/>
      <c r="BO7" s="639">
        <v>47</v>
      </c>
      <c r="BP7" s="639"/>
      <c r="BQ7" s="639"/>
      <c r="BR7" s="639"/>
      <c r="BS7" s="640">
        <v>401830</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14376895</v>
      </c>
      <c r="CS7" s="587"/>
      <c r="CT7" s="587"/>
      <c r="CU7" s="587"/>
      <c r="CV7" s="587"/>
      <c r="CW7" s="587"/>
      <c r="CX7" s="587"/>
      <c r="CY7" s="588"/>
      <c r="CZ7" s="639">
        <v>12.7</v>
      </c>
      <c r="DA7" s="639"/>
      <c r="DB7" s="639"/>
      <c r="DC7" s="639"/>
      <c r="DD7" s="592">
        <v>474730</v>
      </c>
      <c r="DE7" s="587"/>
      <c r="DF7" s="587"/>
      <c r="DG7" s="587"/>
      <c r="DH7" s="587"/>
      <c r="DI7" s="587"/>
      <c r="DJ7" s="587"/>
      <c r="DK7" s="587"/>
      <c r="DL7" s="587"/>
      <c r="DM7" s="587"/>
      <c r="DN7" s="587"/>
      <c r="DO7" s="587"/>
      <c r="DP7" s="588"/>
      <c r="DQ7" s="592">
        <v>8959835</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193164</v>
      </c>
      <c r="S8" s="587"/>
      <c r="T8" s="587"/>
      <c r="U8" s="587"/>
      <c r="V8" s="587"/>
      <c r="W8" s="587"/>
      <c r="X8" s="587"/>
      <c r="Y8" s="588"/>
      <c r="Z8" s="639">
        <v>0.2</v>
      </c>
      <c r="AA8" s="639"/>
      <c r="AB8" s="639"/>
      <c r="AC8" s="639"/>
      <c r="AD8" s="640">
        <v>193164</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455350</v>
      </c>
      <c r="BH8" s="587"/>
      <c r="BI8" s="587"/>
      <c r="BJ8" s="587"/>
      <c r="BK8" s="587"/>
      <c r="BL8" s="587"/>
      <c r="BM8" s="587"/>
      <c r="BN8" s="588"/>
      <c r="BO8" s="639">
        <v>0.9</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43310808</v>
      </c>
      <c r="CS8" s="587"/>
      <c r="CT8" s="587"/>
      <c r="CU8" s="587"/>
      <c r="CV8" s="587"/>
      <c r="CW8" s="587"/>
      <c r="CX8" s="587"/>
      <c r="CY8" s="588"/>
      <c r="CZ8" s="639">
        <v>38.299999999999997</v>
      </c>
      <c r="DA8" s="639"/>
      <c r="DB8" s="639"/>
      <c r="DC8" s="639"/>
      <c r="DD8" s="592">
        <v>709231</v>
      </c>
      <c r="DE8" s="587"/>
      <c r="DF8" s="587"/>
      <c r="DG8" s="587"/>
      <c r="DH8" s="587"/>
      <c r="DI8" s="587"/>
      <c r="DJ8" s="587"/>
      <c r="DK8" s="587"/>
      <c r="DL8" s="587"/>
      <c r="DM8" s="587"/>
      <c r="DN8" s="587"/>
      <c r="DO8" s="587"/>
      <c r="DP8" s="588"/>
      <c r="DQ8" s="592">
        <v>21730420</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346299</v>
      </c>
      <c r="S9" s="587"/>
      <c r="T9" s="587"/>
      <c r="U9" s="587"/>
      <c r="V9" s="587"/>
      <c r="W9" s="587"/>
      <c r="X9" s="587"/>
      <c r="Y9" s="588"/>
      <c r="Z9" s="639">
        <v>0.3</v>
      </c>
      <c r="AA9" s="639"/>
      <c r="AB9" s="639"/>
      <c r="AC9" s="639"/>
      <c r="AD9" s="640">
        <v>346299</v>
      </c>
      <c r="AE9" s="640"/>
      <c r="AF9" s="640"/>
      <c r="AG9" s="640"/>
      <c r="AH9" s="640"/>
      <c r="AI9" s="640"/>
      <c r="AJ9" s="640"/>
      <c r="AK9" s="640"/>
      <c r="AL9" s="609">
        <v>0.6</v>
      </c>
      <c r="AM9" s="641"/>
      <c r="AN9" s="641"/>
      <c r="AO9" s="642"/>
      <c r="AP9" s="583" t="s">
        <v>223</v>
      </c>
      <c r="AQ9" s="584"/>
      <c r="AR9" s="584"/>
      <c r="AS9" s="584"/>
      <c r="AT9" s="584"/>
      <c r="AU9" s="584"/>
      <c r="AV9" s="584"/>
      <c r="AW9" s="584"/>
      <c r="AX9" s="584"/>
      <c r="AY9" s="584"/>
      <c r="AZ9" s="584"/>
      <c r="BA9" s="584"/>
      <c r="BB9" s="584"/>
      <c r="BC9" s="584"/>
      <c r="BD9" s="584"/>
      <c r="BE9" s="584"/>
      <c r="BF9" s="585"/>
      <c r="BG9" s="586">
        <v>19283385</v>
      </c>
      <c r="BH9" s="587"/>
      <c r="BI9" s="587"/>
      <c r="BJ9" s="587"/>
      <c r="BK9" s="587"/>
      <c r="BL9" s="587"/>
      <c r="BM9" s="587"/>
      <c r="BN9" s="588"/>
      <c r="BO9" s="639">
        <v>39.4</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11025080</v>
      </c>
      <c r="CS9" s="587"/>
      <c r="CT9" s="587"/>
      <c r="CU9" s="587"/>
      <c r="CV9" s="587"/>
      <c r="CW9" s="587"/>
      <c r="CX9" s="587"/>
      <c r="CY9" s="588"/>
      <c r="CZ9" s="639">
        <v>9.8000000000000007</v>
      </c>
      <c r="DA9" s="639"/>
      <c r="DB9" s="639"/>
      <c r="DC9" s="639"/>
      <c r="DD9" s="592">
        <v>1011460</v>
      </c>
      <c r="DE9" s="587"/>
      <c r="DF9" s="587"/>
      <c r="DG9" s="587"/>
      <c r="DH9" s="587"/>
      <c r="DI9" s="587"/>
      <c r="DJ9" s="587"/>
      <c r="DK9" s="587"/>
      <c r="DL9" s="587"/>
      <c r="DM9" s="587"/>
      <c r="DN9" s="587"/>
      <c r="DO9" s="587"/>
      <c r="DP9" s="588"/>
      <c r="DQ9" s="592">
        <v>9714859</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2597176</v>
      </c>
      <c r="S10" s="587"/>
      <c r="T10" s="587"/>
      <c r="U10" s="587"/>
      <c r="V10" s="587"/>
      <c r="W10" s="587"/>
      <c r="X10" s="587"/>
      <c r="Y10" s="588"/>
      <c r="Z10" s="639">
        <v>2.2000000000000002</v>
      </c>
      <c r="AA10" s="639"/>
      <c r="AB10" s="639"/>
      <c r="AC10" s="639"/>
      <c r="AD10" s="640">
        <v>2597176</v>
      </c>
      <c r="AE10" s="640"/>
      <c r="AF10" s="640"/>
      <c r="AG10" s="640"/>
      <c r="AH10" s="640"/>
      <c r="AI10" s="640"/>
      <c r="AJ10" s="640"/>
      <c r="AK10" s="640"/>
      <c r="AL10" s="609">
        <v>4.2</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734019</v>
      </c>
      <c r="BH10" s="587"/>
      <c r="BI10" s="587"/>
      <c r="BJ10" s="587"/>
      <c r="BK10" s="587"/>
      <c r="BL10" s="587"/>
      <c r="BM10" s="587"/>
      <c r="BN10" s="588"/>
      <c r="BO10" s="639">
        <v>1.5</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238226</v>
      </c>
      <c r="CS10" s="587"/>
      <c r="CT10" s="587"/>
      <c r="CU10" s="587"/>
      <c r="CV10" s="587"/>
      <c r="CW10" s="587"/>
      <c r="CX10" s="587"/>
      <c r="CY10" s="588"/>
      <c r="CZ10" s="639">
        <v>0.2</v>
      </c>
      <c r="DA10" s="639"/>
      <c r="DB10" s="639"/>
      <c r="DC10" s="639"/>
      <c r="DD10" s="592">
        <v>5025</v>
      </c>
      <c r="DE10" s="587"/>
      <c r="DF10" s="587"/>
      <c r="DG10" s="587"/>
      <c r="DH10" s="587"/>
      <c r="DI10" s="587"/>
      <c r="DJ10" s="587"/>
      <c r="DK10" s="587"/>
      <c r="DL10" s="587"/>
      <c r="DM10" s="587"/>
      <c r="DN10" s="587"/>
      <c r="DO10" s="587"/>
      <c r="DP10" s="588"/>
      <c r="DQ10" s="592">
        <v>78089</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v>182982</v>
      </c>
      <c r="S11" s="587"/>
      <c r="T11" s="587"/>
      <c r="U11" s="587"/>
      <c r="V11" s="587"/>
      <c r="W11" s="587"/>
      <c r="X11" s="587"/>
      <c r="Y11" s="588"/>
      <c r="Z11" s="639">
        <v>0.2</v>
      </c>
      <c r="AA11" s="639"/>
      <c r="AB11" s="639"/>
      <c r="AC11" s="639"/>
      <c r="AD11" s="640">
        <v>182982</v>
      </c>
      <c r="AE11" s="640"/>
      <c r="AF11" s="640"/>
      <c r="AG11" s="640"/>
      <c r="AH11" s="640"/>
      <c r="AI11" s="640"/>
      <c r="AJ11" s="640"/>
      <c r="AK11" s="640"/>
      <c r="AL11" s="609">
        <v>0.3</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2528287</v>
      </c>
      <c r="BH11" s="587"/>
      <c r="BI11" s="587"/>
      <c r="BJ11" s="587"/>
      <c r="BK11" s="587"/>
      <c r="BL11" s="587"/>
      <c r="BM11" s="587"/>
      <c r="BN11" s="588"/>
      <c r="BO11" s="639">
        <v>5.2</v>
      </c>
      <c r="BP11" s="639"/>
      <c r="BQ11" s="639"/>
      <c r="BR11" s="639"/>
      <c r="BS11" s="592">
        <v>401830</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818097</v>
      </c>
      <c r="CS11" s="587"/>
      <c r="CT11" s="587"/>
      <c r="CU11" s="587"/>
      <c r="CV11" s="587"/>
      <c r="CW11" s="587"/>
      <c r="CX11" s="587"/>
      <c r="CY11" s="588"/>
      <c r="CZ11" s="639">
        <v>0.7</v>
      </c>
      <c r="DA11" s="639"/>
      <c r="DB11" s="639"/>
      <c r="DC11" s="639"/>
      <c r="DD11" s="592">
        <v>104981</v>
      </c>
      <c r="DE11" s="587"/>
      <c r="DF11" s="587"/>
      <c r="DG11" s="587"/>
      <c r="DH11" s="587"/>
      <c r="DI11" s="587"/>
      <c r="DJ11" s="587"/>
      <c r="DK11" s="587"/>
      <c r="DL11" s="587"/>
      <c r="DM11" s="587"/>
      <c r="DN11" s="587"/>
      <c r="DO11" s="587"/>
      <c r="DP11" s="588"/>
      <c r="DQ11" s="592">
        <v>519699</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18517850</v>
      </c>
      <c r="BH12" s="587"/>
      <c r="BI12" s="587"/>
      <c r="BJ12" s="587"/>
      <c r="BK12" s="587"/>
      <c r="BL12" s="587"/>
      <c r="BM12" s="587"/>
      <c r="BN12" s="588"/>
      <c r="BO12" s="639">
        <v>37.799999999999997</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952321</v>
      </c>
      <c r="CS12" s="587"/>
      <c r="CT12" s="587"/>
      <c r="CU12" s="587"/>
      <c r="CV12" s="587"/>
      <c r="CW12" s="587"/>
      <c r="CX12" s="587"/>
      <c r="CY12" s="588"/>
      <c r="CZ12" s="639">
        <v>0.8</v>
      </c>
      <c r="DA12" s="639"/>
      <c r="DB12" s="639"/>
      <c r="DC12" s="639"/>
      <c r="DD12" s="592">
        <v>70385</v>
      </c>
      <c r="DE12" s="587"/>
      <c r="DF12" s="587"/>
      <c r="DG12" s="587"/>
      <c r="DH12" s="587"/>
      <c r="DI12" s="587"/>
      <c r="DJ12" s="587"/>
      <c r="DK12" s="587"/>
      <c r="DL12" s="587"/>
      <c r="DM12" s="587"/>
      <c r="DN12" s="587"/>
      <c r="DO12" s="587"/>
      <c r="DP12" s="588"/>
      <c r="DQ12" s="592">
        <v>794195</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279872</v>
      </c>
      <c r="S13" s="587"/>
      <c r="T13" s="587"/>
      <c r="U13" s="587"/>
      <c r="V13" s="587"/>
      <c r="W13" s="587"/>
      <c r="X13" s="587"/>
      <c r="Y13" s="588"/>
      <c r="Z13" s="639">
        <v>0.2</v>
      </c>
      <c r="AA13" s="639"/>
      <c r="AB13" s="639"/>
      <c r="AC13" s="639"/>
      <c r="AD13" s="640">
        <v>279872</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18373201</v>
      </c>
      <c r="BH13" s="587"/>
      <c r="BI13" s="587"/>
      <c r="BJ13" s="587"/>
      <c r="BK13" s="587"/>
      <c r="BL13" s="587"/>
      <c r="BM13" s="587"/>
      <c r="BN13" s="588"/>
      <c r="BO13" s="639">
        <v>37.5</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14315466</v>
      </c>
      <c r="CS13" s="587"/>
      <c r="CT13" s="587"/>
      <c r="CU13" s="587"/>
      <c r="CV13" s="587"/>
      <c r="CW13" s="587"/>
      <c r="CX13" s="587"/>
      <c r="CY13" s="588"/>
      <c r="CZ13" s="639">
        <v>12.7</v>
      </c>
      <c r="DA13" s="639"/>
      <c r="DB13" s="639"/>
      <c r="DC13" s="639"/>
      <c r="DD13" s="592">
        <v>5737931</v>
      </c>
      <c r="DE13" s="587"/>
      <c r="DF13" s="587"/>
      <c r="DG13" s="587"/>
      <c r="DH13" s="587"/>
      <c r="DI13" s="587"/>
      <c r="DJ13" s="587"/>
      <c r="DK13" s="587"/>
      <c r="DL13" s="587"/>
      <c r="DM13" s="587"/>
      <c r="DN13" s="587"/>
      <c r="DO13" s="587"/>
      <c r="DP13" s="588"/>
      <c r="DQ13" s="592">
        <v>8814409</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432339</v>
      </c>
      <c r="BH14" s="587"/>
      <c r="BI14" s="587"/>
      <c r="BJ14" s="587"/>
      <c r="BK14" s="587"/>
      <c r="BL14" s="587"/>
      <c r="BM14" s="587"/>
      <c r="BN14" s="588"/>
      <c r="BO14" s="639">
        <v>0.9</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3548899</v>
      </c>
      <c r="CS14" s="587"/>
      <c r="CT14" s="587"/>
      <c r="CU14" s="587"/>
      <c r="CV14" s="587"/>
      <c r="CW14" s="587"/>
      <c r="CX14" s="587"/>
      <c r="CY14" s="588"/>
      <c r="CZ14" s="639">
        <v>3.1</v>
      </c>
      <c r="DA14" s="639"/>
      <c r="DB14" s="639"/>
      <c r="DC14" s="639"/>
      <c r="DD14" s="592">
        <v>599057</v>
      </c>
      <c r="DE14" s="587"/>
      <c r="DF14" s="587"/>
      <c r="DG14" s="587"/>
      <c r="DH14" s="587"/>
      <c r="DI14" s="587"/>
      <c r="DJ14" s="587"/>
      <c r="DK14" s="587"/>
      <c r="DL14" s="587"/>
      <c r="DM14" s="587"/>
      <c r="DN14" s="587"/>
      <c r="DO14" s="587"/>
      <c r="DP14" s="588"/>
      <c r="DQ14" s="592">
        <v>2970892</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256301</v>
      </c>
      <c r="S15" s="587"/>
      <c r="T15" s="587"/>
      <c r="U15" s="587"/>
      <c r="V15" s="587"/>
      <c r="W15" s="587"/>
      <c r="X15" s="587"/>
      <c r="Y15" s="588"/>
      <c r="Z15" s="639">
        <v>0.2</v>
      </c>
      <c r="AA15" s="639"/>
      <c r="AB15" s="639"/>
      <c r="AC15" s="639"/>
      <c r="AD15" s="640">
        <v>256301</v>
      </c>
      <c r="AE15" s="640"/>
      <c r="AF15" s="640"/>
      <c r="AG15" s="640"/>
      <c r="AH15" s="640"/>
      <c r="AI15" s="640"/>
      <c r="AJ15" s="640"/>
      <c r="AK15" s="640"/>
      <c r="AL15" s="609">
        <v>0.4</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1966025</v>
      </c>
      <c r="BH15" s="587"/>
      <c r="BI15" s="587"/>
      <c r="BJ15" s="587"/>
      <c r="BK15" s="587"/>
      <c r="BL15" s="587"/>
      <c r="BM15" s="587"/>
      <c r="BN15" s="588"/>
      <c r="BO15" s="639">
        <v>4</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11270670</v>
      </c>
      <c r="CS15" s="587"/>
      <c r="CT15" s="587"/>
      <c r="CU15" s="587"/>
      <c r="CV15" s="587"/>
      <c r="CW15" s="587"/>
      <c r="CX15" s="587"/>
      <c r="CY15" s="588"/>
      <c r="CZ15" s="639">
        <v>10</v>
      </c>
      <c r="DA15" s="639"/>
      <c r="DB15" s="639"/>
      <c r="DC15" s="639"/>
      <c r="DD15" s="592">
        <v>3559985</v>
      </c>
      <c r="DE15" s="587"/>
      <c r="DF15" s="587"/>
      <c r="DG15" s="587"/>
      <c r="DH15" s="587"/>
      <c r="DI15" s="587"/>
      <c r="DJ15" s="587"/>
      <c r="DK15" s="587"/>
      <c r="DL15" s="587"/>
      <c r="DM15" s="587"/>
      <c r="DN15" s="587"/>
      <c r="DO15" s="587"/>
      <c r="DP15" s="588"/>
      <c r="DQ15" s="592">
        <v>8001511</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11838508</v>
      </c>
      <c r="S16" s="587"/>
      <c r="T16" s="587"/>
      <c r="U16" s="587"/>
      <c r="V16" s="587"/>
      <c r="W16" s="587"/>
      <c r="X16" s="587"/>
      <c r="Y16" s="588"/>
      <c r="Z16" s="639">
        <v>10.199999999999999</v>
      </c>
      <c r="AA16" s="639"/>
      <c r="AB16" s="639"/>
      <c r="AC16" s="639"/>
      <c r="AD16" s="640">
        <v>10829437</v>
      </c>
      <c r="AE16" s="640"/>
      <c r="AF16" s="640"/>
      <c r="AG16" s="640"/>
      <c r="AH16" s="640"/>
      <c r="AI16" s="640"/>
      <c r="AJ16" s="640"/>
      <c r="AK16" s="640"/>
      <c r="AL16" s="609">
        <v>17.600000000000001</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v>40</v>
      </c>
      <c r="BH16" s="587"/>
      <c r="BI16" s="587"/>
      <c r="BJ16" s="587"/>
      <c r="BK16" s="587"/>
      <c r="BL16" s="587"/>
      <c r="BM16" s="587"/>
      <c r="BN16" s="588"/>
      <c r="BO16" s="639">
        <v>0</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708718</v>
      </c>
      <c r="CS16" s="587"/>
      <c r="CT16" s="587"/>
      <c r="CU16" s="587"/>
      <c r="CV16" s="587"/>
      <c r="CW16" s="587"/>
      <c r="CX16" s="587"/>
      <c r="CY16" s="588"/>
      <c r="CZ16" s="639">
        <v>0.6</v>
      </c>
      <c r="DA16" s="639"/>
      <c r="DB16" s="639"/>
      <c r="DC16" s="639"/>
      <c r="DD16" s="592" t="s">
        <v>112</v>
      </c>
      <c r="DE16" s="587"/>
      <c r="DF16" s="587"/>
      <c r="DG16" s="587"/>
      <c r="DH16" s="587"/>
      <c r="DI16" s="587"/>
      <c r="DJ16" s="587"/>
      <c r="DK16" s="587"/>
      <c r="DL16" s="587"/>
      <c r="DM16" s="587"/>
      <c r="DN16" s="587"/>
      <c r="DO16" s="587"/>
      <c r="DP16" s="588"/>
      <c r="DQ16" s="592">
        <v>450613</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10829437</v>
      </c>
      <c r="S17" s="587"/>
      <c r="T17" s="587"/>
      <c r="U17" s="587"/>
      <c r="V17" s="587"/>
      <c r="W17" s="587"/>
      <c r="X17" s="587"/>
      <c r="Y17" s="588"/>
      <c r="Z17" s="639">
        <v>9.4</v>
      </c>
      <c r="AA17" s="639"/>
      <c r="AB17" s="639"/>
      <c r="AC17" s="639"/>
      <c r="AD17" s="640">
        <v>10829437</v>
      </c>
      <c r="AE17" s="640"/>
      <c r="AF17" s="640"/>
      <c r="AG17" s="640"/>
      <c r="AH17" s="640"/>
      <c r="AI17" s="640"/>
      <c r="AJ17" s="640"/>
      <c r="AK17" s="640"/>
      <c r="AL17" s="609">
        <v>17.600000000000001</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11782923</v>
      </c>
      <c r="CS17" s="587"/>
      <c r="CT17" s="587"/>
      <c r="CU17" s="587"/>
      <c r="CV17" s="587"/>
      <c r="CW17" s="587"/>
      <c r="CX17" s="587"/>
      <c r="CY17" s="588"/>
      <c r="CZ17" s="639">
        <v>10.4</v>
      </c>
      <c r="DA17" s="639"/>
      <c r="DB17" s="639"/>
      <c r="DC17" s="639"/>
      <c r="DD17" s="592" t="s">
        <v>112</v>
      </c>
      <c r="DE17" s="587"/>
      <c r="DF17" s="587"/>
      <c r="DG17" s="587"/>
      <c r="DH17" s="587"/>
      <c r="DI17" s="587"/>
      <c r="DJ17" s="587"/>
      <c r="DK17" s="587"/>
      <c r="DL17" s="587"/>
      <c r="DM17" s="587"/>
      <c r="DN17" s="587"/>
      <c r="DO17" s="587"/>
      <c r="DP17" s="588"/>
      <c r="DQ17" s="592">
        <v>11504700</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1009067</v>
      </c>
      <c r="S18" s="587"/>
      <c r="T18" s="587"/>
      <c r="U18" s="587"/>
      <c r="V18" s="587"/>
      <c r="W18" s="587"/>
      <c r="X18" s="587"/>
      <c r="Y18" s="588"/>
      <c r="Z18" s="639">
        <v>0.9</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v>8161</v>
      </c>
      <c r="CS18" s="587"/>
      <c r="CT18" s="587"/>
      <c r="CU18" s="587"/>
      <c r="CV18" s="587"/>
      <c r="CW18" s="587"/>
      <c r="CX18" s="587"/>
      <c r="CY18" s="588"/>
      <c r="CZ18" s="639">
        <v>0</v>
      </c>
      <c r="DA18" s="639"/>
      <c r="DB18" s="639"/>
      <c r="DC18" s="639"/>
      <c r="DD18" s="592" t="s">
        <v>112</v>
      </c>
      <c r="DE18" s="587"/>
      <c r="DF18" s="587"/>
      <c r="DG18" s="587"/>
      <c r="DH18" s="587"/>
      <c r="DI18" s="587"/>
      <c r="DJ18" s="587"/>
      <c r="DK18" s="587"/>
      <c r="DL18" s="587"/>
      <c r="DM18" s="587"/>
      <c r="DN18" s="587"/>
      <c r="DO18" s="587"/>
      <c r="DP18" s="588"/>
      <c r="DQ18" s="592">
        <v>8161</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v>4</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5013728</v>
      </c>
      <c r="BH19" s="587"/>
      <c r="BI19" s="587"/>
      <c r="BJ19" s="587"/>
      <c r="BK19" s="587"/>
      <c r="BL19" s="587"/>
      <c r="BM19" s="587"/>
      <c r="BN19" s="588"/>
      <c r="BO19" s="639">
        <v>10.199999999999999</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65524326</v>
      </c>
      <c r="S20" s="587"/>
      <c r="T20" s="587"/>
      <c r="U20" s="587"/>
      <c r="V20" s="587"/>
      <c r="W20" s="587"/>
      <c r="X20" s="587"/>
      <c r="Y20" s="588"/>
      <c r="Z20" s="639">
        <v>56.6</v>
      </c>
      <c r="AA20" s="639"/>
      <c r="AB20" s="639"/>
      <c r="AC20" s="639"/>
      <c r="AD20" s="640">
        <v>61011917</v>
      </c>
      <c r="AE20" s="640"/>
      <c r="AF20" s="640"/>
      <c r="AG20" s="640"/>
      <c r="AH20" s="640"/>
      <c r="AI20" s="640"/>
      <c r="AJ20" s="640"/>
      <c r="AK20" s="640"/>
      <c r="AL20" s="609">
        <v>99</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5013728</v>
      </c>
      <c r="BH20" s="587"/>
      <c r="BI20" s="587"/>
      <c r="BJ20" s="587"/>
      <c r="BK20" s="587"/>
      <c r="BL20" s="587"/>
      <c r="BM20" s="587"/>
      <c r="BN20" s="588"/>
      <c r="BO20" s="639">
        <v>10.199999999999999</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113005611</v>
      </c>
      <c r="CS20" s="587"/>
      <c r="CT20" s="587"/>
      <c r="CU20" s="587"/>
      <c r="CV20" s="587"/>
      <c r="CW20" s="587"/>
      <c r="CX20" s="587"/>
      <c r="CY20" s="588"/>
      <c r="CZ20" s="639">
        <v>100</v>
      </c>
      <c r="DA20" s="639"/>
      <c r="DB20" s="639"/>
      <c r="DC20" s="639"/>
      <c r="DD20" s="592">
        <v>12272785</v>
      </c>
      <c r="DE20" s="587"/>
      <c r="DF20" s="587"/>
      <c r="DG20" s="587"/>
      <c r="DH20" s="587"/>
      <c r="DI20" s="587"/>
      <c r="DJ20" s="587"/>
      <c r="DK20" s="587"/>
      <c r="DL20" s="587"/>
      <c r="DM20" s="587"/>
      <c r="DN20" s="587"/>
      <c r="DO20" s="587"/>
      <c r="DP20" s="588"/>
      <c r="DQ20" s="592">
        <v>74196730</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v>58917</v>
      </c>
      <c r="S21" s="587"/>
      <c r="T21" s="587"/>
      <c r="U21" s="587"/>
      <c r="V21" s="587"/>
      <c r="W21" s="587"/>
      <c r="X21" s="587"/>
      <c r="Y21" s="588"/>
      <c r="Z21" s="639">
        <v>0.1</v>
      </c>
      <c r="AA21" s="639"/>
      <c r="AB21" s="639"/>
      <c r="AC21" s="639"/>
      <c r="AD21" s="640">
        <v>58917</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93924</v>
      </c>
      <c r="BH21" s="587"/>
      <c r="BI21" s="587"/>
      <c r="BJ21" s="587"/>
      <c r="BK21" s="587"/>
      <c r="BL21" s="587"/>
      <c r="BM21" s="587"/>
      <c r="BN21" s="588"/>
      <c r="BO21" s="639">
        <v>0.2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1539725</v>
      </c>
      <c r="S22" s="587"/>
      <c r="T22" s="587"/>
      <c r="U22" s="587"/>
      <c r="V22" s="587"/>
      <c r="W22" s="587"/>
      <c r="X22" s="587"/>
      <c r="Y22" s="588"/>
      <c r="Z22" s="639">
        <v>1.3</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v>1416466</v>
      </c>
      <c r="BH22" s="587"/>
      <c r="BI22" s="587"/>
      <c r="BJ22" s="587"/>
      <c r="BK22" s="587"/>
      <c r="BL22" s="587"/>
      <c r="BM22" s="587"/>
      <c r="BN22" s="588"/>
      <c r="BO22" s="639">
        <v>2.9</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2702835</v>
      </c>
      <c r="S23" s="587"/>
      <c r="T23" s="587"/>
      <c r="U23" s="587"/>
      <c r="V23" s="587"/>
      <c r="W23" s="587"/>
      <c r="X23" s="587"/>
      <c r="Y23" s="588"/>
      <c r="Z23" s="639">
        <v>2.2999999999999998</v>
      </c>
      <c r="AA23" s="639"/>
      <c r="AB23" s="639"/>
      <c r="AC23" s="639"/>
      <c r="AD23" s="640">
        <v>467623</v>
      </c>
      <c r="AE23" s="640"/>
      <c r="AF23" s="640"/>
      <c r="AG23" s="640"/>
      <c r="AH23" s="640"/>
      <c r="AI23" s="640"/>
      <c r="AJ23" s="640"/>
      <c r="AK23" s="640"/>
      <c r="AL23" s="609">
        <v>0.8</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3503338</v>
      </c>
      <c r="BH23" s="587"/>
      <c r="BI23" s="587"/>
      <c r="BJ23" s="587"/>
      <c r="BK23" s="587"/>
      <c r="BL23" s="587"/>
      <c r="BM23" s="587"/>
      <c r="BN23" s="588"/>
      <c r="BO23" s="639">
        <v>7.2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845879</v>
      </c>
      <c r="S24" s="587"/>
      <c r="T24" s="587"/>
      <c r="U24" s="587"/>
      <c r="V24" s="587"/>
      <c r="W24" s="587"/>
      <c r="X24" s="587"/>
      <c r="Y24" s="588"/>
      <c r="Z24" s="639">
        <v>0.7</v>
      </c>
      <c r="AA24" s="639"/>
      <c r="AB24" s="639"/>
      <c r="AC24" s="639"/>
      <c r="AD24" s="640">
        <v>31</v>
      </c>
      <c r="AE24" s="640"/>
      <c r="AF24" s="640"/>
      <c r="AG24" s="640"/>
      <c r="AH24" s="640"/>
      <c r="AI24" s="640"/>
      <c r="AJ24" s="640"/>
      <c r="AK24" s="640"/>
      <c r="AL24" s="609">
        <v>0</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59204415</v>
      </c>
      <c r="CS24" s="637"/>
      <c r="CT24" s="637"/>
      <c r="CU24" s="637"/>
      <c r="CV24" s="637"/>
      <c r="CW24" s="637"/>
      <c r="CX24" s="637"/>
      <c r="CY24" s="684"/>
      <c r="CZ24" s="688">
        <v>52.4</v>
      </c>
      <c r="DA24" s="689"/>
      <c r="DB24" s="689"/>
      <c r="DC24" s="690"/>
      <c r="DD24" s="683">
        <v>38330461</v>
      </c>
      <c r="DE24" s="637"/>
      <c r="DF24" s="637"/>
      <c r="DG24" s="637"/>
      <c r="DH24" s="637"/>
      <c r="DI24" s="637"/>
      <c r="DJ24" s="637"/>
      <c r="DK24" s="684"/>
      <c r="DL24" s="683">
        <v>36990520</v>
      </c>
      <c r="DM24" s="637"/>
      <c r="DN24" s="637"/>
      <c r="DO24" s="637"/>
      <c r="DP24" s="637"/>
      <c r="DQ24" s="637"/>
      <c r="DR24" s="637"/>
      <c r="DS24" s="637"/>
      <c r="DT24" s="637"/>
      <c r="DU24" s="637"/>
      <c r="DV24" s="684"/>
      <c r="DW24" s="685">
        <v>53.8</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19178355</v>
      </c>
      <c r="S25" s="587"/>
      <c r="T25" s="587"/>
      <c r="U25" s="587"/>
      <c r="V25" s="587"/>
      <c r="W25" s="587"/>
      <c r="X25" s="587"/>
      <c r="Y25" s="588"/>
      <c r="Z25" s="639">
        <v>16.600000000000001</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19056290</v>
      </c>
      <c r="CS25" s="605"/>
      <c r="CT25" s="605"/>
      <c r="CU25" s="605"/>
      <c r="CV25" s="605"/>
      <c r="CW25" s="605"/>
      <c r="CX25" s="605"/>
      <c r="CY25" s="606"/>
      <c r="CZ25" s="589">
        <v>16.899999999999999</v>
      </c>
      <c r="DA25" s="607"/>
      <c r="DB25" s="607"/>
      <c r="DC25" s="608"/>
      <c r="DD25" s="592">
        <v>17195743</v>
      </c>
      <c r="DE25" s="605"/>
      <c r="DF25" s="605"/>
      <c r="DG25" s="605"/>
      <c r="DH25" s="605"/>
      <c r="DI25" s="605"/>
      <c r="DJ25" s="605"/>
      <c r="DK25" s="606"/>
      <c r="DL25" s="592">
        <v>16626232</v>
      </c>
      <c r="DM25" s="605"/>
      <c r="DN25" s="605"/>
      <c r="DO25" s="605"/>
      <c r="DP25" s="605"/>
      <c r="DQ25" s="605"/>
      <c r="DR25" s="605"/>
      <c r="DS25" s="605"/>
      <c r="DT25" s="605"/>
      <c r="DU25" s="605"/>
      <c r="DV25" s="606"/>
      <c r="DW25" s="609">
        <v>24.2</v>
      </c>
      <c r="DX25" s="610"/>
      <c r="DY25" s="610"/>
      <c r="DZ25" s="610"/>
      <c r="EA25" s="610"/>
      <c r="EB25" s="610"/>
      <c r="EC25" s="611"/>
    </row>
    <row r="26" spans="2:133" ht="11.25" customHeight="1" x14ac:dyDescent="0.15">
      <c r="B26" s="680" t="s">
        <v>276</v>
      </c>
      <c r="C26" s="681"/>
      <c r="D26" s="681"/>
      <c r="E26" s="681"/>
      <c r="F26" s="681"/>
      <c r="G26" s="681"/>
      <c r="H26" s="681"/>
      <c r="I26" s="681"/>
      <c r="J26" s="681"/>
      <c r="K26" s="681"/>
      <c r="L26" s="681"/>
      <c r="M26" s="681"/>
      <c r="N26" s="681"/>
      <c r="O26" s="681"/>
      <c r="P26" s="681"/>
      <c r="Q26" s="682"/>
      <c r="R26" s="586">
        <v>16512</v>
      </c>
      <c r="S26" s="587"/>
      <c r="T26" s="587"/>
      <c r="U26" s="587"/>
      <c r="V26" s="587"/>
      <c r="W26" s="587"/>
      <c r="X26" s="587"/>
      <c r="Y26" s="588"/>
      <c r="Z26" s="639">
        <v>0</v>
      </c>
      <c r="AA26" s="639"/>
      <c r="AB26" s="639"/>
      <c r="AC26" s="639"/>
      <c r="AD26" s="640">
        <v>16512</v>
      </c>
      <c r="AE26" s="640"/>
      <c r="AF26" s="640"/>
      <c r="AG26" s="640"/>
      <c r="AH26" s="640"/>
      <c r="AI26" s="640"/>
      <c r="AJ26" s="640"/>
      <c r="AK26" s="640"/>
      <c r="AL26" s="609">
        <v>0</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12438610</v>
      </c>
      <c r="CS26" s="587"/>
      <c r="CT26" s="587"/>
      <c r="CU26" s="587"/>
      <c r="CV26" s="587"/>
      <c r="CW26" s="587"/>
      <c r="CX26" s="587"/>
      <c r="CY26" s="588"/>
      <c r="CZ26" s="589">
        <v>11</v>
      </c>
      <c r="DA26" s="607"/>
      <c r="DB26" s="607"/>
      <c r="DC26" s="608"/>
      <c r="DD26" s="592">
        <v>10836937</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5673808</v>
      </c>
      <c r="S27" s="587"/>
      <c r="T27" s="587"/>
      <c r="U27" s="587"/>
      <c r="V27" s="587"/>
      <c r="W27" s="587"/>
      <c r="X27" s="587"/>
      <c r="Y27" s="588"/>
      <c r="Z27" s="639">
        <v>4.9000000000000004</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48931023</v>
      </c>
      <c r="BH27" s="587"/>
      <c r="BI27" s="587"/>
      <c r="BJ27" s="587"/>
      <c r="BK27" s="587"/>
      <c r="BL27" s="587"/>
      <c r="BM27" s="587"/>
      <c r="BN27" s="588"/>
      <c r="BO27" s="639">
        <v>100</v>
      </c>
      <c r="BP27" s="639"/>
      <c r="BQ27" s="639"/>
      <c r="BR27" s="639"/>
      <c r="BS27" s="592">
        <v>401830</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28365202</v>
      </c>
      <c r="CS27" s="605"/>
      <c r="CT27" s="605"/>
      <c r="CU27" s="605"/>
      <c r="CV27" s="605"/>
      <c r="CW27" s="605"/>
      <c r="CX27" s="605"/>
      <c r="CY27" s="606"/>
      <c r="CZ27" s="589">
        <v>25.1</v>
      </c>
      <c r="DA27" s="607"/>
      <c r="DB27" s="607"/>
      <c r="DC27" s="608"/>
      <c r="DD27" s="592">
        <v>9630018</v>
      </c>
      <c r="DE27" s="605"/>
      <c r="DF27" s="605"/>
      <c r="DG27" s="605"/>
      <c r="DH27" s="605"/>
      <c r="DI27" s="605"/>
      <c r="DJ27" s="605"/>
      <c r="DK27" s="606"/>
      <c r="DL27" s="592">
        <v>8865600</v>
      </c>
      <c r="DM27" s="605"/>
      <c r="DN27" s="605"/>
      <c r="DO27" s="605"/>
      <c r="DP27" s="605"/>
      <c r="DQ27" s="605"/>
      <c r="DR27" s="605"/>
      <c r="DS27" s="605"/>
      <c r="DT27" s="605"/>
      <c r="DU27" s="605"/>
      <c r="DV27" s="606"/>
      <c r="DW27" s="609">
        <v>12.9</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808984</v>
      </c>
      <c r="S28" s="587"/>
      <c r="T28" s="587"/>
      <c r="U28" s="587"/>
      <c r="V28" s="587"/>
      <c r="W28" s="587"/>
      <c r="X28" s="587"/>
      <c r="Y28" s="588"/>
      <c r="Z28" s="639">
        <v>0.7</v>
      </c>
      <c r="AA28" s="639"/>
      <c r="AB28" s="639"/>
      <c r="AC28" s="639"/>
      <c r="AD28" s="640">
        <v>45248</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11782923</v>
      </c>
      <c r="CS28" s="587"/>
      <c r="CT28" s="587"/>
      <c r="CU28" s="587"/>
      <c r="CV28" s="587"/>
      <c r="CW28" s="587"/>
      <c r="CX28" s="587"/>
      <c r="CY28" s="588"/>
      <c r="CZ28" s="589">
        <v>10.4</v>
      </c>
      <c r="DA28" s="607"/>
      <c r="DB28" s="607"/>
      <c r="DC28" s="608"/>
      <c r="DD28" s="592">
        <v>11504700</v>
      </c>
      <c r="DE28" s="587"/>
      <c r="DF28" s="587"/>
      <c r="DG28" s="587"/>
      <c r="DH28" s="587"/>
      <c r="DI28" s="587"/>
      <c r="DJ28" s="587"/>
      <c r="DK28" s="588"/>
      <c r="DL28" s="592">
        <v>11498688</v>
      </c>
      <c r="DM28" s="587"/>
      <c r="DN28" s="587"/>
      <c r="DO28" s="587"/>
      <c r="DP28" s="587"/>
      <c r="DQ28" s="587"/>
      <c r="DR28" s="587"/>
      <c r="DS28" s="587"/>
      <c r="DT28" s="587"/>
      <c r="DU28" s="587"/>
      <c r="DV28" s="588"/>
      <c r="DW28" s="609">
        <v>16.7</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14808</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11780365</v>
      </c>
      <c r="CS29" s="605"/>
      <c r="CT29" s="605"/>
      <c r="CU29" s="605"/>
      <c r="CV29" s="605"/>
      <c r="CW29" s="605"/>
      <c r="CX29" s="605"/>
      <c r="CY29" s="606"/>
      <c r="CZ29" s="589">
        <v>10.4</v>
      </c>
      <c r="DA29" s="607"/>
      <c r="DB29" s="607"/>
      <c r="DC29" s="608"/>
      <c r="DD29" s="592">
        <v>11502142</v>
      </c>
      <c r="DE29" s="605"/>
      <c r="DF29" s="605"/>
      <c r="DG29" s="605"/>
      <c r="DH29" s="605"/>
      <c r="DI29" s="605"/>
      <c r="DJ29" s="605"/>
      <c r="DK29" s="606"/>
      <c r="DL29" s="592">
        <v>11496130</v>
      </c>
      <c r="DM29" s="605"/>
      <c r="DN29" s="605"/>
      <c r="DO29" s="605"/>
      <c r="DP29" s="605"/>
      <c r="DQ29" s="605"/>
      <c r="DR29" s="605"/>
      <c r="DS29" s="605"/>
      <c r="DT29" s="605"/>
      <c r="DU29" s="605"/>
      <c r="DV29" s="606"/>
      <c r="DW29" s="609">
        <v>16.7</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47867</v>
      </c>
      <c r="S30" s="587"/>
      <c r="T30" s="587"/>
      <c r="U30" s="587"/>
      <c r="V30" s="587"/>
      <c r="W30" s="587"/>
      <c r="X30" s="587"/>
      <c r="Y30" s="588"/>
      <c r="Z30" s="639">
        <v>0</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98.6</v>
      </c>
      <c r="BH30" s="653"/>
      <c r="BI30" s="653"/>
      <c r="BJ30" s="653"/>
      <c r="BK30" s="653"/>
      <c r="BL30" s="653"/>
      <c r="BM30" s="654">
        <v>94.7</v>
      </c>
      <c r="BN30" s="653"/>
      <c r="BO30" s="653"/>
      <c r="BP30" s="653"/>
      <c r="BQ30" s="655"/>
      <c r="BR30" s="652">
        <v>98.6</v>
      </c>
      <c r="BS30" s="653"/>
      <c r="BT30" s="653"/>
      <c r="BU30" s="653"/>
      <c r="BV30" s="653"/>
      <c r="BW30" s="653"/>
      <c r="BX30" s="654">
        <v>94.7</v>
      </c>
      <c r="BY30" s="653"/>
      <c r="BZ30" s="653"/>
      <c r="CA30" s="653"/>
      <c r="CB30" s="655"/>
      <c r="CD30" s="658"/>
      <c r="CE30" s="659"/>
      <c r="CF30" s="623" t="s">
        <v>292</v>
      </c>
      <c r="CG30" s="620"/>
      <c r="CH30" s="620"/>
      <c r="CI30" s="620"/>
      <c r="CJ30" s="620"/>
      <c r="CK30" s="620"/>
      <c r="CL30" s="620"/>
      <c r="CM30" s="620"/>
      <c r="CN30" s="620"/>
      <c r="CO30" s="620"/>
      <c r="CP30" s="620"/>
      <c r="CQ30" s="621"/>
      <c r="CR30" s="586">
        <v>10103495</v>
      </c>
      <c r="CS30" s="587"/>
      <c r="CT30" s="587"/>
      <c r="CU30" s="587"/>
      <c r="CV30" s="587"/>
      <c r="CW30" s="587"/>
      <c r="CX30" s="587"/>
      <c r="CY30" s="588"/>
      <c r="CZ30" s="589">
        <v>8.9</v>
      </c>
      <c r="DA30" s="607"/>
      <c r="DB30" s="607"/>
      <c r="DC30" s="608"/>
      <c r="DD30" s="592">
        <v>9825272</v>
      </c>
      <c r="DE30" s="587"/>
      <c r="DF30" s="587"/>
      <c r="DG30" s="587"/>
      <c r="DH30" s="587"/>
      <c r="DI30" s="587"/>
      <c r="DJ30" s="587"/>
      <c r="DK30" s="588"/>
      <c r="DL30" s="592">
        <v>9819272</v>
      </c>
      <c r="DM30" s="587"/>
      <c r="DN30" s="587"/>
      <c r="DO30" s="587"/>
      <c r="DP30" s="587"/>
      <c r="DQ30" s="587"/>
      <c r="DR30" s="587"/>
      <c r="DS30" s="587"/>
      <c r="DT30" s="587"/>
      <c r="DU30" s="587"/>
      <c r="DV30" s="588"/>
      <c r="DW30" s="609">
        <v>14.3</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1650220</v>
      </c>
      <c r="S31" s="587"/>
      <c r="T31" s="587"/>
      <c r="U31" s="587"/>
      <c r="V31" s="587"/>
      <c r="W31" s="587"/>
      <c r="X31" s="587"/>
      <c r="Y31" s="588"/>
      <c r="Z31" s="639">
        <v>1.4</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98.8</v>
      </c>
      <c r="BH31" s="605"/>
      <c r="BI31" s="605"/>
      <c r="BJ31" s="605"/>
      <c r="BK31" s="605"/>
      <c r="BL31" s="605"/>
      <c r="BM31" s="641">
        <v>95.1</v>
      </c>
      <c r="BN31" s="651"/>
      <c r="BO31" s="651"/>
      <c r="BP31" s="651"/>
      <c r="BQ31" s="615"/>
      <c r="BR31" s="650">
        <v>98.7</v>
      </c>
      <c r="BS31" s="605"/>
      <c r="BT31" s="605"/>
      <c r="BU31" s="605"/>
      <c r="BV31" s="605"/>
      <c r="BW31" s="605"/>
      <c r="BX31" s="641">
        <v>95.2</v>
      </c>
      <c r="BY31" s="651"/>
      <c r="BZ31" s="651"/>
      <c r="CA31" s="651"/>
      <c r="CB31" s="615"/>
      <c r="CD31" s="658"/>
      <c r="CE31" s="659"/>
      <c r="CF31" s="623" t="s">
        <v>296</v>
      </c>
      <c r="CG31" s="620"/>
      <c r="CH31" s="620"/>
      <c r="CI31" s="620"/>
      <c r="CJ31" s="620"/>
      <c r="CK31" s="620"/>
      <c r="CL31" s="620"/>
      <c r="CM31" s="620"/>
      <c r="CN31" s="620"/>
      <c r="CO31" s="620"/>
      <c r="CP31" s="620"/>
      <c r="CQ31" s="621"/>
      <c r="CR31" s="586">
        <v>1676870</v>
      </c>
      <c r="CS31" s="605"/>
      <c r="CT31" s="605"/>
      <c r="CU31" s="605"/>
      <c r="CV31" s="605"/>
      <c r="CW31" s="605"/>
      <c r="CX31" s="605"/>
      <c r="CY31" s="606"/>
      <c r="CZ31" s="589">
        <v>1.5</v>
      </c>
      <c r="DA31" s="607"/>
      <c r="DB31" s="607"/>
      <c r="DC31" s="608"/>
      <c r="DD31" s="592">
        <v>1676870</v>
      </c>
      <c r="DE31" s="605"/>
      <c r="DF31" s="605"/>
      <c r="DG31" s="605"/>
      <c r="DH31" s="605"/>
      <c r="DI31" s="605"/>
      <c r="DJ31" s="605"/>
      <c r="DK31" s="606"/>
      <c r="DL31" s="592">
        <v>1676858</v>
      </c>
      <c r="DM31" s="605"/>
      <c r="DN31" s="605"/>
      <c r="DO31" s="605"/>
      <c r="DP31" s="605"/>
      <c r="DQ31" s="605"/>
      <c r="DR31" s="605"/>
      <c r="DS31" s="605"/>
      <c r="DT31" s="605"/>
      <c r="DU31" s="605"/>
      <c r="DV31" s="606"/>
      <c r="DW31" s="609">
        <v>2.4</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1672321</v>
      </c>
      <c r="S32" s="587"/>
      <c r="T32" s="587"/>
      <c r="U32" s="587"/>
      <c r="V32" s="587"/>
      <c r="W32" s="587"/>
      <c r="X32" s="587"/>
      <c r="Y32" s="588"/>
      <c r="Z32" s="639">
        <v>1.4</v>
      </c>
      <c r="AA32" s="639"/>
      <c r="AB32" s="639"/>
      <c r="AC32" s="639"/>
      <c r="AD32" s="640">
        <v>24957</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98.2</v>
      </c>
      <c r="BH32" s="571"/>
      <c r="BI32" s="571"/>
      <c r="BJ32" s="571"/>
      <c r="BK32" s="571"/>
      <c r="BL32" s="571"/>
      <c r="BM32" s="634">
        <v>93.9</v>
      </c>
      <c r="BN32" s="571"/>
      <c r="BO32" s="571"/>
      <c r="BP32" s="571"/>
      <c r="BQ32" s="628"/>
      <c r="BR32" s="649">
        <v>98.3</v>
      </c>
      <c r="BS32" s="571"/>
      <c r="BT32" s="571"/>
      <c r="BU32" s="571"/>
      <c r="BV32" s="571"/>
      <c r="BW32" s="571"/>
      <c r="BX32" s="634">
        <v>93.7</v>
      </c>
      <c r="BY32" s="571"/>
      <c r="BZ32" s="571"/>
      <c r="CA32" s="571"/>
      <c r="CB32" s="628"/>
      <c r="CD32" s="660"/>
      <c r="CE32" s="661"/>
      <c r="CF32" s="623" t="s">
        <v>299</v>
      </c>
      <c r="CG32" s="620"/>
      <c r="CH32" s="620"/>
      <c r="CI32" s="620"/>
      <c r="CJ32" s="620"/>
      <c r="CK32" s="620"/>
      <c r="CL32" s="620"/>
      <c r="CM32" s="620"/>
      <c r="CN32" s="620"/>
      <c r="CO32" s="620"/>
      <c r="CP32" s="620"/>
      <c r="CQ32" s="621"/>
      <c r="CR32" s="586">
        <v>2558</v>
      </c>
      <c r="CS32" s="587"/>
      <c r="CT32" s="587"/>
      <c r="CU32" s="587"/>
      <c r="CV32" s="587"/>
      <c r="CW32" s="587"/>
      <c r="CX32" s="587"/>
      <c r="CY32" s="588"/>
      <c r="CZ32" s="589">
        <v>0</v>
      </c>
      <c r="DA32" s="607"/>
      <c r="DB32" s="607"/>
      <c r="DC32" s="608"/>
      <c r="DD32" s="592">
        <v>2558</v>
      </c>
      <c r="DE32" s="587"/>
      <c r="DF32" s="587"/>
      <c r="DG32" s="587"/>
      <c r="DH32" s="587"/>
      <c r="DI32" s="587"/>
      <c r="DJ32" s="587"/>
      <c r="DK32" s="588"/>
      <c r="DL32" s="592">
        <v>2558</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16051600</v>
      </c>
      <c r="S33" s="587"/>
      <c r="T33" s="587"/>
      <c r="U33" s="587"/>
      <c r="V33" s="587"/>
      <c r="W33" s="587"/>
      <c r="X33" s="587"/>
      <c r="Y33" s="588"/>
      <c r="Z33" s="639">
        <v>13.9</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40819693</v>
      </c>
      <c r="CS33" s="605"/>
      <c r="CT33" s="605"/>
      <c r="CU33" s="605"/>
      <c r="CV33" s="605"/>
      <c r="CW33" s="605"/>
      <c r="CX33" s="605"/>
      <c r="CY33" s="606"/>
      <c r="CZ33" s="589">
        <v>36.1</v>
      </c>
      <c r="DA33" s="607"/>
      <c r="DB33" s="607"/>
      <c r="DC33" s="608"/>
      <c r="DD33" s="592">
        <v>31732689</v>
      </c>
      <c r="DE33" s="605"/>
      <c r="DF33" s="605"/>
      <c r="DG33" s="605"/>
      <c r="DH33" s="605"/>
      <c r="DI33" s="605"/>
      <c r="DJ33" s="605"/>
      <c r="DK33" s="606"/>
      <c r="DL33" s="592">
        <v>24487164</v>
      </c>
      <c r="DM33" s="605"/>
      <c r="DN33" s="605"/>
      <c r="DO33" s="605"/>
      <c r="DP33" s="605"/>
      <c r="DQ33" s="605"/>
      <c r="DR33" s="605"/>
      <c r="DS33" s="605"/>
      <c r="DT33" s="605"/>
      <c r="DU33" s="605"/>
      <c r="DV33" s="606"/>
      <c r="DW33" s="609">
        <v>35.6</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14413567</v>
      </c>
      <c r="CS34" s="587"/>
      <c r="CT34" s="587"/>
      <c r="CU34" s="587"/>
      <c r="CV34" s="587"/>
      <c r="CW34" s="587"/>
      <c r="CX34" s="587"/>
      <c r="CY34" s="588"/>
      <c r="CZ34" s="589">
        <v>12.8</v>
      </c>
      <c r="DA34" s="607"/>
      <c r="DB34" s="607"/>
      <c r="DC34" s="608"/>
      <c r="DD34" s="592">
        <v>11928160</v>
      </c>
      <c r="DE34" s="587"/>
      <c r="DF34" s="587"/>
      <c r="DG34" s="587"/>
      <c r="DH34" s="587"/>
      <c r="DI34" s="587"/>
      <c r="DJ34" s="587"/>
      <c r="DK34" s="588"/>
      <c r="DL34" s="592">
        <v>9609042</v>
      </c>
      <c r="DM34" s="587"/>
      <c r="DN34" s="587"/>
      <c r="DO34" s="587"/>
      <c r="DP34" s="587"/>
      <c r="DQ34" s="587"/>
      <c r="DR34" s="587"/>
      <c r="DS34" s="587"/>
      <c r="DT34" s="587"/>
      <c r="DU34" s="587"/>
      <c r="DV34" s="588"/>
      <c r="DW34" s="609">
        <v>14</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7138800</v>
      </c>
      <c r="S35" s="587"/>
      <c r="T35" s="587"/>
      <c r="U35" s="587"/>
      <c r="V35" s="587"/>
      <c r="W35" s="587"/>
      <c r="X35" s="587"/>
      <c r="Y35" s="588"/>
      <c r="Z35" s="639">
        <v>6.2</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15546904</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813779</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1158679</v>
      </c>
      <c r="CS35" s="605"/>
      <c r="CT35" s="605"/>
      <c r="CU35" s="605"/>
      <c r="CV35" s="605"/>
      <c r="CW35" s="605"/>
      <c r="CX35" s="605"/>
      <c r="CY35" s="606"/>
      <c r="CZ35" s="589">
        <v>1</v>
      </c>
      <c r="DA35" s="607"/>
      <c r="DB35" s="607"/>
      <c r="DC35" s="608"/>
      <c r="DD35" s="592">
        <v>988551</v>
      </c>
      <c r="DE35" s="605"/>
      <c r="DF35" s="605"/>
      <c r="DG35" s="605"/>
      <c r="DH35" s="605"/>
      <c r="DI35" s="605"/>
      <c r="DJ35" s="605"/>
      <c r="DK35" s="606"/>
      <c r="DL35" s="592">
        <v>988551</v>
      </c>
      <c r="DM35" s="605"/>
      <c r="DN35" s="605"/>
      <c r="DO35" s="605"/>
      <c r="DP35" s="605"/>
      <c r="DQ35" s="605"/>
      <c r="DR35" s="605"/>
      <c r="DS35" s="605"/>
      <c r="DT35" s="605"/>
      <c r="DU35" s="605"/>
      <c r="DV35" s="606"/>
      <c r="DW35" s="609">
        <v>1.4</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115786157</v>
      </c>
      <c r="S36" s="627"/>
      <c r="T36" s="627"/>
      <c r="U36" s="627"/>
      <c r="V36" s="627"/>
      <c r="W36" s="627"/>
      <c r="X36" s="627"/>
      <c r="Y36" s="630"/>
      <c r="Z36" s="631">
        <v>100</v>
      </c>
      <c r="AA36" s="631"/>
      <c r="AB36" s="631"/>
      <c r="AC36" s="631"/>
      <c r="AD36" s="632">
        <v>61625205</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3953351</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-147684</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14021550</v>
      </c>
      <c r="CS36" s="587"/>
      <c r="CT36" s="587"/>
      <c r="CU36" s="587"/>
      <c r="CV36" s="587"/>
      <c r="CW36" s="587"/>
      <c r="CX36" s="587"/>
      <c r="CY36" s="588"/>
      <c r="CZ36" s="589">
        <v>12.4</v>
      </c>
      <c r="DA36" s="607"/>
      <c r="DB36" s="607"/>
      <c r="DC36" s="608"/>
      <c r="DD36" s="592">
        <v>9276297</v>
      </c>
      <c r="DE36" s="587"/>
      <c r="DF36" s="587"/>
      <c r="DG36" s="587"/>
      <c r="DH36" s="587"/>
      <c r="DI36" s="587"/>
      <c r="DJ36" s="587"/>
      <c r="DK36" s="588"/>
      <c r="DL36" s="592">
        <v>6930115</v>
      </c>
      <c r="DM36" s="587"/>
      <c r="DN36" s="587"/>
      <c r="DO36" s="587"/>
      <c r="DP36" s="587"/>
      <c r="DQ36" s="587"/>
      <c r="DR36" s="587"/>
      <c r="DS36" s="587"/>
      <c r="DT36" s="587"/>
      <c r="DU36" s="587"/>
      <c r="DV36" s="588"/>
      <c r="DW36" s="609">
        <v>10.1</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v>1907340</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46629</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27608</v>
      </c>
      <c r="CS37" s="605"/>
      <c r="CT37" s="605"/>
      <c r="CU37" s="605"/>
      <c r="CV37" s="605"/>
      <c r="CW37" s="605"/>
      <c r="CX37" s="605"/>
      <c r="CY37" s="606"/>
      <c r="CZ37" s="589">
        <v>0</v>
      </c>
      <c r="DA37" s="607"/>
      <c r="DB37" s="607"/>
      <c r="DC37" s="608"/>
      <c r="DD37" s="592">
        <v>27608</v>
      </c>
      <c r="DE37" s="605"/>
      <c r="DF37" s="605"/>
      <c r="DG37" s="605"/>
      <c r="DH37" s="605"/>
      <c r="DI37" s="605"/>
      <c r="DJ37" s="605"/>
      <c r="DK37" s="606"/>
      <c r="DL37" s="592">
        <v>27608</v>
      </c>
      <c r="DM37" s="605"/>
      <c r="DN37" s="605"/>
      <c r="DO37" s="605"/>
      <c r="DP37" s="605"/>
      <c r="DQ37" s="605"/>
      <c r="DR37" s="605"/>
      <c r="DS37" s="605"/>
      <c r="DT37" s="605"/>
      <c r="DU37" s="605"/>
      <c r="DV37" s="606"/>
      <c r="DW37" s="609">
        <v>0</v>
      </c>
      <c r="DX37" s="610"/>
      <c r="DY37" s="610"/>
      <c r="DZ37" s="610"/>
      <c r="EA37" s="610"/>
      <c r="EB37" s="610"/>
      <c r="EC37" s="611"/>
    </row>
    <row r="38" spans="2:133" ht="11.25" customHeight="1" x14ac:dyDescent="0.15">
      <c r="AQ38" s="612" t="s">
        <v>317</v>
      </c>
      <c r="AR38" s="613"/>
      <c r="AS38" s="613"/>
      <c r="AT38" s="613"/>
      <c r="AU38" s="613"/>
      <c r="AV38" s="613"/>
      <c r="AW38" s="613"/>
      <c r="AX38" s="613"/>
      <c r="AY38" s="614"/>
      <c r="AZ38" s="586">
        <v>397298</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78927</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9108393</v>
      </c>
      <c r="CS38" s="587"/>
      <c r="CT38" s="587"/>
      <c r="CU38" s="587"/>
      <c r="CV38" s="587"/>
      <c r="CW38" s="587"/>
      <c r="CX38" s="587"/>
      <c r="CY38" s="588"/>
      <c r="CZ38" s="589">
        <v>8.1</v>
      </c>
      <c r="DA38" s="607"/>
      <c r="DB38" s="607"/>
      <c r="DC38" s="608"/>
      <c r="DD38" s="592">
        <v>7979401</v>
      </c>
      <c r="DE38" s="587"/>
      <c r="DF38" s="587"/>
      <c r="DG38" s="587"/>
      <c r="DH38" s="587"/>
      <c r="DI38" s="587"/>
      <c r="DJ38" s="587"/>
      <c r="DK38" s="588"/>
      <c r="DL38" s="592">
        <v>6959456</v>
      </c>
      <c r="DM38" s="587"/>
      <c r="DN38" s="587"/>
      <c r="DO38" s="587"/>
      <c r="DP38" s="587"/>
      <c r="DQ38" s="587"/>
      <c r="DR38" s="587"/>
      <c r="DS38" s="587"/>
      <c r="DT38" s="587"/>
      <c r="DU38" s="587"/>
      <c r="DV38" s="588"/>
      <c r="DW38" s="609">
        <v>10.1</v>
      </c>
      <c r="DX38" s="610"/>
      <c r="DY38" s="610"/>
      <c r="DZ38" s="610"/>
      <c r="EA38" s="610"/>
      <c r="EB38" s="610"/>
      <c r="EC38" s="611"/>
    </row>
    <row r="39" spans="2:133" ht="11.25" customHeight="1" x14ac:dyDescent="0.15">
      <c r="AQ39" s="612" t="s">
        <v>320</v>
      </c>
      <c r="AR39" s="613"/>
      <c r="AS39" s="613"/>
      <c r="AT39" s="613"/>
      <c r="AU39" s="613"/>
      <c r="AV39" s="613"/>
      <c r="AW39" s="613"/>
      <c r="AX39" s="613"/>
      <c r="AY39" s="614"/>
      <c r="AZ39" s="586">
        <v>358260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88</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1706216</v>
      </c>
      <c r="CS39" s="605"/>
      <c r="CT39" s="605"/>
      <c r="CU39" s="605"/>
      <c r="CV39" s="605"/>
      <c r="CW39" s="605"/>
      <c r="CX39" s="605"/>
      <c r="CY39" s="606"/>
      <c r="CZ39" s="589">
        <v>1.5</v>
      </c>
      <c r="DA39" s="607"/>
      <c r="DB39" s="607"/>
      <c r="DC39" s="608"/>
      <c r="DD39" s="592">
        <v>1486419</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2179877</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87</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411288</v>
      </c>
      <c r="CS40" s="587"/>
      <c r="CT40" s="587"/>
      <c r="CU40" s="587"/>
      <c r="CV40" s="587"/>
      <c r="CW40" s="587"/>
      <c r="CX40" s="587"/>
      <c r="CY40" s="588"/>
      <c r="CZ40" s="589">
        <v>0.4</v>
      </c>
      <c r="DA40" s="607"/>
      <c r="DB40" s="607"/>
      <c r="DC40" s="608"/>
      <c r="DD40" s="592">
        <v>73861</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6750778</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279</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12981503</v>
      </c>
      <c r="CS42" s="587"/>
      <c r="CT42" s="587"/>
      <c r="CU42" s="587"/>
      <c r="CV42" s="587"/>
      <c r="CW42" s="587"/>
      <c r="CX42" s="587"/>
      <c r="CY42" s="588"/>
      <c r="CZ42" s="589">
        <v>11.5</v>
      </c>
      <c r="DA42" s="590"/>
      <c r="DB42" s="590"/>
      <c r="DC42" s="591"/>
      <c r="DD42" s="592">
        <v>4133580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222778</v>
      </c>
      <c r="CS43" s="605"/>
      <c r="CT43" s="605"/>
      <c r="CU43" s="605"/>
      <c r="CV43" s="605"/>
      <c r="CW43" s="605"/>
      <c r="CX43" s="605"/>
      <c r="CY43" s="606"/>
      <c r="CZ43" s="589">
        <v>0.2</v>
      </c>
      <c r="DA43" s="607"/>
      <c r="DB43" s="607"/>
      <c r="DC43" s="608"/>
      <c r="DD43" s="592">
        <v>222778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599" t="s">
        <v>287</v>
      </c>
      <c r="CE44" s="600"/>
      <c r="CF44" s="583" t="s">
        <v>337</v>
      </c>
      <c r="CG44" s="584"/>
      <c r="CH44" s="584"/>
      <c r="CI44" s="584"/>
      <c r="CJ44" s="584"/>
      <c r="CK44" s="584"/>
      <c r="CL44" s="584"/>
      <c r="CM44" s="584"/>
      <c r="CN44" s="584"/>
      <c r="CO44" s="584"/>
      <c r="CP44" s="584"/>
      <c r="CQ44" s="585"/>
      <c r="CR44" s="586">
        <v>12272785</v>
      </c>
      <c r="CS44" s="587"/>
      <c r="CT44" s="587"/>
      <c r="CU44" s="587"/>
      <c r="CV44" s="587"/>
      <c r="CW44" s="587"/>
      <c r="CX44" s="587"/>
      <c r="CY44" s="588"/>
      <c r="CZ44" s="589">
        <v>10.9</v>
      </c>
      <c r="DA44" s="590"/>
      <c r="DB44" s="590"/>
      <c r="DC44" s="591"/>
      <c r="DD44" s="592">
        <v>3682967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338</v>
      </c>
      <c r="CG45" s="584"/>
      <c r="CH45" s="584"/>
      <c r="CI45" s="584"/>
      <c r="CJ45" s="584"/>
      <c r="CK45" s="584"/>
      <c r="CL45" s="584"/>
      <c r="CM45" s="584"/>
      <c r="CN45" s="584"/>
      <c r="CO45" s="584"/>
      <c r="CP45" s="584"/>
      <c r="CQ45" s="585"/>
      <c r="CR45" s="586">
        <v>7725023</v>
      </c>
      <c r="CS45" s="605"/>
      <c r="CT45" s="605"/>
      <c r="CU45" s="605"/>
      <c r="CV45" s="605"/>
      <c r="CW45" s="605"/>
      <c r="CX45" s="605"/>
      <c r="CY45" s="606"/>
      <c r="CZ45" s="589">
        <v>6.8</v>
      </c>
      <c r="DA45" s="607"/>
      <c r="DB45" s="607"/>
      <c r="DC45" s="608"/>
      <c r="DD45" s="592">
        <v>426718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339</v>
      </c>
      <c r="CG46" s="584"/>
      <c r="CH46" s="584"/>
      <c r="CI46" s="584"/>
      <c r="CJ46" s="584"/>
      <c r="CK46" s="584"/>
      <c r="CL46" s="584"/>
      <c r="CM46" s="584"/>
      <c r="CN46" s="584"/>
      <c r="CO46" s="584"/>
      <c r="CP46" s="584"/>
      <c r="CQ46" s="585"/>
      <c r="CR46" s="586">
        <v>4504551</v>
      </c>
      <c r="CS46" s="587"/>
      <c r="CT46" s="587"/>
      <c r="CU46" s="587"/>
      <c r="CV46" s="587"/>
      <c r="CW46" s="587"/>
      <c r="CX46" s="587"/>
      <c r="CY46" s="588"/>
      <c r="CZ46" s="589">
        <v>4</v>
      </c>
      <c r="DA46" s="590"/>
      <c r="DB46" s="590"/>
      <c r="DC46" s="591"/>
      <c r="DD46" s="592">
        <v>3216638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340</v>
      </c>
      <c r="CG47" s="584"/>
      <c r="CH47" s="584"/>
      <c r="CI47" s="584"/>
      <c r="CJ47" s="584"/>
      <c r="CK47" s="584"/>
      <c r="CL47" s="584"/>
      <c r="CM47" s="584"/>
      <c r="CN47" s="584"/>
      <c r="CO47" s="584"/>
      <c r="CP47" s="584"/>
      <c r="CQ47" s="585"/>
      <c r="CR47" s="586">
        <v>708718</v>
      </c>
      <c r="CS47" s="605"/>
      <c r="CT47" s="605"/>
      <c r="CU47" s="605"/>
      <c r="CV47" s="605"/>
      <c r="CW47" s="605"/>
      <c r="CX47" s="605"/>
      <c r="CY47" s="606"/>
      <c r="CZ47" s="589">
        <v>0.6</v>
      </c>
      <c r="DA47" s="607"/>
      <c r="DB47" s="607"/>
      <c r="DC47" s="608"/>
      <c r="DD47" s="592">
        <v>450613</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342</v>
      </c>
      <c r="CE49" s="568"/>
      <c r="CF49" s="568"/>
      <c r="CG49" s="568"/>
      <c r="CH49" s="568"/>
      <c r="CI49" s="568"/>
      <c r="CJ49" s="568"/>
      <c r="CK49" s="568"/>
      <c r="CL49" s="568"/>
      <c r="CM49" s="568"/>
      <c r="CN49" s="568"/>
      <c r="CO49" s="568"/>
      <c r="CP49" s="568"/>
      <c r="CQ49" s="569"/>
      <c r="CR49" s="570">
        <v>113005611</v>
      </c>
      <c r="CS49" s="571"/>
      <c r="CT49" s="571"/>
      <c r="CU49" s="571"/>
      <c r="CV49" s="571"/>
      <c r="CW49" s="571"/>
      <c r="CX49" s="571"/>
      <c r="CY49" s="572"/>
      <c r="CZ49" s="573">
        <v>100</v>
      </c>
      <c r="DA49" s="574"/>
      <c r="DB49" s="574"/>
      <c r="DC49" s="575"/>
      <c r="DD49" s="576">
        <v>74196730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365</v>
      </c>
      <c r="C7" s="1045"/>
      <c r="D7" s="1045"/>
      <c r="E7" s="1045"/>
      <c r="F7" s="1045"/>
      <c r="G7" s="1045"/>
      <c r="H7" s="1045"/>
      <c r="I7" s="1045"/>
      <c r="J7" s="1045"/>
      <c r="K7" s="1045"/>
      <c r="L7" s="1045"/>
      <c r="M7" s="1045"/>
      <c r="N7" s="1045"/>
      <c r="O7" s="1045"/>
      <c r="P7" s="1046"/>
      <c r="Q7" s="1098">
        <v>115679</v>
      </c>
      <c r="R7" s="1099"/>
      <c r="S7" s="1099"/>
      <c r="T7" s="1099"/>
      <c r="U7" s="1099"/>
      <c r="V7" s="1099">
        <v>112993</v>
      </c>
      <c r="W7" s="1099"/>
      <c r="X7" s="1099"/>
      <c r="Y7" s="1099"/>
      <c r="Z7" s="1099"/>
      <c r="AA7" s="1099">
        <v>2686</v>
      </c>
      <c r="AB7" s="1099"/>
      <c r="AC7" s="1099"/>
      <c r="AD7" s="1099"/>
      <c r="AE7" s="1100"/>
      <c r="AF7" s="1101">
        <v>2159</v>
      </c>
      <c r="AG7" s="1102"/>
      <c r="AH7" s="1102"/>
      <c r="AI7" s="1102"/>
      <c r="AJ7" s="1103"/>
      <c r="AK7" s="1085">
        <v>48</v>
      </c>
      <c r="AL7" s="1086"/>
      <c r="AM7" s="1086"/>
      <c r="AN7" s="1086"/>
      <c r="AO7" s="1086"/>
      <c r="AP7" s="1086">
        <v>112101</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551</v>
      </c>
      <c r="BT7" s="1090"/>
      <c r="BU7" s="1090"/>
      <c r="BV7" s="1090"/>
      <c r="BW7" s="1090"/>
      <c r="BX7" s="1090"/>
      <c r="BY7" s="1090"/>
      <c r="BZ7" s="1090"/>
      <c r="CA7" s="1090"/>
      <c r="CB7" s="1090"/>
      <c r="CC7" s="1090"/>
      <c r="CD7" s="1090"/>
      <c r="CE7" s="1090"/>
      <c r="CF7" s="1090"/>
      <c r="CG7" s="1091"/>
      <c r="CH7" s="1082">
        <v>32</v>
      </c>
      <c r="CI7" s="1083"/>
      <c r="CJ7" s="1083"/>
      <c r="CK7" s="1083"/>
      <c r="CL7" s="1084"/>
      <c r="CM7" s="1082">
        <v>382</v>
      </c>
      <c r="CN7" s="1083"/>
      <c r="CO7" s="1083"/>
      <c r="CP7" s="1083"/>
      <c r="CQ7" s="1084"/>
      <c r="CR7" s="1082">
        <v>30</v>
      </c>
      <c r="CS7" s="1083"/>
      <c r="CT7" s="1083"/>
      <c r="CU7" s="1083"/>
      <c r="CV7" s="1084"/>
      <c r="CW7" s="1082" t="s">
        <v>550</v>
      </c>
      <c r="CX7" s="1083"/>
      <c r="CY7" s="1083"/>
      <c r="CZ7" s="1083"/>
      <c r="DA7" s="1084"/>
      <c r="DB7" s="1082" t="s">
        <v>555</v>
      </c>
      <c r="DC7" s="1083"/>
      <c r="DD7" s="1083"/>
      <c r="DE7" s="1083"/>
      <c r="DF7" s="1084"/>
      <c r="DG7" s="1082" t="s">
        <v>550</v>
      </c>
      <c r="DH7" s="1083"/>
      <c r="DI7" s="1083"/>
      <c r="DJ7" s="1083"/>
      <c r="DK7" s="1084"/>
      <c r="DL7" s="1082" t="s">
        <v>550</v>
      </c>
      <c r="DM7" s="1083"/>
      <c r="DN7" s="1083"/>
      <c r="DO7" s="1083"/>
      <c r="DP7" s="1084"/>
      <c r="DQ7" s="1082" t="s">
        <v>557</v>
      </c>
      <c r="DR7" s="1083"/>
      <c r="DS7" s="1083"/>
      <c r="DT7" s="1083"/>
      <c r="DU7" s="1084"/>
      <c r="DV7" s="1109"/>
      <c r="DW7" s="1110"/>
      <c r="DX7" s="1110"/>
      <c r="DY7" s="1110"/>
      <c r="DZ7" s="1111"/>
      <c r="EA7" s="205"/>
    </row>
    <row r="8" spans="1:131" s="206" customFormat="1" ht="26.25" customHeight="1" x14ac:dyDescent="0.15">
      <c r="A8" s="212">
        <v>2</v>
      </c>
      <c r="B8" s="1031" t="s">
        <v>366</v>
      </c>
      <c r="C8" s="1032"/>
      <c r="D8" s="1032"/>
      <c r="E8" s="1032"/>
      <c r="F8" s="1032"/>
      <c r="G8" s="1032"/>
      <c r="H8" s="1032"/>
      <c r="I8" s="1032"/>
      <c r="J8" s="1032"/>
      <c r="K8" s="1032"/>
      <c r="L8" s="1032"/>
      <c r="M8" s="1032"/>
      <c r="N8" s="1032"/>
      <c r="O8" s="1032"/>
      <c r="P8" s="1033"/>
      <c r="Q8" s="1037">
        <v>355</v>
      </c>
      <c r="R8" s="1038"/>
      <c r="S8" s="1038"/>
      <c r="T8" s="1038"/>
      <c r="U8" s="1038"/>
      <c r="V8" s="1038">
        <v>304</v>
      </c>
      <c r="W8" s="1038"/>
      <c r="X8" s="1038"/>
      <c r="Y8" s="1038"/>
      <c r="Z8" s="1038"/>
      <c r="AA8" s="1038">
        <v>52</v>
      </c>
      <c r="AB8" s="1038"/>
      <c r="AC8" s="1038"/>
      <c r="AD8" s="1038"/>
      <c r="AE8" s="1039"/>
      <c r="AF8" s="1013">
        <v>24</v>
      </c>
      <c r="AG8" s="1014"/>
      <c r="AH8" s="1014"/>
      <c r="AI8" s="1014"/>
      <c r="AJ8" s="1015"/>
      <c r="AK8" s="1080" t="s">
        <v>541</v>
      </c>
      <c r="AL8" s="1081"/>
      <c r="AM8" s="1081"/>
      <c r="AN8" s="1081"/>
      <c r="AO8" s="1081"/>
      <c r="AP8" s="1081">
        <v>423</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552</v>
      </c>
      <c r="BT8" s="1009"/>
      <c r="BU8" s="1009"/>
      <c r="BV8" s="1009"/>
      <c r="BW8" s="1009"/>
      <c r="BX8" s="1009"/>
      <c r="BY8" s="1009"/>
      <c r="BZ8" s="1009"/>
      <c r="CA8" s="1009"/>
      <c r="CB8" s="1009"/>
      <c r="CC8" s="1009"/>
      <c r="CD8" s="1009"/>
      <c r="CE8" s="1009"/>
      <c r="CF8" s="1009"/>
      <c r="CG8" s="1010"/>
      <c r="CH8" s="983">
        <v>4</v>
      </c>
      <c r="CI8" s="984"/>
      <c r="CJ8" s="984"/>
      <c r="CK8" s="984"/>
      <c r="CL8" s="985"/>
      <c r="CM8" s="983" t="s">
        <v>550</v>
      </c>
      <c r="CN8" s="984"/>
      <c r="CO8" s="984"/>
      <c r="CP8" s="984"/>
      <c r="CQ8" s="985"/>
      <c r="CR8" s="983">
        <v>80</v>
      </c>
      <c r="CS8" s="984"/>
      <c r="CT8" s="984"/>
      <c r="CU8" s="984"/>
      <c r="CV8" s="985"/>
      <c r="CW8" s="983">
        <v>20</v>
      </c>
      <c r="CX8" s="984"/>
      <c r="CY8" s="984"/>
      <c r="CZ8" s="984"/>
      <c r="DA8" s="985"/>
      <c r="DB8" s="983" t="s">
        <v>556</v>
      </c>
      <c r="DC8" s="984"/>
      <c r="DD8" s="984"/>
      <c r="DE8" s="984"/>
      <c r="DF8" s="985"/>
      <c r="DG8" s="983" t="s">
        <v>556</v>
      </c>
      <c r="DH8" s="984"/>
      <c r="DI8" s="984"/>
      <c r="DJ8" s="984"/>
      <c r="DK8" s="985"/>
      <c r="DL8" s="983" t="s">
        <v>550</v>
      </c>
      <c r="DM8" s="984"/>
      <c r="DN8" s="984"/>
      <c r="DO8" s="984"/>
      <c r="DP8" s="985"/>
      <c r="DQ8" s="983" t="s">
        <v>556</v>
      </c>
      <c r="DR8" s="984"/>
      <c r="DS8" s="984"/>
      <c r="DT8" s="984"/>
      <c r="DU8" s="985"/>
      <c r="DV8" s="986"/>
      <c r="DW8" s="987"/>
      <c r="DX8" s="987"/>
      <c r="DY8" s="987"/>
      <c r="DZ8" s="988"/>
      <c r="EA8" s="205"/>
    </row>
    <row r="9" spans="1:131" s="206" customFormat="1" ht="26.25" customHeight="1" x14ac:dyDescent="0.15">
      <c r="A9" s="212">
        <v>3</v>
      </c>
      <c r="B9" s="1031" t="s">
        <v>367</v>
      </c>
      <c r="C9" s="1032"/>
      <c r="D9" s="1032"/>
      <c r="E9" s="1032"/>
      <c r="F9" s="1032"/>
      <c r="G9" s="1032"/>
      <c r="H9" s="1032"/>
      <c r="I9" s="1032"/>
      <c r="J9" s="1032"/>
      <c r="K9" s="1032"/>
      <c r="L9" s="1032"/>
      <c r="M9" s="1032"/>
      <c r="N9" s="1032"/>
      <c r="O9" s="1032"/>
      <c r="P9" s="1033"/>
      <c r="Q9" s="1037">
        <v>91</v>
      </c>
      <c r="R9" s="1038"/>
      <c r="S9" s="1038"/>
      <c r="T9" s="1038"/>
      <c r="U9" s="1038"/>
      <c r="V9" s="1038">
        <v>48</v>
      </c>
      <c r="W9" s="1038"/>
      <c r="X9" s="1038"/>
      <c r="Y9" s="1038"/>
      <c r="Z9" s="1038"/>
      <c r="AA9" s="1038">
        <v>43</v>
      </c>
      <c r="AB9" s="1038"/>
      <c r="AC9" s="1038"/>
      <c r="AD9" s="1038"/>
      <c r="AE9" s="1039"/>
      <c r="AF9" s="1013">
        <v>4</v>
      </c>
      <c r="AG9" s="1014"/>
      <c r="AH9" s="1014"/>
      <c r="AI9" s="1014"/>
      <c r="AJ9" s="1015"/>
      <c r="AK9" s="1080">
        <v>4</v>
      </c>
      <c r="AL9" s="1081"/>
      <c r="AM9" s="1081"/>
      <c r="AN9" s="1081"/>
      <c r="AO9" s="1081"/>
      <c r="AP9" s="1081">
        <v>307</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553</v>
      </c>
      <c r="BT9" s="1009"/>
      <c r="BU9" s="1009"/>
      <c r="BV9" s="1009"/>
      <c r="BW9" s="1009"/>
      <c r="BX9" s="1009"/>
      <c r="BY9" s="1009"/>
      <c r="BZ9" s="1009"/>
      <c r="CA9" s="1009"/>
      <c r="CB9" s="1009"/>
      <c r="CC9" s="1009"/>
      <c r="CD9" s="1009"/>
      <c r="CE9" s="1009"/>
      <c r="CF9" s="1009"/>
      <c r="CG9" s="1010"/>
      <c r="CH9" s="983">
        <v>19</v>
      </c>
      <c r="CI9" s="984"/>
      <c r="CJ9" s="984"/>
      <c r="CK9" s="984"/>
      <c r="CL9" s="985"/>
      <c r="CM9" s="983">
        <v>259</v>
      </c>
      <c r="CN9" s="984"/>
      <c r="CO9" s="984"/>
      <c r="CP9" s="984"/>
      <c r="CQ9" s="985"/>
      <c r="CR9" s="983">
        <v>14</v>
      </c>
      <c r="CS9" s="984"/>
      <c r="CT9" s="984"/>
      <c r="CU9" s="984"/>
      <c r="CV9" s="985"/>
      <c r="CW9" s="983" t="s">
        <v>550</v>
      </c>
      <c r="CX9" s="984"/>
      <c r="CY9" s="984"/>
      <c r="CZ9" s="984"/>
      <c r="DA9" s="985"/>
      <c r="DB9" s="983" t="s">
        <v>556</v>
      </c>
      <c r="DC9" s="984"/>
      <c r="DD9" s="984"/>
      <c r="DE9" s="984"/>
      <c r="DF9" s="985"/>
      <c r="DG9" s="983" t="s">
        <v>556</v>
      </c>
      <c r="DH9" s="984"/>
      <c r="DI9" s="984"/>
      <c r="DJ9" s="984"/>
      <c r="DK9" s="985"/>
      <c r="DL9" s="983" t="s">
        <v>550</v>
      </c>
      <c r="DM9" s="984"/>
      <c r="DN9" s="984"/>
      <c r="DO9" s="984"/>
      <c r="DP9" s="985"/>
      <c r="DQ9" s="983" t="s">
        <v>550</v>
      </c>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t="s">
        <v>558</v>
      </c>
      <c r="BS10" s="1008" t="s">
        <v>554</v>
      </c>
      <c r="BT10" s="1009"/>
      <c r="BU10" s="1009"/>
      <c r="BV10" s="1009"/>
      <c r="BW10" s="1009"/>
      <c r="BX10" s="1009"/>
      <c r="BY10" s="1009"/>
      <c r="BZ10" s="1009"/>
      <c r="CA10" s="1009"/>
      <c r="CB10" s="1009"/>
      <c r="CC10" s="1009"/>
      <c r="CD10" s="1009"/>
      <c r="CE10" s="1009"/>
      <c r="CF10" s="1009"/>
      <c r="CG10" s="1010"/>
      <c r="CH10" s="983">
        <v>13</v>
      </c>
      <c r="CI10" s="984"/>
      <c r="CJ10" s="984"/>
      <c r="CK10" s="984"/>
      <c r="CL10" s="985"/>
      <c r="CM10" s="983" t="s">
        <v>550</v>
      </c>
      <c r="CN10" s="984"/>
      <c r="CO10" s="984"/>
      <c r="CP10" s="984"/>
      <c r="CQ10" s="985"/>
      <c r="CR10" s="983">
        <v>10</v>
      </c>
      <c r="CS10" s="984"/>
      <c r="CT10" s="984"/>
      <c r="CU10" s="984"/>
      <c r="CV10" s="985"/>
      <c r="CW10" s="983" t="s">
        <v>550</v>
      </c>
      <c r="CX10" s="984"/>
      <c r="CY10" s="984"/>
      <c r="CZ10" s="984"/>
      <c r="DA10" s="985"/>
      <c r="DB10" s="983" t="s">
        <v>550</v>
      </c>
      <c r="DC10" s="984"/>
      <c r="DD10" s="984"/>
      <c r="DE10" s="984"/>
      <c r="DF10" s="985"/>
      <c r="DG10" s="983" t="s">
        <v>550</v>
      </c>
      <c r="DH10" s="984"/>
      <c r="DI10" s="984"/>
      <c r="DJ10" s="984"/>
      <c r="DK10" s="985"/>
      <c r="DL10" s="983" t="s">
        <v>550</v>
      </c>
      <c r="DM10" s="984"/>
      <c r="DN10" s="984"/>
      <c r="DO10" s="984"/>
      <c r="DP10" s="985"/>
      <c r="DQ10" s="983" t="s">
        <v>550</v>
      </c>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368</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369</v>
      </c>
      <c r="B23" s="938" t="s">
        <v>370</v>
      </c>
      <c r="C23" s="939"/>
      <c r="D23" s="939"/>
      <c r="E23" s="939"/>
      <c r="F23" s="939"/>
      <c r="G23" s="939"/>
      <c r="H23" s="939"/>
      <c r="I23" s="939"/>
      <c r="J23" s="939"/>
      <c r="K23" s="939"/>
      <c r="L23" s="939"/>
      <c r="M23" s="939"/>
      <c r="N23" s="939"/>
      <c r="O23" s="939"/>
      <c r="P23" s="940"/>
      <c r="Q23" s="1062">
        <v>115919</v>
      </c>
      <c r="R23" s="1063"/>
      <c r="S23" s="1063"/>
      <c r="T23" s="1063"/>
      <c r="U23" s="1063"/>
      <c r="V23" s="1063">
        <v>113138</v>
      </c>
      <c r="W23" s="1063"/>
      <c r="X23" s="1063"/>
      <c r="Y23" s="1063"/>
      <c r="Z23" s="1063"/>
      <c r="AA23" s="1063">
        <f t="shared" ref="AA23" si="0">SUM(AA7:AA22)</f>
        <v>2781</v>
      </c>
      <c r="AB23" s="1063"/>
      <c r="AC23" s="1063"/>
      <c r="AD23" s="1063"/>
      <c r="AE23" s="1064"/>
      <c r="AF23" s="1065">
        <v>2187</v>
      </c>
      <c r="AG23" s="1063"/>
      <c r="AH23" s="1063"/>
      <c r="AI23" s="1063"/>
      <c r="AJ23" s="1066"/>
      <c r="AK23" s="1067"/>
      <c r="AL23" s="1068"/>
      <c r="AM23" s="1068"/>
      <c r="AN23" s="1068"/>
      <c r="AO23" s="1068"/>
      <c r="AP23" s="1063">
        <v>112830</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348</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381</v>
      </c>
      <c r="C28" s="1045"/>
      <c r="D28" s="1045"/>
      <c r="E28" s="1045"/>
      <c r="F28" s="1045"/>
      <c r="G28" s="1045"/>
      <c r="H28" s="1045"/>
      <c r="I28" s="1045"/>
      <c r="J28" s="1045"/>
      <c r="K28" s="1045"/>
      <c r="L28" s="1045"/>
      <c r="M28" s="1045"/>
      <c r="N28" s="1045"/>
      <c r="O28" s="1045"/>
      <c r="P28" s="1046"/>
      <c r="Q28" s="1047">
        <v>32904</v>
      </c>
      <c r="R28" s="1048"/>
      <c r="S28" s="1048"/>
      <c r="T28" s="1048"/>
      <c r="U28" s="1048"/>
      <c r="V28" s="1048">
        <v>32090</v>
      </c>
      <c r="W28" s="1048"/>
      <c r="X28" s="1048"/>
      <c r="Y28" s="1048"/>
      <c r="Z28" s="1048"/>
      <c r="AA28" s="1048">
        <f>Q28-V28</f>
        <v>814</v>
      </c>
      <c r="AB28" s="1048"/>
      <c r="AC28" s="1048"/>
      <c r="AD28" s="1048"/>
      <c r="AE28" s="1049"/>
      <c r="AF28" s="1050">
        <v>814</v>
      </c>
      <c r="AG28" s="1048"/>
      <c r="AH28" s="1048"/>
      <c r="AI28" s="1048"/>
      <c r="AJ28" s="1051"/>
      <c r="AK28" s="1052">
        <v>2180</v>
      </c>
      <c r="AL28" s="1040"/>
      <c r="AM28" s="1040"/>
      <c r="AN28" s="1040"/>
      <c r="AO28" s="1040"/>
      <c r="AP28" s="1040">
        <v>104</v>
      </c>
      <c r="AQ28" s="1040"/>
      <c r="AR28" s="1040"/>
      <c r="AS28" s="1040"/>
      <c r="AT28" s="1040"/>
      <c r="AU28" s="1040">
        <v>6</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382</v>
      </c>
      <c r="C29" s="1032"/>
      <c r="D29" s="1032"/>
      <c r="E29" s="1032"/>
      <c r="F29" s="1032"/>
      <c r="G29" s="1032"/>
      <c r="H29" s="1032"/>
      <c r="I29" s="1032"/>
      <c r="J29" s="1032"/>
      <c r="K29" s="1032"/>
      <c r="L29" s="1032"/>
      <c r="M29" s="1032"/>
      <c r="N29" s="1032"/>
      <c r="O29" s="1032"/>
      <c r="P29" s="1033"/>
      <c r="Q29" s="1037">
        <v>20</v>
      </c>
      <c r="R29" s="1038"/>
      <c r="S29" s="1038"/>
      <c r="T29" s="1038"/>
      <c r="U29" s="1038"/>
      <c r="V29" s="1038">
        <v>19</v>
      </c>
      <c r="W29" s="1038"/>
      <c r="X29" s="1038"/>
      <c r="Y29" s="1038"/>
      <c r="Z29" s="1038"/>
      <c r="AA29" s="1038">
        <f t="shared" ref="AA29:AA32" si="1">Q29-V29</f>
        <v>1</v>
      </c>
      <c r="AB29" s="1038"/>
      <c r="AC29" s="1038"/>
      <c r="AD29" s="1038"/>
      <c r="AE29" s="1039"/>
      <c r="AF29" s="1013">
        <v>1</v>
      </c>
      <c r="AG29" s="1014"/>
      <c r="AH29" s="1014"/>
      <c r="AI29" s="1014"/>
      <c r="AJ29" s="1015"/>
      <c r="AK29" s="974" t="s">
        <v>542</v>
      </c>
      <c r="AL29" s="965"/>
      <c r="AM29" s="965"/>
      <c r="AN29" s="965"/>
      <c r="AO29" s="965"/>
      <c r="AP29" s="965" t="s">
        <v>543</v>
      </c>
      <c r="AQ29" s="965"/>
      <c r="AR29" s="965"/>
      <c r="AS29" s="965"/>
      <c r="AT29" s="965"/>
      <c r="AU29" s="965" t="s">
        <v>543</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383</v>
      </c>
      <c r="C30" s="1032"/>
      <c r="D30" s="1032"/>
      <c r="E30" s="1032"/>
      <c r="F30" s="1032"/>
      <c r="G30" s="1032"/>
      <c r="H30" s="1032"/>
      <c r="I30" s="1032"/>
      <c r="J30" s="1032"/>
      <c r="K30" s="1032"/>
      <c r="L30" s="1032"/>
      <c r="M30" s="1032"/>
      <c r="N30" s="1032"/>
      <c r="O30" s="1032"/>
      <c r="P30" s="1033"/>
      <c r="Q30" s="1037">
        <v>21581</v>
      </c>
      <c r="R30" s="1038"/>
      <c r="S30" s="1038"/>
      <c r="T30" s="1038"/>
      <c r="U30" s="1038"/>
      <c r="V30" s="1038">
        <v>21505</v>
      </c>
      <c r="W30" s="1038"/>
      <c r="X30" s="1038"/>
      <c r="Y30" s="1038"/>
      <c r="Z30" s="1038"/>
      <c r="AA30" s="1038">
        <f t="shared" si="1"/>
        <v>76</v>
      </c>
      <c r="AB30" s="1038"/>
      <c r="AC30" s="1038"/>
      <c r="AD30" s="1038"/>
      <c r="AE30" s="1039"/>
      <c r="AF30" s="1013">
        <v>76</v>
      </c>
      <c r="AG30" s="1014"/>
      <c r="AH30" s="1014"/>
      <c r="AI30" s="1014"/>
      <c r="AJ30" s="1015"/>
      <c r="AK30" s="974">
        <v>3096</v>
      </c>
      <c r="AL30" s="965"/>
      <c r="AM30" s="965"/>
      <c r="AN30" s="965"/>
      <c r="AO30" s="965"/>
      <c r="AP30" s="965" t="s">
        <v>544</v>
      </c>
      <c r="AQ30" s="965"/>
      <c r="AR30" s="965"/>
      <c r="AS30" s="965"/>
      <c r="AT30" s="965"/>
      <c r="AU30" s="965" t="s">
        <v>544</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384</v>
      </c>
      <c r="C31" s="1032"/>
      <c r="D31" s="1032"/>
      <c r="E31" s="1032"/>
      <c r="F31" s="1032"/>
      <c r="G31" s="1032"/>
      <c r="H31" s="1032"/>
      <c r="I31" s="1032"/>
      <c r="J31" s="1032"/>
      <c r="K31" s="1032"/>
      <c r="L31" s="1032"/>
      <c r="M31" s="1032"/>
      <c r="N31" s="1032"/>
      <c r="O31" s="1032"/>
      <c r="P31" s="1033"/>
      <c r="Q31" s="1037">
        <v>3166</v>
      </c>
      <c r="R31" s="1038"/>
      <c r="S31" s="1038"/>
      <c r="T31" s="1038"/>
      <c r="U31" s="1038"/>
      <c r="V31" s="1038">
        <v>3153</v>
      </c>
      <c r="W31" s="1038"/>
      <c r="X31" s="1038"/>
      <c r="Y31" s="1038"/>
      <c r="Z31" s="1038"/>
      <c r="AA31" s="1038">
        <f t="shared" si="1"/>
        <v>13</v>
      </c>
      <c r="AB31" s="1038"/>
      <c r="AC31" s="1038"/>
      <c r="AD31" s="1038"/>
      <c r="AE31" s="1039"/>
      <c r="AF31" s="1013">
        <v>13</v>
      </c>
      <c r="AG31" s="1014"/>
      <c r="AH31" s="1014"/>
      <c r="AI31" s="1014"/>
      <c r="AJ31" s="1015"/>
      <c r="AK31" s="974">
        <v>483</v>
      </c>
      <c r="AL31" s="965"/>
      <c r="AM31" s="965"/>
      <c r="AN31" s="965"/>
      <c r="AO31" s="965"/>
      <c r="AP31" s="965" t="s">
        <v>544</v>
      </c>
      <c r="AQ31" s="965"/>
      <c r="AR31" s="965"/>
      <c r="AS31" s="965"/>
      <c r="AT31" s="965"/>
      <c r="AU31" s="965" t="s">
        <v>544</v>
      </c>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385</v>
      </c>
      <c r="C32" s="1032"/>
      <c r="D32" s="1032"/>
      <c r="E32" s="1032"/>
      <c r="F32" s="1032"/>
      <c r="G32" s="1032"/>
      <c r="H32" s="1032"/>
      <c r="I32" s="1032"/>
      <c r="J32" s="1032"/>
      <c r="K32" s="1032"/>
      <c r="L32" s="1032"/>
      <c r="M32" s="1032"/>
      <c r="N32" s="1032"/>
      <c r="O32" s="1032"/>
      <c r="P32" s="1033"/>
      <c r="Q32" s="1037">
        <v>549</v>
      </c>
      <c r="R32" s="1038"/>
      <c r="S32" s="1038"/>
      <c r="T32" s="1038"/>
      <c r="U32" s="1038"/>
      <c r="V32" s="1038">
        <v>538</v>
      </c>
      <c r="W32" s="1038"/>
      <c r="X32" s="1038"/>
      <c r="Y32" s="1038"/>
      <c r="Z32" s="1038"/>
      <c r="AA32" s="1038">
        <f t="shared" si="1"/>
        <v>11</v>
      </c>
      <c r="AB32" s="1038"/>
      <c r="AC32" s="1038"/>
      <c r="AD32" s="1038"/>
      <c r="AE32" s="1039"/>
      <c r="AF32" s="1013">
        <v>11</v>
      </c>
      <c r="AG32" s="1014"/>
      <c r="AH32" s="1014"/>
      <c r="AI32" s="1014"/>
      <c r="AJ32" s="1015"/>
      <c r="AK32" s="974">
        <v>277</v>
      </c>
      <c r="AL32" s="965"/>
      <c r="AM32" s="965"/>
      <c r="AN32" s="965"/>
      <c r="AO32" s="965"/>
      <c r="AP32" s="965">
        <v>1161</v>
      </c>
      <c r="AQ32" s="965"/>
      <c r="AR32" s="965"/>
      <c r="AS32" s="965"/>
      <c r="AT32" s="965"/>
      <c r="AU32" s="965">
        <v>599</v>
      </c>
      <c r="AV32" s="965"/>
      <c r="AW32" s="965"/>
      <c r="AX32" s="965"/>
      <c r="AY32" s="965"/>
      <c r="AZ32" s="1036"/>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386</v>
      </c>
      <c r="C33" s="1032"/>
      <c r="D33" s="1032"/>
      <c r="E33" s="1032"/>
      <c r="F33" s="1032"/>
      <c r="G33" s="1032"/>
      <c r="H33" s="1032"/>
      <c r="I33" s="1032"/>
      <c r="J33" s="1032"/>
      <c r="K33" s="1032"/>
      <c r="L33" s="1032"/>
      <c r="M33" s="1032"/>
      <c r="N33" s="1032"/>
      <c r="O33" s="1032"/>
      <c r="P33" s="1033"/>
      <c r="Q33" s="1037">
        <v>6004</v>
      </c>
      <c r="R33" s="1038"/>
      <c r="S33" s="1038"/>
      <c r="T33" s="1038"/>
      <c r="U33" s="1038"/>
      <c r="V33" s="1038">
        <v>5672</v>
      </c>
      <c r="W33" s="1038"/>
      <c r="X33" s="1038"/>
      <c r="Y33" s="1038"/>
      <c r="Z33" s="1038"/>
      <c r="AA33" s="1038">
        <f t="shared" ref="AA33" si="2">Q33-V33</f>
        <v>332</v>
      </c>
      <c r="AB33" s="1038"/>
      <c r="AC33" s="1038"/>
      <c r="AD33" s="1038"/>
      <c r="AE33" s="1039"/>
      <c r="AF33" s="1013">
        <v>1946</v>
      </c>
      <c r="AG33" s="1014"/>
      <c r="AH33" s="1014"/>
      <c r="AI33" s="1014"/>
      <c r="AJ33" s="1015"/>
      <c r="AK33" s="974">
        <v>358</v>
      </c>
      <c r="AL33" s="965"/>
      <c r="AM33" s="965"/>
      <c r="AN33" s="965"/>
      <c r="AO33" s="965"/>
      <c r="AP33" s="965">
        <v>21360</v>
      </c>
      <c r="AQ33" s="965"/>
      <c r="AR33" s="965"/>
      <c r="AS33" s="965"/>
      <c r="AT33" s="965"/>
      <c r="AU33" s="965">
        <v>1559</v>
      </c>
      <c r="AV33" s="965"/>
      <c r="AW33" s="965"/>
      <c r="AX33" s="965"/>
      <c r="AY33" s="965"/>
      <c r="AZ33" s="1036" t="s">
        <v>544</v>
      </c>
      <c r="BA33" s="1036"/>
      <c r="BB33" s="1036"/>
      <c r="BC33" s="1036"/>
      <c r="BD33" s="1036"/>
      <c r="BE33" s="1026" t="s">
        <v>387</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t="s">
        <v>388</v>
      </c>
      <c r="C34" s="1032"/>
      <c r="D34" s="1032"/>
      <c r="E34" s="1032"/>
      <c r="F34" s="1032"/>
      <c r="G34" s="1032"/>
      <c r="H34" s="1032"/>
      <c r="I34" s="1032"/>
      <c r="J34" s="1032"/>
      <c r="K34" s="1032"/>
      <c r="L34" s="1032"/>
      <c r="M34" s="1032"/>
      <c r="N34" s="1032"/>
      <c r="O34" s="1032"/>
      <c r="P34" s="1033"/>
      <c r="Q34" s="1037">
        <v>17624</v>
      </c>
      <c r="R34" s="1038"/>
      <c r="S34" s="1038"/>
      <c r="T34" s="1038"/>
      <c r="U34" s="1038"/>
      <c r="V34" s="1038">
        <v>16530</v>
      </c>
      <c r="W34" s="1038"/>
      <c r="X34" s="1038"/>
      <c r="Y34" s="1038"/>
      <c r="Z34" s="1038"/>
      <c r="AA34" s="1038">
        <f t="shared" ref="AA34" si="3">Q34-V34</f>
        <v>1094</v>
      </c>
      <c r="AB34" s="1038"/>
      <c r="AC34" s="1038"/>
      <c r="AD34" s="1038"/>
      <c r="AE34" s="1039"/>
      <c r="AF34" s="1013">
        <v>13668</v>
      </c>
      <c r="AG34" s="1014"/>
      <c r="AH34" s="1014"/>
      <c r="AI34" s="1014"/>
      <c r="AJ34" s="1015"/>
      <c r="AK34" s="974">
        <v>8</v>
      </c>
      <c r="AL34" s="965"/>
      <c r="AM34" s="965"/>
      <c r="AN34" s="965"/>
      <c r="AO34" s="965"/>
      <c r="AP34" s="965">
        <v>2323</v>
      </c>
      <c r="AQ34" s="965"/>
      <c r="AR34" s="965"/>
      <c r="AS34" s="965"/>
      <c r="AT34" s="965"/>
      <c r="AU34" s="965" t="s">
        <v>543</v>
      </c>
      <c r="AV34" s="965"/>
      <c r="AW34" s="965"/>
      <c r="AX34" s="965"/>
      <c r="AY34" s="965"/>
      <c r="AZ34" s="1036" t="s">
        <v>544</v>
      </c>
      <c r="BA34" s="1036"/>
      <c r="BB34" s="1036"/>
      <c r="BC34" s="1036"/>
      <c r="BD34" s="1036"/>
      <c r="BE34" s="1026" t="s">
        <v>387</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t="s">
        <v>389</v>
      </c>
      <c r="C35" s="1032"/>
      <c r="D35" s="1032"/>
      <c r="E35" s="1032"/>
      <c r="F35" s="1032"/>
      <c r="G35" s="1032"/>
      <c r="H35" s="1032"/>
      <c r="I35" s="1032"/>
      <c r="J35" s="1032"/>
      <c r="K35" s="1032"/>
      <c r="L35" s="1032"/>
      <c r="M35" s="1032"/>
      <c r="N35" s="1032"/>
      <c r="O35" s="1032"/>
      <c r="P35" s="1033"/>
      <c r="Q35" s="1037">
        <v>10318</v>
      </c>
      <c r="R35" s="1038"/>
      <c r="S35" s="1038"/>
      <c r="T35" s="1038"/>
      <c r="U35" s="1038"/>
      <c r="V35" s="1038">
        <v>8700</v>
      </c>
      <c r="W35" s="1038"/>
      <c r="X35" s="1038"/>
      <c r="Y35" s="1038"/>
      <c r="Z35" s="1038"/>
      <c r="AA35" s="1038">
        <f t="shared" ref="AA35" si="4">Q35-V35</f>
        <v>1618</v>
      </c>
      <c r="AB35" s="1038"/>
      <c r="AC35" s="1038"/>
      <c r="AD35" s="1038"/>
      <c r="AE35" s="1039"/>
      <c r="AF35" s="1013">
        <v>4195</v>
      </c>
      <c r="AG35" s="1014"/>
      <c r="AH35" s="1014"/>
      <c r="AI35" s="1014"/>
      <c r="AJ35" s="1015"/>
      <c r="AK35" s="974">
        <v>3937</v>
      </c>
      <c r="AL35" s="965"/>
      <c r="AM35" s="965"/>
      <c r="AN35" s="965"/>
      <c r="AO35" s="965"/>
      <c r="AP35" s="965">
        <v>61444</v>
      </c>
      <c r="AQ35" s="965"/>
      <c r="AR35" s="965"/>
      <c r="AS35" s="965"/>
      <c r="AT35" s="965"/>
      <c r="AU35" s="965">
        <v>32074</v>
      </c>
      <c r="AV35" s="965"/>
      <c r="AW35" s="965"/>
      <c r="AX35" s="965"/>
      <c r="AY35" s="965"/>
      <c r="AZ35" s="1036" t="s">
        <v>544</v>
      </c>
      <c r="BA35" s="1036"/>
      <c r="BB35" s="1036"/>
      <c r="BC35" s="1036"/>
      <c r="BD35" s="1036"/>
      <c r="BE35" s="1026" t="s">
        <v>387</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t="s">
        <v>390</v>
      </c>
      <c r="C36" s="1032"/>
      <c r="D36" s="1032"/>
      <c r="E36" s="1032"/>
      <c r="F36" s="1032"/>
      <c r="G36" s="1032"/>
      <c r="H36" s="1032"/>
      <c r="I36" s="1032"/>
      <c r="J36" s="1032"/>
      <c r="K36" s="1032"/>
      <c r="L36" s="1032"/>
      <c r="M36" s="1032"/>
      <c r="N36" s="1032"/>
      <c r="O36" s="1032"/>
      <c r="P36" s="1033"/>
      <c r="Q36" s="1037">
        <v>11806</v>
      </c>
      <c r="R36" s="1038"/>
      <c r="S36" s="1038"/>
      <c r="T36" s="1038"/>
      <c r="U36" s="1038"/>
      <c r="V36" s="1038">
        <v>12332</v>
      </c>
      <c r="W36" s="1038"/>
      <c r="X36" s="1038"/>
      <c r="Y36" s="1038"/>
      <c r="Z36" s="1038"/>
      <c r="AA36" s="1038">
        <f t="shared" ref="AA36" si="5">Q36-V36</f>
        <v>-526</v>
      </c>
      <c r="AB36" s="1038"/>
      <c r="AC36" s="1038"/>
      <c r="AD36" s="1038"/>
      <c r="AE36" s="1039"/>
      <c r="AF36" s="1013">
        <v>1756</v>
      </c>
      <c r="AG36" s="1014"/>
      <c r="AH36" s="1014"/>
      <c r="AI36" s="1014"/>
      <c r="AJ36" s="1015"/>
      <c r="AK36" s="974">
        <v>1907</v>
      </c>
      <c r="AL36" s="965"/>
      <c r="AM36" s="965"/>
      <c r="AN36" s="965"/>
      <c r="AO36" s="965"/>
      <c r="AP36" s="965">
        <v>15744</v>
      </c>
      <c r="AQ36" s="965"/>
      <c r="AR36" s="965"/>
      <c r="AS36" s="965"/>
      <c r="AT36" s="965"/>
      <c r="AU36" s="965">
        <v>10454</v>
      </c>
      <c r="AV36" s="965"/>
      <c r="AW36" s="965"/>
      <c r="AX36" s="965"/>
      <c r="AY36" s="965"/>
      <c r="AZ36" s="1036" t="s">
        <v>544</v>
      </c>
      <c r="BA36" s="1036"/>
      <c r="BB36" s="1036"/>
      <c r="BC36" s="1036"/>
      <c r="BD36" s="1036"/>
      <c r="BE36" s="1026" t="s">
        <v>387</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t="s">
        <v>391</v>
      </c>
      <c r="C37" s="1032"/>
      <c r="D37" s="1032"/>
      <c r="E37" s="1032"/>
      <c r="F37" s="1032"/>
      <c r="G37" s="1032"/>
      <c r="H37" s="1032"/>
      <c r="I37" s="1032"/>
      <c r="J37" s="1032"/>
      <c r="K37" s="1032"/>
      <c r="L37" s="1032"/>
      <c r="M37" s="1032"/>
      <c r="N37" s="1032"/>
      <c r="O37" s="1032"/>
      <c r="P37" s="1033"/>
      <c r="Q37" s="1037">
        <v>643</v>
      </c>
      <c r="R37" s="1038"/>
      <c r="S37" s="1038"/>
      <c r="T37" s="1038"/>
      <c r="U37" s="1038"/>
      <c r="V37" s="1038">
        <v>624</v>
      </c>
      <c r="W37" s="1038"/>
      <c r="X37" s="1038"/>
      <c r="Y37" s="1038"/>
      <c r="Z37" s="1038"/>
      <c r="AA37" s="1038">
        <v>18</v>
      </c>
      <c r="AB37" s="1038"/>
      <c r="AC37" s="1038"/>
      <c r="AD37" s="1038"/>
      <c r="AE37" s="1039"/>
      <c r="AF37" s="1013">
        <v>54</v>
      </c>
      <c r="AG37" s="1014"/>
      <c r="AH37" s="1014"/>
      <c r="AI37" s="1014"/>
      <c r="AJ37" s="1015"/>
      <c r="AK37" s="974">
        <v>228</v>
      </c>
      <c r="AL37" s="965"/>
      <c r="AM37" s="965"/>
      <c r="AN37" s="965"/>
      <c r="AO37" s="965"/>
      <c r="AP37" s="965">
        <v>765</v>
      </c>
      <c r="AQ37" s="965"/>
      <c r="AR37" s="965"/>
      <c r="AS37" s="965"/>
      <c r="AT37" s="965"/>
      <c r="AU37" s="965">
        <v>453</v>
      </c>
      <c r="AV37" s="965"/>
      <c r="AW37" s="965"/>
      <c r="AX37" s="965"/>
      <c r="AY37" s="965"/>
      <c r="AZ37" s="1036" t="s">
        <v>544</v>
      </c>
      <c r="BA37" s="1036"/>
      <c r="BB37" s="1036"/>
      <c r="BC37" s="1036"/>
      <c r="BD37" s="1036"/>
      <c r="BE37" s="1026" t="s">
        <v>387</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t="s">
        <v>392</v>
      </c>
      <c r="C38" s="1032"/>
      <c r="D38" s="1032"/>
      <c r="E38" s="1032"/>
      <c r="F38" s="1032"/>
      <c r="G38" s="1032"/>
      <c r="H38" s="1032"/>
      <c r="I38" s="1032"/>
      <c r="J38" s="1032"/>
      <c r="K38" s="1032"/>
      <c r="L38" s="1032"/>
      <c r="M38" s="1032"/>
      <c r="N38" s="1032"/>
      <c r="O38" s="1032"/>
      <c r="P38" s="1033"/>
      <c r="Q38" s="1037">
        <v>30</v>
      </c>
      <c r="R38" s="1038"/>
      <c r="S38" s="1038"/>
      <c r="T38" s="1038"/>
      <c r="U38" s="1038"/>
      <c r="V38" s="1038">
        <v>29</v>
      </c>
      <c r="W38" s="1038"/>
      <c r="X38" s="1038"/>
      <c r="Y38" s="1038"/>
      <c r="Z38" s="1038"/>
      <c r="AA38" s="1038">
        <v>2</v>
      </c>
      <c r="AB38" s="1038"/>
      <c r="AC38" s="1038"/>
      <c r="AD38" s="1038"/>
      <c r="AE38" s="1039"/>
      <c r="AF38" s="1013">
        <v>2</v>
      </c>
      <c r="AG38" s="1014"/>
      <c r="AH38" s="1014"/>
      <c r="AI38" s="1014"/>
      <c r="AJ38" s="1015"/>
      <c r="AK38" s="974">
        <v>16</v>
      </c>
      <c r="AL38" s="965"/>
      <c r="AM38" s="965"/>
      <c r="AN38" s="965"/>
      <c r="AO38" s="965"/>
      <c r="AP38" s="965">
        <v>86</v>
      </c>
      <c r="AQ38" s="965"/>
      <c r="AR38" s="965"/>
      <c r="AS38" s="965"/>
      <c r="AT38" s="965"/>
      <c r="AU38" s="965">
        <v>47</v>
      </c>
      <c r="AV38" s="965"/>
      <c r="AW38" s="965"/>
      <c r="AX38" s="965"/>
      <c r="AY38" s="965"/>
      <c r="AZ38" s="1036" t="s">
        <v>543</v>
      </c>
      <c r="BA38" s="1036"/>
      <c r="BB38" s="1036"/>
      <c r="BC38" s="1036"/>
      <c r="BD38" s="1036"/>
      <c r="BE38" s="1026" t="s">
        <v>393</v>
      </c>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t="s">
        <v>394</v>
      </c>
      <c r="C39" s="1032"/>
      <c r="D39" s="1032"/>
      <c r="E39" s="1032"/>
      <c r="F39" s="1032"/>
      <c r="G39" s="1032"/>
      <c r="H39" s="1032"/>
      <c r="I39" s="1032"/>
      <c r="J39" s="1032"/>
      <c r="K39" s="1032"/>
      <c r="L39" s="1032"/>
      <c r="M39" s="1032"/>
      <c r="N39" s="1032"/>
      <c r="O39" s="1032"/>
      <c r="P39" s="1033"/>
      <c r="Q39" s="1037">
        <v>380</v>
      </c>
      <c r="R39" s="1038"/>
      <c r="S39" s="1038"/>
      <c r="T39" s="1038"/>
      <c r="U39" s="1038"/>
      <c r="V39" s="1038">
        <v>373</v>
      </c>
      <c r="W39" s="1038"/>
      <c r="X39" s="1038"/>
      <c r="Y39" s="1038"/>
      <c r="Z39" s="1038"/>
      <c r="AA39" s="1038">
        <f t="shared" ref="AA39" si="6">Q39-V39</f>
        <v>7</v>
      </c>
      <c r="AB39" s="1038"/>
      <c r="AC39" s="1038"/>
      <c r="AD39" s="1038"/>
      <c r="AE39" s="1039"/>
      <c r="AF39" s="1013">
        <v>7</v>
      </c>
      <c r="AG39" s="1014"/>
      <c r="AH39" s="1014"/>
      <c r="AI39" s="1014"/>
      <c r="AJ39" s="1015"/>
      <c r="AK39" s="974">
        <v>41</v>
      </c>
      <c r="AL39" s="965"/>
      <c r="AM39" s="965"/>
      <c r="AN39" s="965"/>
      <c r="AO39" s="965"/>
      <c r="AP39" s="965">
        <v>80</v>
      </c>
      <c r="AQ39" s="965"/>
      <c r="AR39" s="965"/>
      <c r="AS39" s="965"/>
      <c r="AT39" s="965"/>
      <c r="AU39" s="965">
        <v>16</v>
      </c>
      <c r="AV39" s="965"/>
      <c r="AW39" s="965"/>
      <c r="AX39" s="965"/>
      <c r="AY39" s="965"/>
      <c r="AZ39" s="1036" t="s">
        <v>544</v>
      </c>
      <c r="BA39" s="1036"/>
      <c r="BB39" s="1036"/>
      <c r="BC39" s="1036"/>
      <c r="BD39" s="1036"/>
      <c r="BE39" s="1026" t="s">
        <v>393</v>
      </c>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t="s">
        <v>395</v>
      </c>
      <c r="C40" s="1032"/>
      <c r="D40" s="1032"/>
      <c r="E40" s="1032"/>
      <c r="F40" s="1032"/>
      <c r="G40" s="1032"/>
      <c r="H40" s="1032"/>
      <c r="I40" s="1032"/>
      <c r="J40" s="1032"/>
      <c r="K40" s="1032"/>
      <c r="L40" s="1032"/>
      <c r="M40" s="1032"/>
      <c r="N40" s="1032"/>
      <c r="O40" s="1032"/>
      <c r="P40" s="1033"/>
      <c r="Q40" s="1037">
        <v>498</v>
      </c>
      <c r="R40" s="1038"/>
      <c r="S40" s="1038"/>
      <c r="T40" s="1038"/>
      <c r="U40" s="1038"/>
      <c r="V40" s="1038">
        <v>431</v>
      </c>
      <c r="W40" s="1038"/>
      <c r="X40" s="1038"/>
      <c r="Y40" s="1038"/>
      <c r="Z40" s="1038"/>
      <c r="AA40" s="1038">
        <v>67</v>
      </c>
      <c r="AB40" s="1038"/>
      <c r="AC40" s="1038"/>
      <c r="AD40" s="1038"/>
      <c r="AE40" s="1039"/>
      <c r="AF40" s="1013" t="s">
        <v>112</v>
      </c>
      <c r="AG40" s="1014"/>
      <c r="AH40" s="1014"/>
      <c r="AI40" s="1014"/>
      <c r="AJ40" s="1015"/>
      <c r="AK40" s="974">
        <v>127</v>
      </c>
      <c r="AL40" s="965"/>
      <c r="AM40" s="965"/>
      <c r="AN40" s="965"/>
      <c r="AO40" s="965"/>
      <c r="AP40" s="965">
        <v>247</v>
      </c>
      <c r="AQ40" s="965"/>
      <c r="AR40" s="965"/>
      <c r="AS40" s="965"/>
      <c r="AT40" s="965"/>
      <c r="AU40" s="965" t="s">
        <v>544</v>
      </c>
      <c r="AV40" s="965"/>
      <c r="AW40" s="965"/>
      <c r="AX40" s="965"/>
      <c r="AY40" s="965"/>
      <c r="AZ40" s="1036" t="s">
        <v>544</v>
      </c>
      <c r="BA40" s="1036"/>
      <c r="BB40" s="1036"/>
      <c r="BC40" s="1036"/>
      <c r="BD40" s="1036"/>
      <c r="BE40" s="1026" t="s">
        <v>393</v>
      </c>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369</v>
      </c>
      <c r="B63" s="938" t="s">
        <v>397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22543</v>
      </c>
      <c r="AG63" s="953"/>
      <c r="AH63" s="953"/>
      <c r="AI63" s="953"/>
      <c r="AJ63" s="1024"/>
      <c r="AK63" s="1025"/>
      <c r="AL63" s="957"/>
      <c r="AM63" s="957"/>
      <c r="AN63" s="957"/>
      <c r="AO63" s="957"/>
      <c r="AP63" s="953">
        <v>103314</v>
      </c>
      <c r="AQ63" s="953"/>
      <c r="AR63" s="953"/>
      <c r="AS63" s="953"/>
      <c r="AT63" s="953"/>
      <c r="AU63" s="953">
        <v>45208</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399</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400</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545</v>
      </c>
      <c r="C68" s="980"/>
      <c r="D68" s="980"/>
      <c r="E68" s="980"/>
      <c r="F68" s="980"/>
      <c r="G68" s="980"/>
      <c r="H68" s="980"/>
      <c r="I68" s="980"/>
      <c r="J68" s="980"/>
      <c r="K68" s="980"/>
      <c r="L68" s="980"/>
      <c r="M68" s="980"/>
      <c r="N68" s="980"/>
      <c r="O68" s="980"/>
      <c r="P68" s="981"/>
      <c r="Q68" s="982">
        <v>4353</v>
      </c>
      <c r="R68" s="976"/>
      <c r="S68" s="976"/>
      <c r="T68" s="976"/>
      <c r="U68" s="976"/>
      <c r="V68" s="976">
        <v>4219</v>
      </c>
      <c r="W68" s="976"/>
      <c r="X68" s="976"/>
      <c r="Y68" s="976"/>
      <c r="Z68" s="976"/>
      <c r="AA68" s="976">
        <v>134</v>
      </c>
      <c r="AB68" s="976"/>
      <c r="AC68" s="976"/>
      <c r="AD68" s="976"/>
      <c r="AE68" s="976"/>
      <c r="AF68" s="976">
        <v>134</v>
      </c>
      <c r="AG68" s="976"/>
      <c r="AH68" s="976"/>
      <c r="AI68" s="976"/>
      <c r="AJ68" s="976"/>
      <c r="AK68" s="976">
        <v>1</v>
      </c>
      <c r="AL68" s="976"/>
      <c r="AM68" s="976"/>
      <c r="AN68" s="976"/>
      <c r="AO68" s="976"/>
      <c r="AP68" s="976" t="s">
        <v>550</v>
      </c>
      <c r="AQ68" s="976"/>
      <c r="AR68" s="976"/>
      <c r="AS68" s="976"/>
      <c r="AT68" s="976"/>
      <c r="AU68" s="976" t="s">
        <v>550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546</v>
      </c>
      <c r="C69" s="969"/>
      <c r="D69" s="969"/>
      <c r="E69" s="969"/>
      <c r="F69" s="969"/>
      <c r="G69" s="969"/>
      <c r="H69" s="969"/>
      <c r="I69" s="969"/>
      <c r="J69" s="969"/>
      <c r="K69" s="969"/>
      <c r="L69" s="969"/>
      <c r="M69" s="969"/>
      <c r="N69" s="969"/>
      <c r="O69" s="969"/>
      <c r="P69" s="970"/>
      <c r="Q69" s="971">
        <v>82</v>
      </c>
      <c r="R69" s="965"/>
      <c r="S69" s="965"/>
      <c r="T69" s="965"/>
      <c r="U69" s="965"/>
      <c r="V69" s="965">
        <v>77</v>
      </c>
      <c r="W69" s="965"/>
      <c r="X69" s="965"/>
      <c r="Y69" s="965"/>
      <c r="Z69" s="965"/>
      <c r="AA69" s="965">
        <v>5</v>
      </c>
      <c r="AB69" s="965"/>
      <c r="AC69" s="965"/>
      <c r="AD69" s="965"/>
      <c r="AE69" s="965"/>
      <c r="AF69" s="965">
        <v>5</v>
      </c>
      <c r="AG69" s="965"/>
      <c r="AH69" s="965"/>
      <c r="AI69" s="965"/>
      <c r="AJ69" s="965"/>
      <c r="AK69" s="965" t="s">
        <v>549</v>
      </c>
      <c r="AL69" s="965"/>
      <c r="AM69" s="965"/>
      <c r="AN69" s="965"/>
      <c r="AO69" s="965"/>
      <c r="AP69" s="965" t="s">
        <v>550</v>
      </c>
      <c r="AQ69" s="965"/>
      <c r="AR69" s="965"/>
      <c r="AS69" s="965"/>
      <c r="AT69" s="965"/>
      <c r="AU69" s="965" t="s">
        <v>550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547</v>
      </c>
      <c r="C70" s="969"/>
      <c r="D70" s="969"/>
      <c r="E70" s="969"/>
      <c r="F70" s="969"/>
      <c r="G70" s="969"/>
      <c r="H70" s="969"/>
      <c r="I70" s="969"/>
      <c r="J70" s="969"/>
      <c r="K70" s="969"/>
      <c r="L70" s="969"/>
      <c r="M70" s="969"/>
      <c r="N70" s="969"/>
      <c r="O70" s="969"/>
      <c r="P70" s="970"/>
      <c r="Q70" s="971">
        <v>173</v>
      </c>
      <c r="R70" s="965"/>
      <c r="S70" s="965"/>
      <c r="T70" s="965"/>
      <c r="U70" s="965"/>
      <c r="V70" s="965">
        <v>163</v>
      </c>
      <c r="W70" s="965"/>
      <c r="X70" s="965"/>
      <c r="Y70" s="965"/>
      <c r="Z70" s="965"/>
      <c r="AA70" s="965">
        <v>10</v>
      </c>
      <c r="AB70" s="965"/>
      <c r="AC70" s="965"/>
      <c r="AD70" s="965"/>
      <c r="AE70" s="965"/>
      <c r="AF70" s="965">
        <v>10</v>
      </c>
      <c r="AG70" s="965"/>
      <c r="AH70" s="965"/>
      <c r="AI70" s="965"/>
      <c r="AJ70" s="965"/>
      <c r="AK70" s="965" t="s">
        <v>550</v>
      </c>
      <c r="AL70" s="965"/>
      <c r="AM70" s="965"/>
      <c r="AN70" s="965"/>
      <c r="AO70" s="965"/>
      <c r="AP70" s="965" t="s">
        <v>550</v>
      </c>
      <c r="AQ70" s="965"/>
      <c r="AR70" s="965"/>
      <c r="AS70" s="965"/>
      <c r="AT70" s="965"/>
      <c r="AU70" s="965" t="s">
        <v>550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548</v>
      </c>
      <c r="C71" s="969"/>
      <c r="D71" s="969"/>
      <c r="E71" s="969"/>
      <c r="F71" s="969"/>
      <c r="G71" s="969"/>
      <c r="H71" s="969"/>
      <c r="I71" s="969"/>
      <c r="J71" s="969"/>
      <c r="K71" s="969"/>
      <c r="L71" s="969"/>
      <c r="M71" s="969"/>
      <c r="N71" s="969"/>
      <c r="O71" s="969"/>
      <c r="P71" s="970"/>
      <c r="Q71" s="971">
        <v>139507</v>
      </c>
      <c r="R71" s="965"/>
      <c r="S71" s="965"/>
      <c r="T71" s="965"/>
      <c r="U71" s="965"/>
      <c r="V71" s="965">
        <v>133857</v>
      </c>
      <c r="W71" s="965"/>
      <c r="X71" s="965"/>
      <c r="Y71" s="965"/>
      <c r="Z71" s="965"/>
      <c r="AA71" s="965">
        <v>5651</v>
      </c>
      <c r="AB71" s="965"/>
      <c r="AC71" s="965"/>
      <c r="AD71" s="965"/>
      <c r="AE71" s="965"/>
      <c r="AF71" s="965">
        <v>5651</v>
      </c>
      <c r="AG71" s="965"/>
      <c r="AH71" s="965"/>
      <c r="AI71" s="965"/>
      <c r="AJ71" s="965"/>
      <c r="AK71" s="965">
        <v>805</v>
      </c>
      <c r="AL71" s="965"/>
      <c r="AM71" s="965"/>
      <c r="AN71" s="965"/>
      <c r="AO71" s="965"/>
      <c r="AP71" s="965" t="s">
        <v>550</v>
      </c>
      <c r="AQ71" s="965"/>
      <c r="AR71" s="965"/>
      <c r="AS71" s="965"/>
      <c r="AT71" s="965"/>
      <c r="AU71" s="965" t="s">
        <v>550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369</v>
      </c>
      <c r="B88" s="938" t="s">
        <v>401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5800</v>
      </c>
      <c r="AG88" s="953"/>
      <c r="AH88" s="953"/>
      <c r="AI88" s="953"/>
      <c r="AJ88" s="953"/>
      <c r="AK88" s="957"/>
      <c r="AL88" s="957"/>
      <c r="AM88" s="957"/>
      <c r="AN88" s="957"/>
      <c r="AO88" s="957"/>
      <c r="AP88" s="953" t="s">
        <v>559</v>
      </c>
      <c r="AQ88" s="953"/>
      <c r="AR88" s="953"/>
      <c r="AS88" s="953"/>
      <c r="AT88" s="953"/>
      <c r="AU88" s="953" t="s">
        <v>560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402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134</v>
      </c>
      <c r="CS102" s="945"/>
      <c r="CT102" s="945"/>
      <c r="CU102" s="945"/>
      <c r="CV102" s="946"/>
      <c r="CW102" s="944">
        <v>20</v>
      </c>
      <c r="CX102" s="945"/>
      <c r="CY102" s="945"/>
      <c r="CZ102" s="945"/>
      <c r="DA102" s="946"/>
      <c r="DB102" s="944" t="s">
        <v>562</v>
      </c>
      <c r="DC102" s="945"/>
      <c r="DD102" s="945"/>
      <c r="DE102" s="945"/>
      <c r="DF102" s="946"/>
      <c r="DG102" s="944" t="s">
        <v>562</v>
      </c>
      <c r="DH102" s="945"/>
      <c r="DI102" s="945"/>
      <c r="DJ102" s="945"/>
      <c r="DK102" s="946"/>
      <c r="DL102" s="944" t="s">
        <v>562</v>
      </c>
      <c r="DM102" s="945"/>
      <c r="DN102" s="945"/>
      <c r="DO102" s="945"/>
      <c r="DP102" s="946"/>
      <c r="DQ102" s="944" t="s">
        <v>561</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410</v>
      </c>
      <c r="AB109" s="886"/>
      <c r="AC109" s="886"/>
      <c r="AD109" s="886"/>
      <c r="AE109" s="887"/>
      <c r="AF109" s="888" t="s">
        <v>286</v>
      </c>
      <c r="AG109" s="886"/>
      <c r="AH109" s="886"/>
      <c r="AI109" s="886"/>
      <c r="AJ109" s="887"/>
      <c r="AK109" s="888" t="s">
        <v>285</v>
      </c>
      <c r="AL109" s="886"/>
      <c r="AM109" s="886"/>
      <c r="AN109" s="886"/>
      <c r="AO109" s="887"/>
      <c r="AP109" s="888" t="s">
        <v>411</v>
      </c>
      <c r="AQ109" s="886"/>
      <c r="AR109" s="886"/>
      <c r="AS109" s="886"/>
      <c r="AT109" s="917"/>
      <c r="AU109" s="885" t="s">
        <v>409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410</v>
      </c>
      <c r="BR109" s="886"/>
      <c r="BS109" s="886"/>
      <c r="BT109" s="886"/>
      <c r="BU109" s="887"/>
      <c r="BV109" s="888" t="s">
        <v>286</v>
      </c>
      <c r="BW109" s="886"/>
      <c r="BX109" s="886"/>
      <c r="BY109" s="886"/>
      <c r="BZ109" s="887"/>
      <c r="CA109" s="888" t="s">
        <v>285</v>
      </c>
      <c r="CB109" s="886"/>
      <c r="CC109" s="886"/>
      <c r="CD109" s="886"/>
      <c r="CE109" s="887"/>
      <c r="CF109" s="926" t="s">
        <v>411</v>
      </c>
      <c r="CG109" s="926"/>
      <c r="CH109" s="926"/>
      <c r="CI109" s="926"/>
      <c r="CJ109" s="926"/>
      <c r="CK109" s="888" t="s">
        <v>412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410</v>
      </c>
      <c r="DH109" s="886"/>
      <c r="DI109" s="886"/>
      <c r="DJ109" s="886"/>
      <c r="DK109" s="887"/>
      <c r="DL109" s="888" t="s">
        <v>286</v>
      </c>
      <c r="DM109" s="886"/>
      <c r="DN109" s="886"/>
      <c r="DO109" s="886"/>
      <c r="DP109" s="887"/>
      <c r="DQ109" s="888" t="s">
        <v>285</v>
      </c>
      <c r="DR109" s="886"/>
      <c r="DS109" s="886"/>
      <c r="DT109" s="886"/>
      <c r="DU109" s="887"/>
      <c r="DV109" s="888" t="s">
        <v>411</v>
      </c>
      <c r="DW109" s="886"/>
      <c r="DX109" s="886"/>
      <c r="DY109" s="886"/>
      <c r="DZ109" s="917"/>
    </row>
    <row r="110" spans="1:131" s="197" customFormat="1" ht="26.25" customHeight="1" x14ac:dyDescent="0.15">
      <c r="A110" s="755" t="s">
        <v>413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12269413</v>
      </c>
      <c r="AB110" s="871"/>
      <c r="AC110" s="871"/>
      <c r="AD110" s="871"/>
      <c r="AE110" s="872"/>
      <c r="AF110" s="873">
        <v>12122192</v>
      </c>
      <c r="AG110" s="871"/>
      <c r="AH110" s="871"/>
      <c r="AI110" s="871"/>
      <c r="AJ110" s="872"/>
      <c r="AK110" s="873">
        <v>11864062</v>
      </c>
      <c r="AL110" s="871"/>
      <c r="AM110" s="871"/>
      <c r="AN110" s="871"/>
      <c r="AO110" s="872"/>
      <c r="AP110" s="874">
        <v>20.2</v>
      </c>
      <c r="AQ110" s="875"/>
      <c r="AR110" s="875"/>
      <c r="AS110" s="875"/>
      <c r="AT110" s="876"/>
      <c r="AU110" s="918" t="s">
        <v>61</v>
      </c>
      <c r="AV110" s="919"/>
      <c r="AW110" s="919"/>
      <c r="AX110" s="919"/>
      <c r="AY110" s="920"/>
      <c r="AZ110" s="814" t="s">
        <v>414</v>
      </c>
      <c r="BA110" s="756"/>
      <c r="BB110" s="756"/>
      <c r="BC110" s="756"/>
      <c r="BD110" s="756"/>
      <c r="BE110" s="756"/>
      <c r="BF110" s="756"/>
      <c r="BG110" s="756"/>
      <c r="BH110" s="756"/>
      <c r="BI110" s="756"/>
      <c r="BJ110" s="756"/>
      <c r="BK110" s="756"/>
      <c r="BL110" s="756"/>
      <c r="BM110" s="756"/>
      <c r="BN110" s="756"/>
      <c r="BO110" s="756"/>
      <c r="BP110" s="757"/>
      <c r="BQ110" s="797">
        <v>108026880</v>
      </c>
      <c r="BR110" s="798"/>
      <c r="BS110" s="798"/>
      <c r="BT110" s="798"/>
      <c r="BU110" s="798"/>
      <c r="BV110" s="798">
        <v>106968020</v>
      </c>
      <c r="BW110" s="798"/>
      <c r="BX110" s="798"/>
      <c r="BY110" s="798"/>
      <c r="BZ110" s="798"/>
      <c r="CA110" s="798">
        <v>112830301</v>
      </c>
      <c r="CB110" s="798"/>
      <c r="CC110" s="798"/>
      <c r="CD110" s="798"/>
      <c r="CE110" s="798"/>
      <c r="CF110" s="859">
        <v>192.4</v>
      </c>
      <c r="CG110" s="860"/>
      <c r="CH110" s="860"/>
      <c r="CI110" s="860"/>
      <c r="CJ110" s="860"/>
      <c r="CK110" s="914" t="s">
        <v>415</v>
      </c>
      <c r="CL110" s="862"/>
      <c r="CM110" s="867" t="s">
        <v>416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417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418</v>
      </c>
      <c r="BA111" s="766"/>
      <c r="BB111" s="766"/>
      <c r="BC111" s="766"/>
      <c r="BD111" s="766"/>
      <c r="BE111" s="766"/>
      <c r="BF111" s="766"/>
      <c r="BG111" s="766"/>
      <c r="BH111" s="766"/>
      <c r="BI111" s="766"/>
      <c r="BJ111" s="766"/>
      <c r="BK111" s="766"/>
      <c r="BL111" s="766"/>
      <c r="BM111" s="766"/>
      <c r="BN111" s="766"/>
      <c r="BO111" s="766"/>
      <c r="BP111" s="767"/>
      <c r="BQ111" s="768">
        <v>1671914</v>
      </c>
      <c r="BR111" s="769"/>
      <c r="BS111" s="769"/>
      <c r="BT111" s="769"/>
      <c r="BU111" s="769"/>
      <c r="BV111" s="769">
        <v>1190807</v>
      </c>
      <c r="BW111" s="769"/>
      <c r="BX111" s="769"/>
      <c r="BY111" s="769"/>
      <c r="BZ111" s="769"/>
      <c r="CA111" s="769">
        <v>986159</v>
      </c>
      <c r="CB111" s="769"/>
      <c r="CC111" s="769"/>
      <c r="CD111" s="769"/>
      <c r="CE111" s="769"/>
      <c r="CF111" s="846">
        <v>1.7</v>
      </c>
      <c r="CG111" s="847"/>
      <c r="CH111" s="847"/>
      <c r="CI111" s="847"/>
      <c r="CJ111" s="847"/>
      <c r="CK111" s="915"/>
      <c r="CL111" s="864"/>
      <c r="CM111" s="801" t="s">
        <v>419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v>924158</v>
      </c>
      <c r="DH111" s="769"/>
      <c r="DI111" s="769"/>
      <c r="DJ111" s="769"/>
      <c r="DK111" s="769"/>
      <c r="DL111" s="769">
        <v>803085</v>
      </c>
      <c r="DM111" s="769"/>
      <c r="DN111" s="769"/>
      <c r="DO111" s="769"/>
      <c r="DP111" s="769"/>
      <c r="DQ111" s="769">
        <v>688556</v>
      </c>
      <c r="DR111" s="769"/>
      <c r="DS111" s="769"/>
      <c r="DT111" s="769"/>
      <c r="DU111" s="769"/>
      <c r="DV111" s="821">
        <v>1.2</v>
      </c>
      <c r="DW111" s="821"/>
      <c r="DX111" s="821"/>
      <c r="DY111" s="821"/>
      <c r="DZ111" s="822"/>
    </row>
    <row r="112" spans="1:131" s="197" customFormat="1" ht="26.25" customHeight="1" x14ac:dyDescent="0.15">
      <c r="A112" s="900" t="s">
        <v>420</v>
      </c>
      <c r="B112" s="901"/>
      <c r="C112" s="766" t="s">
        <v>421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422</v>
      </c>
      <c r="BA112" s="766"/>
      <c r="BB112" s="766"/>
      <c r="BC112" s="766"/>
      <c r="BD112" s="766"/>
      <c r="BE112" s="766"/>
      <c r="BF112" s="766"/>
      <c r="BG112" s="766"/>
      <c r="BH112" s="766"/>
      <c r="BI112" s="766"/>
      <c r="BJ112" s="766"/>
      <c r="BK112" s="766"/>
      <c r="BL112" s="766"/>
      <c r="BM112" s="766"/>
      <c r="BN112" s="766"/>
      <c r="BO112" s="766"/>
      <c r="BP112" s="767"/>
      <c r="BQ112" s="768">
        <v>49857798</v>
      </c>
      <c r="BR112" s="769"/>
      <c r="BS112" s="769"/>
      <c r="BT112" s="769"/>
      <c r="BU112" s="769"/>
      <c r="BV112" s="769">
        <v>47626276</v>
      </c>
      <c r="BW112" s="769"/>
      <c r="BX112" s="769"/>
      <c r="BY112" s="769"/>
      <c r="BZ112" s="769"/>
      <c r="CA112" s="769">
        <v>45208308</v>
      </c>
      <c r="CB112" s="769"/>
      <c r="CC112" s="769"/>
      <c r="CD112" s="769"/>
      <c r="CE112" s="769"/>
      <c r="CF112" s="846">
        <v>77.099999999999994</v>
      </c>
      <c r="CG112" s="847"/>
      <c r="CH112" s="847"/>
      <c r="CI112" s="847"/>
      <c r="CJ112" s="847"/>
      <c r="CK112" s="915"/>
      <c r="CL112" s="864"/>
      <c r="CM112" s="801" t="s">
        <v>423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424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4699742</v>
      </c>
      <c r="AB113" s="907"/>
      <c r="AC113" s="907"/>
      <c r="AD113" s="907"/>
      <c r="AE113" s="908"/>
      <c r="AF113" s="909">
        <v>4788230</v>
      </c>
      <c r="AG113" s="907"/>
      <c r="AH113" s="907"/>
      <c r="AI113" s="907"/>
      <c r="AJ113" s="908"/>
      <c r="AK113" s="909">
        <v>4708972</v>
      </c>
      <c r="AL113" s="907"/>
      <c r="AM113" s="907"/>
      <c r="AN113" s="907"/>
      <c r="AO113" s="908"/>
      <c r="AP113" s="910">
        <v>8</v>
      </c>
      <c r="AQ113" s="911"/>
      <c r="AR113" s="911"/>
      <c r="AS113" s="911"/>
      <c r="AT113" s="912"/>
      <c r="AU113" s="921"/>
      <c r="AV113" s="922"/>
      <c r="AW113" s="922"/>
      <c r="AX113" s="922"/>
      <c r="AY113" s="923"/>
      <c r="AZ113" s="765" t="s">
        <v>425</v>
      </c>
      <c r="BA113" s="766"/>
      <c r="BB113" s="766"/>
      <c r="BC113" s="766"/>
      <c r="BD113" s="766"/>
      <c r="BE113" s="766"/>
      <c r="BF113" s="766"/>
      <c r="BG113" s="766"/>
      <c r="BH113" s="766"/>
      <c r="BI113" s="766"/>
      <c r="BJ113" s="766"/>
      <c r="BK113" s="766"/>
      <c r="BL113" s="766"/>
      <c r="BM113" s="766"/>
      <c r="BN113" s="766"/>
      <c r="BO113" s="766"/>
      <c r="BP113" s="767"/>
      <c r="BQ113" s="768" t="s">
        <v>112</v>
      </c>
      <c r="BR113" s="769"/>
      <c r="BS113" s="769"/>
      <c r="BT113" s="769"/>
      <c r="BU113" s="769"/>
      <c r="BV113" s="769" t="s">
        <v>112</v>
      </c>
      <c r="BW113" s="769"/>
      <c r="BX113" s="769"/>
      <c r="BY113" s="769"/>
      <c r="BZ113" s="769"/>
      <c r="CA113" s="769" t="s">
        <v>112</v>
      </c>
      <c r="CB113" s="769"/>
      <c r="CC113" s="769"/>
      <c r="CD113" s="769"/>
      <c r="CE113" s="769"/>
      <c r="CF113" s="846" t="s">
        <v>112</v>
      </c>
      <c r="CG113" s="847"/>
      <c r="CH113" s="847"/>
      <c r="CI113" s="847"/>
      <c r="CJ113" s="847"/>
      <c r="CK113" s="915"/>
      <c r="CL113" s="864"/>
      <c r="CM113" s="801" t="s">
        <v>426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265597</v>
      </c>
      <c r="DH113" s="782"/>
      <c r="DI113" s="782"/>
      <c r="DJ113" s="782"/>
      <c r="DK113" s="783"/>
      <c r="DL113" s="784">
        <v>219294</v>
      </c>
      <c r="DM113" s="782"/>
      <c r="DN113" s="782"/>
      <c r="DO113" s="782"/>
      <c r="DP113" s="783"/>
      <c r="DQ113" s="784">
        <v>173806</v>
      </c>
      <c r="DR113" s="782"/>
      <c r="DS113" s="782"/>
      <c r="DT113" s="782"/>
      <c r="DU113" s="783"/>
      <c r="DV113" s="752">
        <v>0.3</v>
      </c>
      <c r="DW113" s="753"/>
      <c r="DX113" s="753"/>
      <c r="DY113" s="753"/>
      <c r="DZ113" s="754"/>
    </row>
    <row r="114" spans="1:130" s="197" customFormat="1" ht="26.25" customHeight="1" x14ac:dyDescent="0.15">
      <c r="A114" s="902"/>
      <c r="B114" s="903"/>
      <c r="C114" s="766" t="s">
        <v>427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112</v>
      </c>
      <c r="AB114" s="782"/>
      <c r="AC114" s="782"/>
      <c r="AD114" s="782"/>
      <c r="AE114" s="783"/>
      <c r="AF114" s="784" t="s">
        <v>112</v>
      </c>
      <c r="AG114" s="782"/>
      <c r="AH114" s="782"/>
      <c r="AI114" s="782"/>
      <c r="AJ114" s="783"/>
      <c r="AK114" s="784" t="s">
        <v>112</v>
      </c>
      <c r="AL114" s="782"/>
      <c r="AM114" s="782"/>
      <c r="AN114" s="782"/>
      <c r="AO114" s="783"/>
      <c r="AP114" s="752" t="s">
        <v>112</v>
      </c>
      <c r="AQ114" s="753"/>
      <c r="AR114" s="753"/>
      <c r="AS114" s="753"/>
      <c r="AT114" s="754"/>
      <c r="AU114" s="921"/>
      <c r="AV114" s="922"/>
      <c r="AW114" s="922"/>
      <c r="AX114" s="922"/>
      <c r="AY114" s="923"/>
      <c r="AZ114" s="765" t="s">
        <v>428</v>
      </c>
      <c r="BA114" s="766"/>
      <c r="BB114" s="766"/>
      <c r="BC114" s="766"/>
      <c r="BD114" s="766"/>
      <c r="BE114" s="766"/>
      <c r="BF114" s="766"/>
      <c r="BG114" s="766"/>
      <c r="BH114" s="766"/>
      <c r="BI114" s="766"/>
      <c r="BJ114" s="766"/>
      <c r="BK114" s="766"/>
      <c r="BL114" s="766"/>
      <c r="BM114" s="766"/>
      <c r="BN114" s="766"/>
      <c r="BO114" s="766"/>
      <c r="BP114" s="767"/>
      <c r="BQ114" s="768">
        <v>16652548</v>
      </c>
      <c r="BR114" s="769"/>
      <c r="BS114" s="769"/>
      <c r="BT114" s="769"/>
      <c r="BU114" s="769"/>
      <c r="BV114" s="769">
        <v>16898841</v>
      </c>
      <c r="BW114" s="769"/>
      <c r="BX114" s="769"/>
      <c r="BY114" s="769"/>
      <c r="BZ114" s="769"/>
      <c r="CA114" s="769">
        <v>17006526</v>
      </c>
      <c r="CB114" s="769"/>
      <c r="CC114" s="769"/>
      <c r="CD114" s="769"/>
      <c r="CE114" s="769"/>
      <c r="CF114" s="846">
        <v>29</v>
      </c>
      <c r="CG114" s="847"/>
      <c r="CH114" s="847"/>
      <c r="CI114" s="847"/>
      <c r="CJ114" s="847"/>
      <c r="CK114" s="915"/>
      <c r="CL114" s="864"/>
      <c r="CM114" s="801" t="s">
        <v>429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430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152587</v>
      </c>
      <c r="AB115" s="907"/>
      <c r="AC115" s="907"/>
      <c r="AD115" s="907"/>
      <c r="AE115" s="908"/>
      <c r="AF115" s="909">
        <v>152299</v>
      </c>
      <c r="AG115" s="907"/>
      <c r="AH115" s="907"/>
      <c r="AI115" s="907"/>
      <c r="AJ115" s="908"/>
      <c r="AK115" s="909">
        <v>150217</v>
      </c>
      <c r="AL115" s="907"/>
      <c r="AM115" s="907"/>
      <c r="AN115" s="907"/>
      <c r="AO115" s="908"/>
      <c r="AP115" s="910">
        <v>0.3</v>
      </c>
      <c r="AQ115" s="911"/>
      <c r="AR115" s="911"/>
      <c r="AS115" s="911"/>
      <c r="AT115" s="912"/>
      <c r="AU115" s="921"/>
      <c r="AV115" s="922"/>
      <c r="AW115" s="922"/>
      <c r="AX115" s="922"/>
      <c r="AY115" s="923"/>
      <c r="AZ115" s="765" t="s">
        <v>431</v>
      </c>
      <c r="BA115" s="766"/>
      <c r="BB115" s="766"/>
      <c r="BC115" s="766"/>
      <c r="BD115" s="766"/>
      <c r="BE115" s="766"/>
      <c r="BF115" s="766"/>
      <c r="BG115" s="766"/>
      <c r="BH115" s="766"/>
      <c r="BI115" s="766"/>
      <c r="BJ115" s="766"/>
      <c r="BK115" s="766"/>
      <c r="BL115" s="766"/>
      <c r="BM115" s="766"/>
      <c r="BN115" s="766"/>
      <c r="BO115" s="766"/>
      <c r="BP115" s="767"/>
      <c r="BQ115" s="768">
        <v>5721983</v>
      </c>
      <c r="BR115" s="769"/>
      <c r="BS115" s="769"/>
      <c r="BT115" s="769"/>
      <c r="BU115" s="769"/>
      <c r="BV115" s="769">
        <v>5052415</v>
      </c>
      <c r="BW115" s="769"/>
      <c r="BX115" s="769"/>
      <c r="BY115" s="769"/>
      <c r="BZ115" s="769"/>
      <c r="CA115" s="769" t="s">
        <v>112</v>
      </c>
      <c r="CB115" s="769"/>
      <c r="CC115" s="769"/>
      <c r="CD115" s="769"/>
      <c r="CE115" s="769"/>
      <c r="CF115" s="846" t="s">
        <v>112</v>
      </c>
      <c r="CG115" s="847"/>
      <c r="CH115" s="847"/>
      <c r="CI115" s="847"/>
      <c r="CJ115" s="847"/>
      <c r="CK115" s="915"/>
      <c r="CL115" s="864"/>
      <c r="CM115" s="765" t="s">
        <v>432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299525</v>
      </c>
      <c r="DH115" s="782"/>
      <c r="DI115" s="782"/>
      <c r="DJ115" s="782"/>
      <c r="DK115" s="783"/>
      <c r="DL115" s="784">
        <v>7142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433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5406</v>
      </c>
      <c r="AB116" s="782"/>
      <c r="AC116" s="782"/>
      <c r="AD116" s="782"/>
      <c r="AE116" s="783"/>
      <c r="AF116" s="784">
        <v>2495</v>
      </c>
      <c r="AG116" s="782"/>
      <c r="AH116" s="782"/>
      <c r="AI116" s="782"/>
      <c r="AJ116" s="783"/>
      <c r="AK116" s="784">
        <v>2558</v>
      </c>
      <c r="AL116" s="782"/>
      <c r="AM116" s="782"/>
      <c r="AN116" s="782"/>
      <c r="AO116" s="783"/>
      <c r="AP116" s="752">
        <v>0</v>
      </c>
      <c r="AQ116" s="753"/>
      <c r="AR116" s="753"/>
      <c r="AS116" s="753"/>
      <c r="AT116" s="754"/>
      <c r="AU116" s="921"/>
      <c r="AV116" s="922"/>
      <c r="AW116" s="922"/>
      <c r="AX116" s="922"/>
      <c r="AY116" s="923"/>
      <c r="AZ116" s="765" t="s">
        <v>434</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182634</v>
      </c>
      <c r="DH116" s="782"/>
      <c r="DI116" s="782"/>
      <c r="DJ116" s="782"/>
      <c r="DK116" s="783"/>
      <c r="DL116" s="784">
        <v>161286</v>
      </c>
      <c r="DM116" s="782"/>
      <c r="DN116" s="782"/>
      <c r="DO116" s="782"/>
      <c r="DP116" s="783"/>
      <c r="DQ116" s="784">
        <v>123797</v>
      </c>
      <c r="DR116" s="782"/>
      <c r="DS116" s="782"/>
      <c r="DT116" s="782"/>
      <c r="DU116" s="783"/>
      <c r="DV116" s="752">
        <v>0.2</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436</v>
      </c>
      <c r="Z117" s="887"/>
      <c r="AA117" s="892">
        <v>17127148</v>
      </c>
      <c r="AB117" s="893"/>
      <c r="AC117" s="893"/>
      <c r="AD117" s="893"/>
      <c r="AE117" s="894"/>
      <c r="AF117" s="896">
        <v>17065216</v>
      </c>
      <c r="AG117" s="893"/>
      <c r="AH117" s="893"/>
      <c r="AI117" s="893"/>
      <c r="AJ117" s="894"/>
      <c r="AK117" s="896">
        <v>16725809</v>
      </c>
      <c r="AL117" s="893"/>
      <c r="AM117" s="893"/>
      <c r="AN117" s="893"/>
      <c r="AO117" s="894"/>
      <c r="AP117" s="897"/>
      <c r="AQ117" s="898"/>
      <c r="AR117" s="898"/>
      <c r="AS117" s="898"/>
      <c r="AT117" s="899"/>
      <c r="AU117" s="921"/>
      <c r="AV117" s="922"/>
      <c r="AW117" s="922"/>
      <c r="AX117" s="922"/>
      <c r="AY117" s="923"/>
      <c r="AZ117" s="843" t="s">
        <v>437</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412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410</v>
      </c>
      <c r="AB118" s="886"/>
      <c r="AC118" s="886"/>
      <c r="AD118" s="886"/>
      <c r="AE118" s="887"/>
      <c r="AF118" s="888" t="s">
        <v>286</v>
      </c>
      <c r="AG118" s="886"/>
      <c r="AH118" s="886"/>
      <c r="AI118" s="886"/>
      <c r="AJ118" s="887"/>
      <c r="AK118" s="888" t="s">
        <v>285</v>
      </c>
      <c r="AL118" s="886"/>
      <c r="AM118" s="886"/>
      <c r="AN118" s="886"/>
      <c r="AO118" s="887"/>
      <c r="AP118" s="889" t="s">
        <v>411</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439</v>
      </c>
      <c r="BP118" s="836"/>
      <c r="BQ118" s="855">
        <v>181931123</v>
      </c>
      <c r="BR118" s="856"/>
      <c r="BS118" s="856"/>
      <c r="BT118" s="856"/>
      <c r="BU118" s="856"/>
      <c r="BV118" s="856">
        <v>177736359</v>
      </c>
      <c r="BW118" s="856"/>
      <c r="BX118" s="856"/>
      <c r="BY118" s="856"/>
      <c r="BZ118" s="856"/>
      <c r="CA118" s="856">
        <v>176031294</v>
      </c>
      <c r="CB118" s="856"/>
      <c r="CC118" s="856"/>
      <c r="CD118" s="856"/>
      <c r="CE118" s="856"/>
      <c r="CF118" s="741"/>
      <c r="CG118" s="742"/>
      <c r="CH118" s="742"/>
      <c r="CI118" s="742"/>
      <c r="CJ118" s="839"/>
      <c r="CK118" s="915"/>
      <c r="CL118" s="864"/>
      <c r="CM118" s="801" t="s">
        <v>440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415</v>
      </c>
      <c r="B119" s="862"/>
      <c r="C119" s="867" t="s">
        <v>416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441</v>
      </c>
      <c r="AV119" s="878"/>
      <c r="AW119" s="878"/>
      <c r="AX119" s="878"/>
      <c r="AY119" s="879"/>
      <c r="AZ119" s="814" t="s">
        <v>442</v>
      </c>
      <c r="BA119" s="756"/>
      <c r="BB119" s="756"/>
      <c r="BC119" s="756"/>
      <c r="BD119" s="756"/>
      <c r="BE119" s="756"/>
      <c r="BF119" s="756"/>
      <c r="BG119" s="756"/>
      <c r="BH119" s="756"/>
      <c r="BI119" s="756"/>
      <c r="BJ119" s="756"/>
      <c r="BK119" s="756"/>
      <c r="BL119" s="756"/>
      <c r="BM119" s="756"/>
      <c r="BN119" s="756"/>
      <c r="BO119" s="756"/>
      <c r="BP119" s="757"/>
      <c r="BQ119" s="797">
        <v>10197072</v>
      </c>
      <c r="BR119" s="798"/>
      <c r="BS119" s="798"/>
      <c r="BT119" s="798"/>
      <c r="BU119" s="798"/>
      <c r="BV119" s="798">
        <v>10382418</v>
      </c>
      <c r="BW119" s="798"/>
      <c r="BX119" s="798"/>
      <c r="BY119" s="798"/>
      <c r="BZ119" s="798"/>
      <c r="CA119" s="798">
        <v>11655078</v>
      </c>
      <c r="CB119" s="798"/>
      <c r="CC119" s="798"/>
      <c r="CD119" s="798"/>
      <c r="CE119" s="798"/>
      <c r="CF119" s="859">
        <v>19.899999999999999</v>
      </c>
      <c r="CG119" s="860"/>
      <c r="CH119" s="860"/>
      <c r="CI119" s="860"/>
      <c r="CJ119" s="860"/>
      <c r="CK119" s="916"/>
      <c r="CL119" s="866"/>
      <c r="CM119" s="823" t="s">
        <v>443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x14ac:dyDescent="0.15">
      <c r="A120" s="863"/>
      <c r="B120" s="864"/>
      <c r="C120" s="801" t="s">
        <v>419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v>114312</v>
      </c>
      <c r="AB120" s="782"/>
      <c r="AC120" s="782"/>
      <c r="AD120" s="782"/>
      <c r="AE120" s="783"/>
      <c r="AF120" s="784">
        <v>114417</v>
      </c>
      <c r="AG120" s="782"/>
      <c r="AH120" s="782"/>
      <c r="AI120" s="782"/>
      <c r="AJ120" s="783"/>
      <c r="AK120" s="784">
        <v>112726</v>
      </c>
      <c r="AL120" s="782"/>
      <c r="AM120" s="782"/>
      <c r="AN120" s="782"/>
      <c r="AO120" s="783"/>
      <c r="AP120" s="752">
        <v>0.2</v>
      </c>
      <c r="AQ120" s="753"/>
      <c r="AR120" s="753"/>
      <c r="AS120" s="753"/>
      <c r="AT120" s="754"/>
      <c r="AU120" s="880"/>
      <c r="AV120" s="881"/>
      <c r="AW120" s="881"/>
      <c r="AX120" s="881"/>
      <c r="AY120" s="882"/>
      <c r="AZ120" s="765" t="s">
        <v>444</v>
      </c>
      <c r="BA120" s="766"/>
      <c r="BB120" s="766"/>
      <c r="BC120" s="766"/>
      <c r="BD120" s="766"/>
      <c r="BE120" s="766"/>
      <c r="BF120" s="766"/>
      <c r="BG120" s="766"/>
      <c r="BH120" s="766"/>
      <c r="BI120" s="766"/>
      <c r="BJ120" s="766"/>
      <c r="BK120" s="766"/>
      <c r="BL120" s="766"/>
      <c r="BM120" s="766"/>
      <c r="BN120" s="766"/>
      <c r="BO120" s="766"/>
      <c r="BP120" s="767"/>
      <c r="BQ120" s="768">
        <v>35170056</v>
      </c>
      <c r="BR120" s="769"/>
      <c r="BS120" s="769"/>
      <c r="BT120" s="769"/>
      <c r="BU120" s="769"/>
      <c r="BV120" s="769">
        <v>35875866</v>
      </c>
      <c r="BW120" s="769"/>
      <c r="BX120" s="769"/>
      <c r="BY120" s="769"/>
      <c r="BZ120" s="769"/>
      <c r="CA120" s="769">
        <v>37672072</v>
      </c>
      <c r="CB120" s="769"/>
      <c r="CC120" s="769"/>
      <c r="CD120" s="769"/>
      <c r="CE120" s="769"/>
      <c r="CF120" s="846">
        <v>64.2</v>
      </c>
      <c r="CG120" s="847"/>
      <c r="CH120" s="847"/>
      <c r="CI120" s="847"/>
      <c r="CJ120" s="847"/>
      <c r="CK120" s="848" t="s">
        <v>445</v>
      </c>
      <c r="CL120" s="808"/>
      <c r="CM120" s="808"/>
      <c r="CN120" s="808"/>
      <c r="CO120" s="809"/>
      <c r="CP120" s="852" t="s">
        <v>389</v>
      </c>
      <c r="CQ120" s="853"/>
      <c r="CR120" s="853"/>
      <c r="CS120" s="853"/>
      <c r="CT120" s="853"/>
      <c r="CU120" s="853"/>
      <c r="CV120" s="853"/>
      <c r="CW120" s="853"/>
      <c r="CX120" s="853"/>
      <c r="CY120" s="853"/>
      <c r="CZ120" s="853"/>
      <c r="DA120" s="853"/>
      <c r="DB120" s="853"/>
      <c r="DC120" s="853"/>
      <c r="DD120" s="853"/>
      <c r="DE120" s="853"/>
      <c r="DF120" s="854"/>
      <c r="DG120" s="797">
        <v>36196424</v>
      </c>
      <c r="DH120" s="798"/>
      <c r="DI120" s="798"/>
      <c r="DJ120" s="798"/>
      <c r="DK120" s="798"/>
      <c r="DL120" s="798">
        <v>34718619</v>
      </c>
      <c r="DM120" s="798"/>
      <c r="DN120" s="798"/>
      <c r="DO120" s="798"/>
      <c r="DP120" s="798"/>
      <c r="DQ120" s="798">
        <v>32073917</v>
      </c>
      <c r="DR120" s="798"/>
      <c r="DS120" s="798"/>
      <c r="DT120" s="798"/>
      <c r="DU120" s="798"/>
      <c r="DV120" s="799">
        <v>54.7</v>
      </c>
      <c r="DW120" s="799"/>
      <c r="DX120" s="799"/>
      <c r="DY120" s="799"/>
      <c r="DZ120" s="800"/>
    </row>
    <row r="121" spans="1:130" s="197" customFormat="1" ht="26.25" customHeight="1" x14ac:dyDescent="0.15">
      <c r="A121" s="863"/>
      <c r="B121" s="864"/>
      <c r="C121" s="840" t="s">
        <v>446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447</v>
      </c>
      <c r="BA121" s="844"/>
      <c r="BB121" s="844"/>
      <c r="BC121" s="844"/>
      <c r="BD121" s="844"/>
      <c r="BE121" s="844"/>
      <c r="BF121" s="844"/>
      <c r="BG121" s="844"/>
      <c r="BH121" s="844"/>
      <c r="BI121" s="844"/>
      <c r="BJ121" s="844"/>
      <c r="BK121" s="844"/>
      <c r="BL121" s="844"/>
      <c r="BM121" s="844"/>
      <c r="BN121" s="844"/>
      <c r="BO121" s="844"/>
      <c r="BP121" s="845"/>
      <c r="BQ121" s="855">
        <v>105495132</v>
      </c>
      <c r="BR121" s="856"/>
      <c r="BS121" s="856"/>
      <c r="BT121" s="856"/>
      <c r="BU121" s="856"/>
      <c r="BV121" s="856">
        <v>106924141</v>
      </c>
      <c r="BW121" s="856"/>
      <c r="BX121" s="856"/>
      <c r="BY121" s="856"/>
      <c r="BZ121" s="856"/>
      <c r="CA121" s="856">
        <v>109858442</v>
      </c>
      <c r="CB121" s="856"/>
      <c r="CC121" s="856"/>
      <c r="CD121" s="856"/>
      <c r="CE121" s="856"/>
      <c r="CF121" s="857">
        <v>187.4</v>
      </c>
      <c r="CG121" s="858"/>
      <c r="CH121" s="858"/>
      <c r="CI121" s="858"/>
      <c r="CJ121" s="858"/>
      <c r="CK121" s="849"/>
      <c r="CL121" s="810"/>
      <c r="CM121" s="810"/>
      <c r="CN121" s="810"/>
      <c r="CO121" s="811"/>
      <c r="CP121" s="826" t="s">
        <v>390</v>
      </c>
      <c r="CQ121" s="827"/>
      <c r="CR121" s="827"/>
      <c r="CS121" s="827"/>
      <c r="CT121" s="827"/>
      <c r="CU121" s="827"/>
      <c r="CV121" s="827"/>
      <c r="CW121" s="827"/>
      <c r="CX121" s="827"/>
      <c r="CY121" s="827"/>
      <c r="CZ121" s="827"/>
      <c r="DA121" s="827"/>
      <c r="DB121" s="827"/>
      <c r="DC121" s="827"/>
      <c r="DD121" s="827"/>
      <c r="DE121" s="827"/>
      <c r="DF121" s="828"/>
      <c r="DG121" s="768">
        <v>10988899</v>
      </c>
      <c r="DH121" s="769"/>
      <c r="DI121" s="769"/>
      <c r="DJ121" s="769"/>
      <c r="DK121" s="769"/>
      <c r="DL121" s="769">
        <v>10407236</v>
      </c>
      <c r="DM121" s="769"/>
      <c r="DN121" s="769"/>
      <c r="DO121" s="769"/>
      <c r="DP121" s="769"/>
      <c r="DQ121" s="769">
        <v>10454009</v>
      </c>
      <c r="DR121" s="769"/>
      <c r="DS121" s="769"/>
      <c r="DT121" s="769"/>
      <c r="DU121" s="769"/>
      <c r="DV121" s="821">
        <v>17.8</v>
      </c>
      <c r="DW121" s="821"/>
      <c r="DX121" s="821"/>
      <c r="DY121" s="821"/>
      <c r="DZ121" s="822"/>
    </row>
    <row r="122" spans="1:130" s="197" customFormat="1" ht="26.25" customHeight="1" x14ac:dyDescent="0.15">
      <c r="A122" s="863"/>
      <c r="B122" s="864"/>
      <c r="C122" s="801" t="s">
        <v>429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448</v>
      </c>
      <c r="BP122" s="836"/>
      <c r="BQ122" s="837">
        <v>150862260</v>
      </c>
      <c r="BR122" s="838"/>
      <c r="BS122" s="838"/>
      <c r="BT122" s="838"/>
      <c r="BU122" s="838"/>
      <c r="BV122" s="838">
        <v>153182425</v>
      </c>
      <c r="BW122" s="838"/>
      <c r="BX122" s="838"/>
      <c r="BY122" s="838"/>
      <c r="BZ122" s="838"/>
      <c r="CA122" s="838">
        <v>159185592</v>
      </c>
      <c r="CB122" s="838"/>
      <c r="CC122" s="838"/>
      <c r="CD122" s="838"/>
      <c r="CE122" s="838"/>
      <c r="CF122" s="741"/>
      <c r="CG122" s="742"/>
      <c r="CH122" s="742"/>
      <c r="CI122" s="742"/>
      <c r="CJ122" s="839"/>
      <c r="CK122" s="849"/>
      <c r="CL122" s="810"/>
      <c r="CM122" s="810"/>
      <c r="CN122" s="810"/>
      <c r="CO122" s="811"/>
      <c r="CP122" s="826" t="s">
        <v>386</v>
      </c>
      <c r="CQ122" s="827"/>
      <c r="CR122" s="827"/>
      <c r="CS122" s="827"/>
      <c r="CT122" s="827"/>
      <c r="CU122" s="827"/>
      <c r="CV122" s="827"/>
      <c r="CW122" s="827"/>
      <c r="CX122" s="827"/>
      <c r="CY122" s="827"/>
      <c r="CZ122" s="827"/>
      <c r="DA122" s="827"/>
      <c r="DB122" s="827"/>
      <c r="DC122" s="827"/>
      <c r="DD122" s="827"/>
      <c r="DE122" s="827"/>
      <c r="DF122" s="828"/>
      <c r="DG122" s="768">
        <v>1304080</v>
      </c>
      <c r="DH122" s="769"/>
      <c r="DI122" s="769"/>
      <c r="DJ122" s="769"/>
      <c r="DK122" s="769"/>
      <c r="DL122" s="769">
        <v>1252180</v>
      </c>
      <c r="DM122" s="769"/>
      <c r="DN122" s="769"/>
      <c r="DO122" s="769"/>
      <c r="DP122" s="769"/>
      <c r="DQ122" s="769">
        <v>1559306</v>
      </c>
      <c r="DR122" s="769"/>
      <c r="DS122" s="769"/>
      <c r="DT122" s="769"/>
      <c r="DU122" s="769"/>
      <c r="DV122" s="821">
        <v>2.7</v>
      </c>
      <c r="DW122" s="821"/>
      <c r="DX122" s="821"/>
      <c r="DY122" s="821"/>
      <c r="DZ122" s="822"/>
    </row>
    <row r="123" spans="1:130" s="197" customFormat="1" ht="26.25" customHeight="1" thickBot="1" x14ac:dyDescent="0.2">
      <c r="A123" s="863"/>
      <c r="B123" s="864"/>
      <c r="C123" s="801" t="s">
        <v>435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38275</v>
      </c>
      <c r="AB123" s="782"/>
      <c r="AC123" s="782"/>
      <c r="AD123" s="782"/>
      <c r="AE123" s="783"/>
      <c r="AF123" s="784">
        <v>37882</v>
      </c>
      <c r="AG123" s="782"/>
      <c r="AH123" s="782"/>
      <c r="AI123" s="782"/>
      <c r="AJ123" s="783"/>
      <c r="AK123" s="784">
        <v>37491</v>
      </c>
      <c r="AL123" s="782"/>
      <c r="AM123" s="782"/>
      <c r="AN123" s="782"/>
      <c r="AO123" s="783"/>
      <c r="AP123" s="752">
        <v>0.1</v>
      </c>
      <c r="AQ123" s="753"/>
      <c r="AR123" s="753"/>
      <c r="AS123" s="753"/>
      <c r="AT123" s="754"/>
      <c r="AU123" s="832" t="s">
        <v>449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53.5</v>
      </c>
      <c r="BR123" s="830"/>
      <c r="BS123" s="830"/>
      <c r="BT123" s="830"/>
      <c r="BU123" s="830"/>
      <c r="BV123" s="830">
        <v>42.1</v>
      </c>
      <c r="BW123" s="830"/>
      <c r="BX123" s="830"/>
      <c r="BY123" s="830"/>
      <c r="BZ123" s="830"/>
      <c r="CA123" s="830">
        <v>28.7</v>
      </c>
      <c r="CB123" s="830"/>
      <c r="CC123" s="830"/>
      <c r="CD123" s="830"/>
      <c r="CE123" s="830"/>
      <c r="CF123" s="728"/>
      <c r="CG123" s="729"/>
      <c r="CH123" s="729"/>
      <c r="CI123" s="729"/>
      <c r="CJ123" s="831"/>
      <c r="CK123" s="849"/>
      <c r="CL123" s="810"/>
      <c r="CM123" s="810"/>
      <c r="CN123" s="810"/>
      <c r="CO123" s="811"/>
      <c r="CP123" s="826" t="s">
        <v>391</v>
      </c>
      <c r="CQ123" s="827"/>
      <c r="CR123" s="827"/>
      <c r="CS123" s="827"/>
      <c r="CT123" s="827"/>
      <c r="CU123" s="827"/>
      <c r="CV123" s="827"/>
      <c r="CW123" s="827"/>
      <c r="CX123" s="827"/>
      <c r="CY123" s="827"/>
      <c r="CZ123" s="827"/>
      <c r="DA123" s="827"/>
      <c r="DB123" s="827"/>
      <c r="DC123" s="827"/>
      <c r="DD123" s="827"/>
      <c r="DE123" s="827"/>
      <c r="DF123" s="828"/>
      <c r="DG123" s="781">
        <v>458051</v>
      </c>
      <c r="DH123" s="782"/>
      <c r="DI123" s="782"/>
      <c r="DJ123" s="782"/>
      <c r="DK123" s="783"/>
      <c r="DL123" s="784">
        <v>436307</v>
      </c>
      <c r="DM123" s="782"/>
      <c r="DN123" s="782"/>
      <c r="DO123" s="782"/>
      <c r="DP123" s="783"/>
      <c r="DQ123" s="784">
        <v>452650</v>
      </c>
      <c r="DR123" s="782"/>
      <c r="DS123" s="782"/>
      <c r="DT123" s="782"/>
      <c r="DU123" s="783"/>
      <c r="DV123" s="752">
        <v>0.8</v>
      </c>
      <c r="DW123" s="753"/>
      <c r="DX123" s="753"/>
      <c r="DY123" s="753"/>
      <c r="DZ123" s="754"/>
    </row>
    <row r="124" spans="1:130" s="197" customFormat="1" ht="26.25" customHeight="1" x14ac:dyDescent="0.15">
      <c r="A124" s="863"/>
      <c r="B124" s="864"/>
      <c r="C124" s="801" t="s">
        <v>438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450</v>
      </c>
      <c r="CQ124" s="827"/>
      <c r="CR124" s="827"/>
      <c r="CS124" s="827"/>
      <c r="CT124" s="827"/>
      <c r="CU124" s="827"/>
      <c r="CV124" s="827"/>
      <c r="CW124" s="827"/>
      <c r="CX124" s="827"/>
      <c r="CY124" s="827"/>
      <c r="CZ124" s="827"/>
      <c r="DA124" s="827"/>
      <c r="DB124" s="827"/>
      <c r="DC124" s="827"/>
      <c r="DD124" s="827"/>
      <c r="DE124" s="827"/>
      <c r="DF124" s="828"/>
      <c r="DG124" s="714">
        <v>64050</v>
      </c>
      <c r="DH124" s="715"/>
      <c r="DI124" s="715"/>
      <c r="DJ124" s="715"/>
      <c r="DK124" s="716"/>
      <c r="DL124" s="717">
        <v>58616</v>
      </c>
      <c r="DM124" s="715"/>
      <c r="DN124" s="715"/>
      <c r="DO124" s="715"/>
      <c r="DP124" s="716"/>
      <c r="DQ124" s="717">
        <v>63013</v>
      </c>
      <c r="DR124" s="715"/>
      <c r="DS124" s="715"/>
      <c r="DT124" s="715"/>
      <c r="DU124" s="716"/>
      <c r="DV124" s="805">
        <v>0.1</v>
      </c>
      <c r="DW124" s="806"/>
      <c r="DX124" s="806"/>
      <c r="DY124" s="806"/>
      <c r="DZ124" s="807"/>
    </row>
    <row r="125" spans="1:130" s="197" customFormat="1" ht="26.25" customHeight="1" thickBot="1" x14ac:dyDescent="0.2">
      <c r="A125" s="863"/>
      <c r="B125" s="864"/>
      <c r="C125" s="801" t="s">
        <v>440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451</v>
      </c>
      <c r="CL125" s="808"/>
      <c r="CM125" s="808"/>
      <c r="CN125" s="808"/>
      <c r="CO125" s="809"/>
      <c r="CP125" s="814" t="s">
        <v>452</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443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453</v>
      </c>
      <c r="AY126" s="762"/>
      <c r="AZ126" s="762"/>
      <c r="BA126" s="762"/>
      <c r="BB126" s="762"/>
      <c r="BC126" s="762"/>
      <c r="BD126" s="762"/>
      <c r="BE126" s="763"/>
      <c r="BF126" s="761" t="s">
        <v>454</v>
      </c>
      <c r="BG126" s="762"/>
      <c r="BH126" s="762"/>
      <c r="BI126" s="762"/>
      <c r="BJ126" s="762"/>
      <c r="BK126" s="762"/>
      <c r="BL126" s="763"/>
      <c r="BM126" s="761" t="s">
        <v>455</v>
      </c>
      <c r="BN126" s="762"/>
      <c r="BO126" s="762"/>
      <c r="BP126" s="762"/>
      <c r="BQ126" s="762"/>
      <c r="BR126" s="762"/>
      <c r="BS126" s="763"/>
      <c r="BT126" s="761" t="s">
        <v>456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457</v>
      </c>
      <c r="CQ126" s="766"/>
      <c r="CR126" s="766"/>
      <c r="CS126" s="766"/>
      <c r="CT126" s="766"/>
      <c r="CU126" s="766"/>
      <c r="CV126" s="766"/>
      <c r="CW126" s="766"/>
      <c r="CX126" s="766"/>
      <c r="CY126" s="766"/>
      <c r="CZ126" s="766"/>
      <c r="DA126" s="766"/>
      <c r="DB126" s="766"/>
      <c r="DC126" s="766"/>
      <c r="DD126" s="766"/>
      <c r="DE126" s="766"/>
      <c r="DF126" s="767"/>
      <c r="DG126" s="768">
        <v>5720964</v>
      </c>
      <c r="DH126" s="769"/>
      <c r="DI126" s="769"/>
      <c r="DJ126" s="769"/>
      <c r="DK126" s="769"/>
      <c r="DL126" s="769">
        <v>5052415</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458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459</v>
      </c>
      <c r="AY127" s="756"/>
      <c r="AZ127" s="756"/>
      <c r="BA127" s="756"/>
      <c r="BB127" s="756"/>
      <c r="BC127" s="756"/>
      <c r="BD127" s="756"/>
      <c r="BE127" s="757"/>
      <c r="BF127" s="758" t="s">
        <v>112</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460</v>
      </c>
      <c r="CQ127" s="750"/>
      <c r="CR127" s="750"/>
      <c r="CS127" s="750"/>
      <c r="CT127" s="750"/>
      <c r="CU127" s="750"/>
      <c r="CV127" s="750"/>
      <c r="CW127" s="750"/>
      <c r="CX127" s="750"/>
      <c r="CY127" s="750"/>
      <c r="CZ127" s="750"/>
      <c r="DA127" s="750"/>
      <c r="DB127" s="750"/>
      <c r="DC127" s="750"/>
      <c r="DD127" s="750"/>
      <c r="DE127" s="750"/>
      <c r="DF127" s="751"/>
      <c r="DG127" s="817">
        <v>1019</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461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462</v>
      </c>
      <c r="X128" s="795"/>
      <c r="Y128" s="795"/>
      <c r="Z128" s="796"/>
      <c r="AA128" s="721">
        <v>2816651</v>
      </c>
      <c r="AB128" s="722"/>
      <c r="AC128" s="722"/>
      <c r="AD128" s="722"/>
      <c r="AE128" s="723"/>
      <c r="AF128" s="724">
        <v>2766116</v>
      </c>
      <c r="AG128" s="722"/>
      <c r="AH128" s="722"/>
      <c r="AI128" s="722"/>
      <c r="AJ128" s="723"/>
      <c r="AK128" s="724">
        <v>2966544</v>
      </c>
      <c r="AL128" s="722"/>
      <c r="AM128" s="722"/>
      <c r="AN128" s="722"/>
      <c r="AO128" s="723"/>
      <c r="AP128" s="725"/>
      <c r="AQ128" s="726"/>
      <c r="AR128" s="726"/>
      <c r="AS128" s="726"/>
      <c r="AT128" s="727"/>
      <c r="AU128" s="235"/>
      <c r="AV128" s="235"/>
      <c r="AW128" s="235"/>
      <c r="AX128" s="770" t="s">
        <v>463</v>
      </c>
      <c r="AY128" s="766"/>
      <c r="AZ128" s="766"/>
      <c r="BA128" s="766"/>
      <c r="BB128" s="766"/>
      <c r="BC128" s="766"/>
      <c r="BD128" s="766"/>
      <c r="BE128" s="767"/>
      <c r="BF128" s="788" t="s">
        <v>112</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464</v>
      </c>
      <c r="X129" s="779"/>
      <c r="Y129" s="779"/>
      <c r="Z129" s="780"/>
      <c r="AA129" s="781">
        <v>66927030</v>
      </c>
      <c r="AB129" s="782"/>
      <c r="AC129" s="782"/>
      <c r="AD129" s="782"/>
      <c r="AE129" s="783"/>
      <c r="AF129" s="784">
        <v>67271594</v>
      </c>
      <c r="AG129" s="782"/>
      <c r="AH129" s="782"/>
      <c r="AI129" s="782"/>
      <c r="AJ129" s="783"/>
      <c r="AK129" s="784">
        <v>67649703</v>
      </c>
      <c r="AL129" s="782"/>
      <c r="AM129" s="782"/>
      <c r="AN129" s="782"/>
      <c r="AO129" s="783"/>
      <c r="AP129" s="785"/>
      <c r="AQ129" s="786"/>
      <c r="AR129" s="786"/>
      <c r="AS129" s="786"/>
      <c r="AT129" s="787"/>
      <c r="AU129" s="235"/>
      <c r="AV129" s="235"/>
      <c r="AW129" s="235"/>
      <c r="AX129" s="770" t="s">
        <v>465</v>
      </c>
      <c r="AY129" s="766"/>
      <c r="AZ129" s="766"/>
      <c r="BA129" s="766"/>
      <c r="BB129" s="766"/>
      <c r="BC129" s="766"/>
      <c r="BD129" s="766"/>
      <c r="BE129" s="767"/>
      <c r="BF129" s="771">
        <v>8.8000000000000007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467</v>
      </c>
      <c r="X130" s="779"/>
      <c r="Y130" s="779"/>
      <c r="Z130" s="780"/>
      <c r="AA130" s="781">
        <v>8941860</v>
      </c>
      <c r="AB130" s="782"/>
      <c r="AC130" s="782"/>
      <c r="AD130" s="782"/>
      <c r="AE130" s="783"/>
      <c r="AF130" s="784">
        <v>8963540</v>
      </c>
      <c r="AG130" s="782"/>
      <c r="AH130" s="782"/>
      <c r="AI130" s="782"/>
      <c r="AJ130" s="783"/>
      <c r="AK130" s="784">
        <v>9016069</v>
      </c>
      <c r="AL130" s="782"/>
      <c r="AM130" s="782"/>
      <c r="AN130" s="782"/>
      <c r="AO130" s="783"/>
      <c r="AP130" s="785"/>
      <c r="AQ130" s="786"/>
      <c r="AR130" s="786"/>
      <c r="AS130" s="786"/>
      <c r="AT130" s="787"/>
      <c r="AU130" s="235"/>
      <c r="AV130" s="235"/>
      <c r="AW130" s="235"/>
      <c r="AX130" s="749" t="s">
        <v>468</v>
      </c>
      <c r="AY130" s="750"/>
      <c r="AZ130" s="750"/>
      <c r="BA130" s="750"/>
      <c r="BB130" s="750"/>
      <c r="BC130" s="750"/>
      <c r="BD130" s="750"/>
      <c r="BE130" s="751"/>
      <c r="BF130" s="703">
        <v>28.7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469</v>
      </c>
      <c r="X131" s="712"/>
      <c r="Y131" s="712"/>
      <c r="Z131" s="713"/>
      <c r="AA131" s="714">
        <v>57985170</v>
      </c>
      <c r="AB131" s="715"/>
      <c r="AC131" s="715"/>
      <c r="AD131" s="715"/>
      <c r="AE131" s="716"/>
      <c r="AF131" s="717">
        <v>58308054</v>
      </c>
      <c r="AG131" s="715"/>
      <c r="AH131" s="715"/>
      <c r="AI131" s="715"/>
      <c r="AJ131" s="716"/>
      <c r="AK131" s="717">
        <v>58633634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470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471</v>
      </c>
      <c r="W132" s="735"/>
      <c r="X132" s="735"/>
      <c r="Y132" s="735"/>
      <c r="Z132" s="736"/>
      <c r="AA132" s="737">
        <v>9.258638028</v>
      </c>
      <c r="AB132" s="738"/>
      <c r="AC132" s="738"/>
      <c r="AD132" s="738"/>
      <c r="AE132" s="739"/>
      <c r="AF132" s="740">
        <v>9.1506398069999992</v>
      </c>
      <c r="AG132" s="738"/>
      <c r="AH132" s="738"/>
      <c r="AI132" s="738"/>
      <c r="AJ132" s="739"/>
      <c r="AK132" s="740">
        <v>8.089548057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472</v>
      </c>
      <c r="W133" s="744"/>
      <c r="X133" s="744"/>
      <c r="Y133" s="744"/>
      <c r="Z133" s="745"/>
      <c r="AA133" s="746">
        <v>10</v>
      </c>
      <c r="AB133" s="747"/>
      <c r="AC133" s="747"/>
      <c r="AD133" s="747"/>
      <c r="AE133" s="748"/>
      <c r="AF133" s="746">
        <v>9.4</v>
      </c>
      <c r="AG133" s="747"/>
      <c r="AH133" s="747"/>
      <c r="AI133" s="747"/>
      <c r="AJ133" s="748"/>
      <c r="AK133" s="746">
        <v>8.8000000000000007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17" t="s">
        <v>475</v>
      </c>
      <c r="L7" s="254"/>
      <c r="M7" s="255" t="s">
        <v>476</v>
      </c>
      <c r="N7" s="256"/>
    </row>
    <row r="8" spans="1:16" x14ac:dyDescent="0.15">
      <c r="A8" s="248"/>
      <c r="B8" s="244"/>
      <c r="C8" s="244"/>
      <c r="D8" s="244"/>
      <c r="E8" s="244"/>
      <c r="F8" s="244"/>
      <c r="G8" s="257"/>
      <c r="H8" s="258"/>
      <c r="I8" s="258"/>
      <c r="J8" s="259"/>
      <c r="K8" s="1118"/>
      <c r="L8" s="260" t="s">
        <v>477</v>
      </c>
      <c r="M8" s="261" t="s">
        <v>478</v>
      </c>
      <c r="N8" s="262" t="s">
        <v>479</v>
      </c>
    </row>
    <row r="9" spans="1:16" x14ac:dyDescent="0.15">
      <c r="A9" s="248"/>
      <c r="B9" s="244"/>
      <c r="C9" s="244"/>
      <c r="D9" s="244"/>
      <c r="E9" s="244"/>
      <c r="F9" s="244"/>
      <c r="G9" s="1131" t="s">
        <v>480</v>
      </c>
      <c r="H9" s="1132"/>
      <c r="I9" s="1132"/>
      <c r="J9" s="1133"/>
      <c r="K9" s="263">
        <v>19056290</v>
      </c>
      <c r="L9" s="264">
        <v>55622</v>
      </c>
      <c r="M9" s="265">
        <v>57075</v>
      </c>
      <c r="N9" s="266">
        <v>-2.5</v>
      </c>
    </row>
    <row r="10" spans="1:16" x14ac:dyDescent="0.15">
      <c r="A10" s="248"/>
      <c r="B10" s="244"/>
      <c r="C10" s="244"/>
      <c r="D10" s="244"/>
      <c r="E10" s="244"/>
      <c r="F10" s="244"/>
      <c r="G10" s="1131" t="s">
        <v>481</v>
      </c>
      <c r="H10" s="1132"/>
      <c r="I10" s="1132"/>
      <c r="J10" s="1133"/>
      <c r="K10" s="267">
        <v>1235917</v>
      </c>
      <c r="L10" s="268">
        <v>3607</v>
      </c>
      <c r="M10" s="269">
        <v>2378</v>
      </c>
      <c r="N10" s="270">
        <v>51.7</v>
      </c>
    </row>
    <row r="11" spans="1:16" ht="13.5" customHeight="1" x14ac:dyDescent="0.15">
      <c r="A11" s="248"/>
      <c r="B11" s="244"/>
      <c r="C11" s="244"/>
      <c r="D11" s="244"/>
      <c r="E11" s="244"/>
      <c r="F11" s="244"/>
      <c r="G11" s="1131" t="s">
        <v>482</v>
      </c>
      <c r="H11" s="1132"/>
      <c r="I11" s="1132"/>
      <c r="J11" s="1133"/>
      <c r="K11" s="267">
        <v>4287</v>
      </c>
      <c r="L11" s="268">
        <v>13</v>
      </c>
      <c r="M11" s="269">
        <v>1348</v>
      </c>
      <c r="N11" s="270">
        <v>-99</v>
      </c>
    </row>
    <row r="12" spans="1:16" ht="13.5" customHeight="1" x14ac:dyDescent="0.15">
      <c r="A12" s="248"/>
      <c r="B12" s="244"/>
      <c r="C12" s="244"/>
      <c r="D12" s="244"/>
      <c r="E12" s="244"/>
      <c r="F12" s="244"/>
      <c r="G12" s="1131" t="s">
        <v>483</v>
      </c>
      <c r="H12" s="1132"/>
      <c r="I12" s="1132"/>
      <c r="J12" s="1133"/>
      <c r="K12" s="267">
        <v>684422</v>
      </c>
      <c r="L12" s="268">
        <v>1998</v>
      </c>
      <c r="M12" s="269">
        <v>648</v>
      </c>
      <c r="N12" s="270">
        <v>208.3</v>
      </c>
    </row>
    <row r="13" spans="1:16" ht="13.5" customHeight="1" x14ac:dyDescent="0.15">
      <c r="A13" s="248"/>
      <c r="B13" s="244"/>
      <c r="C13" s="244"/>
      <c r="D13" s="244"/>
      <c r="E13" s="244"/>
      <c r="F13" s="244"/>
      <c r="G13" s="1131" t="s">
        <v>484</v>
      </c>
      <c r="H13" s="1132"/>
      <c r="I13" s="1132"/>
      <c r="J13" s="1133"/>
      <c r="K13" s="267" t="s">
        <v>485</v>
      </c>
      <c r="L13" s="268" t="s">
        <v>485</v>
      </c>
      <c r="M13" s="269">
        <v>21</v>
      </c>
      <c r="N13" s="270" t="s">
        <v>485</v>
      </c>
    </row>
    <row r="14" spans="1:16" ht="13.5" customHeight="1" x14ac:dyDescent="0.15">
      <c r="A14" s="248"/>
      <c r="B14" s="244"/>
      <c r="C14" s="244"/>
      <c r="D14" s="244"/>
      <c r="E14" s="244"/>
      <c r="F14" s="244"/>
      <c r="G14" s="1131" t="s">
        <v>486</v>
      </c>
      <c r="H14" s="1132"/>
      <c r="I14" s="1132"/>
      <c r="J14" s="1133"/>
      <c r="K14" s="267">
        <v>355465</v>
      </c>
      <c r="L14" s="268">
        <v>1038</v>
      </c>
      <c r="M14" s="269">
        <v>1701</v>
      </c>
      <c r="N14" s="270">
        <v>-39</v>
      </c>
    </row>
    <row r="15" spans="1:16" ht="13.5" customHeight="1" x14ac:dyDescent="0.15">
      <c r="A15" s="248"/>
      <c r="B15" s="244"/>
      <c r="C15" s="244"/>
      <c r="D15" s="244"/>
      <c r="E15" s="244"/>
      <c r="F15" s="244"/>
      <c r="G15" s="1131" t="s">
        <v>487</v>
      </c>
      <c r="H15" s="1132"/>
      <c r="I15" s="1132"/>
      <c r="J15" s="1133"/>
      <c r="K15" s="267">
        <v>222778</v>
      </c>
      <c r="L15" s="268">
        <v>650</v>
      </c>
      <c r="M15" s="269">
        <v>1326</v>
      </c>
      <c r="N15" s="270">
        <v>-51</v>
      </c>
    </row>
    <row r="16" spans="1:16" x14ac:dyDescent="0.15">
      <c r="A16" s="248"/>
      <c r="B16" s="244"/>
      <c r="C16" s="244"/>
      <c r="D16" s="244"/>
      <c r="E16" s="244"/>
      <c r="F16" s="244"/>
      <c r="G16" s="1134" t="s">
        <v>488</v>
      </c>
      <c r="H16" s="1135"/>
      <c r="I16" s="1135"/>
      <c r="J16" s="1136"/>
      <c r="K16" s="268">
        <v>-1394054</v>
      </c>
      <c r="L16" s="268">
        <v>-4069</v>
      </c>
      <c r="M16" s="269">
        <v>-5838</v>
      </c>
      <c r="N16" s="270">
        <v>-30.3</v>
      </c>
    </row>
    <row r="17" spans="1:16" x14ac:dyDescent="0.15">
      <c r="A17" s="248"/>
      <c r="B17" s="244"/>
      <c r="C17" s="244"/>
      <c r="D17" s="244"/>
      <c r="E17" s="244"/>
      <c r="F17" s="244"/>
      <c r="G17" s="1134" t="s">
        <v>170</v>
      </c>
      <c r="H17" s="1135"/>
      <c r="I17" s="1135"/>
      <c r="J17" s="1136"/>
      <c r="K17" s="268">
        <v>20165105</v>
      </c>
      <c r="L17" s="268">
        <v>58859</v>
      </c>
      <c r="M17" s="269">
        <v>58658</v>
      </c>
      <c r="N17" s="270">
        <v>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28" t="s">
        <v>493</v>
      </c>
      <c r="H21" s="1129"/>
      <c r="I21" s="1129"/>
      <c r="J21" s="1130"/>
      <c r="K21" s="280">
        <v>5.9</v>
      </c>
      <c r="L21" s="281">
        <v>6.17</v>
      </c>
      <c r="M21" s="282">
        <v>-0.27</v>
      </c>
      <c r="N21" s="249"/>
      <c r="O21" s="283"/>
      <c r="P21" s="279"/>
    </row>
    <row r="22" spans="1:16" s="284" customFormat="1" x14ac:dyDescent="0.15">
      <c r="A22" s="279"/>
      <c r="B22" s="249"/>
      <c r="C22" s="249"/>
      <c r="D22" s="249"/>
      <c r="E22" s="249"/>
      <c r="F22" s="249"/>
      <c r="G22" s="1128" t="s">
        <v>494</v>
      </c>
      <c r="H22" s="1129"/>
      <c r="I22" s="1129"/>
      <c r="J22" s="1130"/>
      <c r="K22" s="285">
        <v>102.2</v>
      </c>
      <c r="L22" s="286">
        <v>99.9</v>
      </c>
      <c r="M22" s="287">
        <v>2.2999999999999998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17" t="s">
        <v>475</v>
      </c>
      <c r="L30" s="254"/>
      <c r="M30" s="255" t="s">
        <v>476</v>
      </c>
      <c r="N30" s="256"/>
    </row>
    <row r="31" spans="1:16" x14ac:dyDescent="0.15">
      <c r="A31" s="248"/>
      <c r="B31" s="244"/>
      <c r="C31" s="244"/>
      <c r="D31" s="244"/>
      <c r="E31" s="244"/>
      <c r="F31" s="244"/>
      <c r="G31" s="257"/>
      <c r="H31" s="258"/>
      <c r="I31" s="258"/>
      <c r="J31" s="259"/>
      <c r="K31" s="1118"/>
      <c r="L31" s="260" t="s">
        <v>477</v>
      </c>
      <c r="M31" s="261" t="s">
        <v>478</v>
      </c>
      <c r="N31" s="262" t="s">
        <v>479</v>
      </c>
    </row>
    <row r="32" spans="1:16" ht="27" customHeight="1" x14ac:dyDescent="0.15">
      <c r="A32" s="248"/>
      <c r="B32" s="244"/>
      <c r="C32" s="244"/>
      <c r="D32" s="244"/>
      <c r="E32" s="244"/>
      <c r="F32" s="244"/>
      <c r="G32" s="1119" t="s">
        <v>498</v>
      </c>
      <c r="H32" s="1120"/>
      <c r="I32" s="1120"/>
      <c r="J32" s="1121"/>
      <c r="K32" s="294">
        <v>11864062</v>
      </c>
      <c r="L32" s="294">
        <v>34629</v>
      </c>
      <c r="M32" s="295">
        <v>40803</v>
      </c>
      <c r="N32" s="296">
        <v>-15.1</v>
      </c>
    </row>
    <row r="33" spans="1:16" ht="13.5" customHeight="1" x14ac:dyDescent="0.15">
      <c r="A33" s="248"/>
      <c r="B33" s="244"/>
      <c r="C33" s="244"/>
      <c r="D33" s="244"/>
      <c r="E33" s="244"/>
      <c r="F33" s="244"/>
      <c r="G33" s="1119" t="s">
        <v>499</v>
      </c>
      <c r="H33" s="1120"/>
      <c r="I33" s="1120"/>
      <c r="J33" s="1121"/>
      <c r="K33" s="294" t="s">
        <v>485</v>
      </c>
      <c r="L33" s="294" t="s">
        <v>485</v>
      </c>
      <c r="M33" s="295" t="s">
        <v>485</v>
      </c>
      <c r="N33" s="296" t="s">
        <v>485</v>
      </c>
    </row>
    <row r="34" spans="1:16" ht="27" customHeight="1" x14ac:dyDescent="0.15">
      <c r="A34" s="248"/>
      <c r="B34" s="244"/>
      <c r="C34" s="244"/>
      <c r="D34" s="244"/>
      <c r="E34" s="244"/>
      <c r="F34" s="244"/>
      <c r="G34" s="1119" t="s">
        <v>500</v>
      </c>
      <c r="H34" s="1120"/>
      <c r="I34" s="1120"/>
      <c r="J34" s="1121"/>
      <c r="K34" s="294" t="s">
        <v>485</v>
      </c>
      <c r="L34" s="294" t="s">
        <v>485</v>
      </c>
      <c r="M34" s="295">
        <v>114</v>
      </c>
      <c r="N34" s="296" t="s">
        <v>485</v>
      </c>
    </row>
    <row r="35" spans="1:16" ht="27" customHeight="1" x14ac:dyDescent="0.15">
      <c r="A35" s="248"/>
      <c r="B35" s="244"/>
      <c r="C35" s="244"/>
      <c r="D35" s="244"/>
      <c r="E35" s="244"/>
      <c r="F35" s="244"/>
      <c r="G35" s="1119" t="s">
        <v>501</v>
      </c>
      <c r="H35" s="1120"/>
      <c r="I35" s="1120"/>
      <c r="J35" s="1121"/>
      <c r="K35" s="294">
        <v>4708972</v>
      </c>
      <c r="L35" s="294">
        <v>13745</v>
      </c>
      <c r="M35" s="295">
        <v>10245</v>
      </c>
      <c r="N35" s="296">
        <v>34.200000000000003</v>
      </c>
    </row>
    <row r="36" spans="1:16" ht="27" customHeight="1" x14ac:dyDescent="0.15">
      <c r="A36" s="248"/>
      <c r="B36" s="244"/>
      <c r="C36" s="244"/>
      <c r="D36" s="244"/>
      <c r="E36" s="244"/>
      <c r="F36" s="244"/>
      <c r="G36" s="1119" t="s">
        <v>502</v>
      </c>
      <c r="H36" s="1120"/>
      <c r="I36" s="1120"/>
      <c r="J36" s="1121"/>
      <c r="K36" s="294" t="s">
        <v>485</v>
      </c>
      <c r="L36" s="294" t="s">
        <v>485</v>
      </c>
      <c r="M36" s="295">
        <v>436</v>
      </c>
      <c r="N36" s="296" t="s">
        <v>485</v>
      </c>
    </row>
    <row r="37" spans="1:16" ht="13.5" customHeight="1" x14ac:dyDescent="0.15">
      <c r="A37" s="248"/>
      <c r="B37" s="244"/>
      <c r="C37" s="244"/>
      <c r="D37" s="244"/>
      <c r="E37" s="244"/>
      <c r="F37" s="244"/>
      <c r="G37" s="1119" t="s">
        <v>503</v>
      </c>
      <c r="H37" s="1120"/>
      <c r="I37" s="1120"/>
      <c r="J37" s="1121"/>
      <c r="K37" s="294">
        <v>150217</v>
      </c>
      <c r="L37" s="294">
        <v>438</v>
      </c>
      <c r="M37" s="295">
        <v>818</v>
      </c>
      <c r="N37" s="296">
        <v>-46.5</v>
      </c>
    </row>
    <row r="38" spans="1:16" ht="27" customHeight="1" x14ac:dyDescent="0.15">
      <c r="A38" s="248"/>
      <c r="B38" s="244"/>
      <c r="C38" s="244"/>
      <c r="D38" s="244"/>
      <c r="E38" s="244"/>
      <c r="F38" s="244"/>
      <c r="G38" s="1122" t="s">
        <v>504</v>
      </c>
      <c r="H38" s="1123"/>
      <c r="I38" s="1123"/>
      <c r="J38" s="1124"/>
      <c r="K38" s="297">
        <v>2558</v>
      </c>
      <c r="L38" s="297">
        <v>7</v>
      </c>
      <c r="M38" s="298">
        <v>5</v>
      </c>
      <c r="N38" s="299">
        <v>40</v>
      </c>
      <c r="O38" s="293"/>
    </row>
    <row r="39" spans="1:16" x14ac:dyDescent="0.15">
      <c r="A39" s="248"/>
      <c r="B39" s="244"/>
      <c r="C39" s="244"/>
      <c r="D39" s="244"/>
      <c r="E39" s="244"/>
      <c r="F39" s="244"/>
      <c r="G39" s="1122" t="s">
        <v>505</v>
      </c>
      <c r="H39" s="1123"/>
      <c r="I39" s="1123"/>
      <c r="J39" s="1124"/>
      <c r="K39" s="300">
        <v>-2966544</v>
      </c>
      <c r="L39" s="300">
        <v>-8659</v>
      </c>
      <c r="M39" s="301">
        <v>-8579</v>
      </c>
      <c r="N39" s="302">
        <v>0.9</v>
      </c>
      <c r="O39" s="293"/>
    </row>
    <row r="40" spans="1:16" ht="27" customHeight="1" x14ac:dyDescent="0.15">
      <c r="A40" s="248"/>
      <c r="B40" s="244"/>
      <c r="C40" s="244"/>
      <c r="D40" s="244"/>
      <c r="E40" s="244"/>
      <c r="F40" s="244"/>
      <c r="G40" s="1119" t="s">
        <v>506</v>
      </c>
      <c r="H40" s="1120"/>
      <c r="I40" s="1120"/>
      <c r="J40" s="1121"/>
      <c r="K40" s="300">
        <v>-9016069</v>
      </c>
      <c r="L40" s="300">
        <v>-26316</v>
      </c>
      <c r="M40" s="301">
        <v>-30169</v>
      </c>
      <c r="N40" s="302">
        <v>-12.8</v>
      </c>
      <c r="O40" s="293"/>
    </row>
    <row r="41" spans="1:16" x14ac:dyDescent="0.15">
      <c r="A41" s="248"/>
      <c r="B41" s="244"/>
      <c r="C41" s="244"/>
      <c r="D41" s="244"/>
      <c r="E41" s="244"/>
      <c r="F41" s="244"/>
      <c r="G41" s="1125" t="s">
        <v>280</v>
      </c>
      <c r="H41" s="1126"/>
      <c r="I41" s="1126"/>
      <c r="J41" s="1127"/>
      <c r="K41" s="294">
        <v>4743196</v>
      </c>
      <c r="L41" s="300">
        <v>13845</v>
      </c>
      <c r="M41" s="301">
        <v>13672</v>
      </c>
      <c r="N41" s="302">
        <v>1.3</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12" t="s">
        <v>475</v>
      </c>
      <c r="J49" s="1114" t="s">
        <v>510</v>
      </c>
      <c r="K49" s="1115"/>
      <c r="L49" s="1115"/>
      <c r="M49" s="1115"/>
      <c r="N49" s="1116"/>
    </row>
    <row r="50" spans="1:14" x14ac:dyDescent="0.15">
      <c r="A50" s="248"/>
      <c r="B50" s="244"/>
      <c r="C50" s="244"/>
      <c r="D50" s="244"/>
      <c r="E50" s="244"/>
      <c r="F50" s="244"/>
      <c r="G50" s="312"/>
      <c r="H50" s="313"/>
      <c r="I50" s="1113"/>
      <c r="J50" s="314" t="s">
        <v>511</v>
      </c>
      <c r="K50" s="315" t="s">
        <v>512</v>
      </c>
      <c r="L50" s="316" t="s">
        <v>513</v>
      </c>
      <c r="M50" s="317" t="s">
        <v>514</v>
      </c>
      <c r="N50" s="318" t="s">
        <v>515</v>
      </c>
    </row>
    <row r="51" spans="1:14" x14ac:dyDescent="0.15">
      <c r="A51" s="248"/>
      <c r="B51" s="244"/>
      <c r="C51" s="244"/>
      <c r="D51" s="244"/>
      <c r="E51" s="244"/>
      <c r="F51" s="244"/>
      <c r="G51" s="310" t="s">
        <v>516</v>
      </c>
      <c r="H51" s="311"/>
      <c r="I51" s="319">
        <v>9131551</v>
      </c>
      <c r="J51" s="320">
        <v>27419</v>
      </c>
      <c r="K51" s="321">
        <v>-1</v>
      </c>
      <c r="L51" s="322">
        <v>47646</v>
      </c>
      <c r="M51" s="323">
        <v>21.5</v>
      </c>
      <c r="N51" s="324">
        <v>-22.5</v>
      </c>
    </row>
    <row r="52" spans="1:14" x14ac:dyDescent="0.15">
      <c r="A52" s="248"/>
      <c r="B52" s="244"/>
      <c r="C52" s="244"/>
      <c r="D52" s="244"/>
      <c r="E52" s="244"/>
      <c r="F52" s="244"/>
      <c r="G52" s="325"/>
      <c r="H52" s="326" t="s">
        <v>517</v>
      </c>
      <c r="I52" s="327">
        <v>4247242</v>
      </c>
      <c r="J52" s="328">
        <v>12753</v>
      </c>
      <c r="K52" s="329">
        <v>-11.3</v>
      </c>
      <c r="L52" s="330">
        <v>27308</v>
      </c>
      <c r="M52" s="331">
        <v>11</v>
      </c>
      <c r="N52" s="332">
        <v>-22.3</v>
      </c>
    </row>
    <row r="53" spans="1:14" x14ac:dyDescent="0.15">
      <c r="A53" s="248"/>
      <c r="B53" s="244"/>
      <c r="C53" s="244"/>
      <c r="D53" s="244"/>
      <c r="E53" s="244"/>
      <c r="F53" s="244"/>
      <c r="G53" s="310" t="s">
        <v>518</v>
      </c>
      <c r="H53" s="311"/>
      <c r="I53" s="319">
        <v>9874869</v>
      </c>
      <c r="J53" s="320">
        <v>29519</v>
      </c>
      <c r="K53" s="321">
        <v>7.7</v>
      </c>
      <c r="L53" s="322">
        <v>47155</v>
      </c>
      <c r="M53" s="323">
        <v>-1</v>
      </c>
      <c r="N53" s="324">
        <v>8.6999999999999993</v>
      </c>
    </row>
    <row r="54" spans="1:14" x14ac:dyDescent="0.15">
      <c r="A54" s="248"/>
      <c r="B54" s="244"/>
      <c r="C54" s="244"/>
      <c r="D54" s="244"/>
      <c r="E54" s="244"/>
      <c r="F54" s="244"/>
      <c r="G54" s="325"/>
      <c r="H54" s="326" t="s">
        <v>517</v>
      </c>
      <c r="I54" s="327">
        <v>4293278</v>
      </c>
      <c r="J54" s="328">
        <v>12834</v>
      </c>
      <c r="K54" s="329">
        <v>0.6</v>
      </c>
      <c r="L54" s="330">
        <v>26802</v>
      </c>
      <c r="M54" s="331">
        <v>-1.9</v>
      </c>
      <c r="N54" s="332">
        <v>2.5</v>
      </c>
    </row>
    <row r="55" spans="1:14" x14ac:dyDescent="0.15">
      <c r="A55" s="248"/>
      <c r="B55" s="244"/>
      <c r="C55" s="244"/>
      <c r="D55" s="244"/>
      <c r="E55" s="244"/>
      <c r="F55" s="244"/>
      <c r="G55" s="310" t="s">
        <v>519</v>
      </c>
      <c r="H55" s="311"/>
      <c r="I55" s="319">
        <v>9284952</v>
      </c>
      <c r="J55" s="320">
        <v>27615</v>
      </c>
      <c r="K55" s="321">
        <v>-6.5</v>
      </c>
      <c r="L55" s="322">
        <v>43858</v>
      </c>
      <c r="M55" s="323">
        <v>-7</v>
      </c>
      <c r="N55" s="324">
        <v>0.5</v>
      </c>
    </row>
    <row r="56" spans="1:14" x14ac:dyDescent="0.15">
      <c r="A56" s="248"/>
      <c r="B56" s="244"/>
      <c r="C56" s="244"/>
      <c r="D56" s="244"/>
      <c r="E56" s="244"/>
      <c r="F56" s="244"/>
      <c r="G56" s="325"/>
      <c r="H56" s="326" t="s">
        <v>517</v>
      </c>
      <c r="I56" s="327">
        <v>4871396</v>
      </c>
      <c r="J56" s="328">
        <v>14489</v>
      </c>
      <c r="K56" s="329">
        <v>12.9</v>
      </c>
      <c r="L56" s="330">
        <v>23714</v>
      </c>
      <c r="M56" s="331">
        <v>-11.5</v>
      </c>
      <c r="N56" s="332">
        <v>24.4</v>
      </c>
    </row>
    <row r="57" spans="1:14" x14ac:dyDescent="0.15">
      <c r="A57" s="248"/>
      <c r="B57" s="244"/>
      <c r="C57" s="244"/>
      <c r="D57" s="244"/>
      <c r="E57" s="244"/>
      <c r="F57" s="244"/>
      <c r="G57" s="310" t="s">
        <v>520</v>
      </c>
      <c r="H57" s="311"/>
      <c r="I57" s="319">
        <v>9302509</v>
      </c>
      <c r="J57" s="320">
        <v>27241</v>
      </c>
      <c r="K57" s="321">
        <v>-1.4</v>
      </c>
      <c r="L57" s="322">
        <v>41705</v>
      </c>
      <c r="M57" s="323">
        <v>-4.9000000000000004</v>
      </c>
      <c r="N57" s="324">
        <v>3.5</v>
      </c>
    </row>
    <row r="58" spans="1:14" x14ac:dyDescent="0.15">
      <c r="A58" s="248"/>
      <c r="B58" s="244"/>
      <c r="C58" s="244"/>
      <c r="D58" s="244"/>
      <c r="E58" s="244"/>
      <c r="F58" s="244"/>
      <c r="G58" s="325"/>
      <c r="H58" s="326" t="s">
        <v>517</v>
      </c>
      <c r="I58" s="327">
        <v>4083717</v>
      </c>
      <c r="J58" s="328">
        <v>11959</v>
      </c>
      <c r="K58" s="329">
        <v>-17.5</v>
      </c>
      <c r="L58" s="330">
        <v>22742</v>
      </c>
      <c r="M58" s="331">
        <v>-4.0999999999999996</v>
      </c>
      <c r="N58" s="332">
        <v>-13.4</v>
      </c>
    </row>
    <row r="59" spans="1:14" x14ac:dyDescent="0.15">
      <c r="A59" s="248"/>
      <c r="B59" s="244"/>
      <c r="C59" s="244"/>
      <c r="D59" s="244"/>
      <c r="E59" s="244"/>
      <c r="F59" s="244"/>
      <c r="G59" s="310" t="s">
        <v>521</v>
      </c>
      <c r="H59" s="311"/>
      <c r="I59" s="319">
        <v>12272785</v>
      </c>
      <c r="J59" s="320">
        <v>35822</v>
      </c>
      <c r="K59" s="321">
        <v>31.5</v>
      </c>
      <c r="L59" s="322">
        <v>47677</v>
      </c>
      <c r="M59" s="323">
        <v>14.3</v>
      </c>
      <c r="N59" s="324">
        <v>17.2</v>
      </c>
    </row>
    <row r="60" spans="1:14" x14ac:dyDescent="0.15">
      <c r="A60" s="248"/>
      <c r="B60" s="244"/>
      <c r="C60" s="244"/>
      <c r="D60" s="244"/>
      <c r="E60" s="244"/>
      <c r="F60" s="244"/>
      <c r="G60" s="325"/>
      <c r="H60" s="326" t="s">
        <v>517</v>
      </c>
      <c r="I60" s="333">
        <v>4504551</v>
      </c>
      <c r="J60" s="328">
        <v>13148</v>
      </c>
      <c r="K60" s="329">
        <v>9.9</v>
      </c>
      <c r="L60" s="330">
        <v>23360</v>
      </c>
      <c r="M60" s="331">
        <v>2.7</v>
      </c>
      <c r="N60" s="332">
        <v>7.2</v>
      </c>
    </row>
    <row r="61" spans="1:14" x14ac:dyDescent="0.15">
      <c r="A61" s="248"/>
      <c r="B61" s="244"/>
      <c r="C61" s="244"/>
      <c r="D61" s="244"/>
      <c r="E61" s="244"/>
      <c r="F61" s="244"/>
      <c r="G61" s="310" t="s">
        <v>522</v>
      </c>
      <c r="H61" s="334"/>
      <c r="I61" s="335">
        <v>9973333</v>
      </c>
      <c r="J61" s="336">
        <v>29523</v>
      </c>
      <c r="K61" s="337">
        <v>6.1</v>
      </c>
      <c r="L61" s="338">
        <v>45608</v>
      </c>
      <c r="M61" s="339">
        <v>4.5999999999999996</v>
      </c>
      <c r="N61" s="324">
        <v>1.5</v>
      </c>
    </row>
    <row r="62" spans="1:14" x14ac:dyDescent="0.15">
      <c r="A62" s="248"/>
      <c r="B62" s="244"/>
      <c r="C62" s="244"/>
      <c r="D62" s="244"/>
      <c r="E62" s="244"/>
      <c r="F62" s="244"/>
      <c r="G62" s="325"/>
      <c r="H62" s="326" t="s">
        <v>517</v>
      </c>
      <c r="I62" s="327">
        <v>4400037</v>
      </c>
      <c r="J62" s="328">
        <v>13037</v>
      </c>
      <c r="K62" s="329">
        <v>-1.1000000000000001</v>
      </c>
      <c r="L62" s="330">
        <v>24785</v>
      </c>
      <c r="M62" s="331">
        <v>-0.8</v>
      </c>
      <c r="N62" s="332">
        <v>-0.3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7" t="s">
        <v>3</v>
      </c>
      <c r="D47" s="1137"/>
      <c r="E47" s="1138"/>
      <c r="F47" s="11">
        <v>2.5299999999999998</v>
      </c>
      <c r="G47" s="12">
        <v>5.86</v>
      </c>
      <c r="H47" s="12">
        <v>6.26</v>
      </c>
      <c r="I47" s="12">
        <v>6.25</v>
      </c>
      <c r="J47" s="13">
        <v>6.84</v>
      </c>
    </row>
    <row r="48" spans="2:10" ht="57.75" customHeight="1" x14ac:dyDescent="0.15">
      <c r="B48" s="14"/>
      <c r="C48" s="1139" t="s">
        <v>4</v>
      </c>
      <c r="D48" s="1139"/>
      <c r="E48" s="1140"/>
      <c r="F48" s="15">
        <v>2.16</v>
      </c>
      <c r="G48" s="16">
        <v>0.93</v>
      </c>
      <c r="H48" s="16">
        <v>2.2999999999999998</v>
      </c>
      <c r="I48" s="16">
        <v>1.98</v>
      </c>
      <c r="J48" s="17">
        <v>3.16</v>
      </c>
    </row>
    <row r="49" spans="2:10" ht="57.75" customHeight="1" thickBot="1" x14ac:dyDescent="0.2">
      <c r="B49" s="18"/>
      <c r="C49" s="1141" t="s">
        <v>5</v>
      </c>
      <c r="D49" s="1141"/>
      <c r="E49" s="1142"/>
      <c r="F49" s="19">
        <v>1.82</v>
      </c>
      <c r="G49" s="20">
        <v>2.2000000000000002</v>
      </c>
      <c r="H49" s="20">
        <v>1.91</v>
      </c>
      <c r="I49" s="20" t="s">
        <v>529</v>
      </c>
      <c r="J49" s="21">
        <v>1.83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49" t="s">
        <v>530</v>
      </c>
      <c r="D34" s="1149"/>
      <c r="E34" s="1150"/>
      <c r="F34" s="32">
        <v>17.38</v>
      </c>
      <c r="G34" s="33">
        <v>18.25</v>
      </c>
      <c r="H34" s="33">
        <v>18.61</v>
      </c>
      <c r="I34" s="33">
        <v>19.760000000000002</v>
      </c>
      <c r="J34" s="34">
        <v>20.2</v>
      </c>
      <c r="K34" s="22"/>
      <c r="L34" s="22"/>
      <c r="M34" s="22"/>
      <c r="N34" s="22"/>
      <c r="O34" s="22"/>
      <c r="P34" s="22"/>
    </row>
    <row r="35" spans="1:16" ht="39" customHeight="1" x14ac:dyDescent="0.15">
      <c r="A35" s="22"/>
      <c r="B35" s="35"/>
      <c r="C35" s="1143" t="s">
        <v>531</v>
      </c>
      <c r="D35" s="1144"/>
      <c r="E35" s="1145"/>
      <c r="F35" s="36">
        <v>0.52</v>
      </c>
      <c r="G35" s="37">
        <v>2.46</v>
      </c>
      <c r="H35" s="37">
        <v>4.68</v>
      </c>
      <c r="I35" s="37">
        <v>5.87</v>
      </c>
      <c r="J35" s="38">
        <v>6.2</v>
      </c>
      <c r="K35" s="22"/>
      <c r="L35" s="22"/>
      <c r="M35" s="22"/>
      <c r="N35" s="22"/>
      <c r="O35" s="22"/>
      <c r="P35" s="22"/>
    </row>
    <row r="36" spans="1:16" ht="39" customHeight="1" x14ac:dyDescent="0.15">
      <c r="A36" s="22"/>
      <c r="B36" s="35"/>
      <c r="C36" s="1143" t="s">
        <v>532</v>
      </c>
      <c r="D36" s="1144"/>
      <c r="E36" s="1145"/>
      <c r="F36" s="36">
        <v>2.13</v>
      </c>
      <c r="G36" s="37">
        <v>0.92</v>
      </c>
      <c r="H36" s="37">
        <v>2.2599999999999998</v>
      </c>
      <c r="I36" s="37">
        <v>1.96</v>
      </c>
      <c r="J36" s="38">
        <v>3.19</v>
      </c>
      <c r="K36" s="22"/>
      <c r="L36" s="22"/>
      <c r="M36" s="22"/>
      <c r="N36" s="22"/>
      <c r="O36" s="22"/>
      <c r="P36" s="22"/>
    </row>
    <row r="37" spans="1:16" ht="39" customHeight="1" x14ac:dyDescent="0.15">
      <c r="A37" s="22"/>
      <c r="B37" s="35"/>
      <c r="C37" s="1143" t="s">
        <v>533</v>
      </c>
      <c r="D37" s="1144"/>
      <c r="E37" s="1145"/>
      <c r="F37" s="36">
        <v>2.73</v>
      </c>
      <c r="G37" s="37">
        <v>2.2999999999999998</v>
      </c>
      <c r="H37" s="37">
        <v>1.74</v>
      </c>
      <c r="I37" s="37">
        <v>1.99</v>
      </c>
      <c r="J37" s="38">
        <v>2.88</v>
      </c>
      <c r="K37" s="22"/>
      <c r="L37" s="22"/>
      <c r="M37" s="22"/>
      <c r="N37" s="22"/>
      <c r="O37" s="22"/>
      <c r="P37" s="22"/>
    </row>
    <row r="38" spans="1:16" ht="39" customHeight="1" x14ac:dyDescent="0.15">
      <c r="A38" s="22"/>
      <c r="B38" s="35"/>
      <c r="C38" s="1143" t="s">
        <v>534</v>
      </c>
      <c r="D38" s="1144"/>
      <c r="E38" s="1145"/>
      <c r="F38" s="36">
        <v>0.72</v>
      </c>
      <c r="G38" s="37">
        <v>1.51</v>
      </c>
      <c r="H38" s="37">
        <v>1.93</v>
      </c>
      <c r="I38" s="37">
        <v>2.48</v>
      </c>
      <c r="J38" s="38">
        <v>2.6</v>
      </c>
      <c r="K38" s="22"/>
      <c r="L38" s="22"/>
      <c r="M38" s="22"/>
      <c r="N38" s="22"/>
      <c r="O38" s="22"/>
      <c r="P38" s="22"/>
    </row>
    <row r="39" spans="1:16" ht="39" customHeight="1" x14ac:dyDescent="0.15">
      <c r="A39" s="22"/>
      <c r="B39" s="35"/>
      <c r="C39" s="1143" t="s">
        <v>535</v>
      </c>
      <c r="D39" s="1144"/>
      <c r="E39" s="1145"/>
      <c r="F39" s="36">
        <v>1.02</v>
      </c>
      <c r="G39" s="37">
        <v>1.71</v>
      </c>
      <c r="H39" s="37">
        <v>0.93</v>
      </c>
      <c r="I39" s="37">
        <v>1.1200000000000001</v>
      </c>
      <c r="J39" s="38">
        <v>1.2</v>
      </c>
      <c r="K39" s="22"/>
      <c r="L39" s="22"/>
      <c r="M39" s="22"/>
      <c r="N39" s="22"/>
      <c r="O39" s="22"/>
      <c r="P39" s="22"/>
    </row>
    <row r="40" spans="1:16" ht="39" customHeight="1" x14ac:dyDescent="0.15">
      <c r="A40" s="22"/>
      <c r="B40" s="35"/>
      <c r="C40" s="1143" t="s">
        <v>536</v>
      </c>
      <c r="D40" s="1144"/>
      <c r="E40" s="1145"/>
      <c r="F40" s="36">
        <v>0.01</v>
      </c>
      <c r="G40" s="37">
        <v>0.04</v>
      </c>
      <c r="H40" s="37">
        <v>0.08</v>
      </c>
      <c r="I40" s="37">
        <v>0.06</v>
      </c>
      <c r="J40" s="38">
        <v>0.11</v>
      </c>
      <c r="K40" s="22"/>
      <c r="L40" s="22"/>
      <c r="M40" s="22"/>
      <c r="N40" s="22"/>
      <c r="O40" s="22"/>
      <c r="P40" s="22"/>
    </row>
    <row r="41" spans="1:16" ht="39" customHeight="1" x14ac:dyDescent="0.15">
      <c r="A41" s="22"/>
      <c r="B41" s="35"/>
      <c r="C41" s="1143" t="s">
        <v>537</v>
      </c>
      <c r="D41" s="1144"/>
      <c r="E41" s="1145"/>
      <c r="F41" s="36">
        <v>0.02</v>
      </c>
      <c r="G41" s="37">
        <v>0.01</v>
      </c>
      <c r="H41" s="37">
        <v>0.01</v>
      </c>
      <c r="I41" s="37">
        <v>0.04</v>
      </c>
      <c r="J41" s="38">
        <v>0.08</v>
      </c>
      <c r="K41" s="22"/>
      <c r="L41" s="22"/>
      <c r="M41" s="22"/>
      <c r="N41" s="22"/>
      <c r="O41" s="22"/>
      <c r="P41" s="22"/>
    </row>
    <row r="42" spans="1:16" ht="39" customHeight="1" x14ac:dyDescent="0.15">
      <c r="A42" s="22"/>
      <c r="B42" s="39"/>
      <c r="C42" s="1143" t="s">
        <v>538</v>
      </c>
      <c r="D42" s="1144"/>
      <c r="E42" s="1145"/>
      <c r="F42" s="36" t="s">
        <v>539</v>
      </c>
      <c r="G42" s="37" t="s">
        <v>485</v>
      </c>
      <c r="H42" s="37" t="s">
        <v>485</v>
      </c>
      <c r="I42" s="37" t="s">
        <v>485</v>
      </c>
      <c r="J42" s="38" t="s">
        <v>485</v>
      </c>
      <c r="K42" s="22"/>
      <c r="L42" s="22"/>
      <c r="M42" s="22"/>
      <c r="N42" s="22"/>
      <c r="O42" s="22"/>
      <c r="P42" s="22"/>
    </row>
    <row r="43" spans="1:16" ht="39" customHeight="1" thickBot="1" x14ac:dyDescent="0.2">
      <c r="A43" s="22"/>
      <c r="B43" s="40"/>
      <c r="C43" s="1146" t="s">
        <v>540</v>
      </c>
      <c r="D43" s="1147"/>
      <c r="E43" s="1148"/>
      <c r="F43" s="41">
        <v>0.09</v>
      </c>
      <c r="G43" s="42">
        <v>0.05</v>
      </c>
      <c r="H43" s="42">
        <v>0.11</v>
      </c>
      <c r="I43" s="42">
        <v>0.13</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12470</v>
      </c>
      <c r="L45" s="60">
        <v>12125</v>
      </c>
      <c r="M45" s="60">
        <v>12269</v>
      </c>
      <c r="N45" s="60">
        <v>12122</v>
      </c>
      <c r="O45" s="61">
        <v>11864</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485</v>
      </c>
      <c r="L46" s="64" t="s">
        <v>485</v>
      </c>
      <c r="M46" s="64" t="s">
        <v>485</v>
      </c>
      <c r="N46" s="64" t="s">
        <v>485</v>
      </c>
      <c r="O46" s="65" t="s">
        <v>485</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485</v>
      </c>
      <c r="L47" s="64" t="s">
        <v>485</v>
      </c>
      <c r="M47" s="64" t="s">
        <v>485</v>
      </c>
      <c r="N47" s="64" t="s">
        <v>485</v>
      </c>
      <c r="O47" s="65" t="s">
        <v>485</v>
      </c>
      <c r="P47" s="48"/>
      <c r="Q47" s="48"/>
      <c r="R47" s="48"/>
      <c r="S47" s="48"/>
      <c r="T47" s="48"/>
      <c r="U47" s="48"/>
    </row>
    <row r="48" spans="1:21" ht="30.75" customHeight="1" x14ac:dyDescent="0.15">
      <c r="A48" s="48"/>
      <c r="B48" s="1161"/>
      <c r="C48" s="1162"/>
      <c r="D48" s="62"/>
      <c r="E48" s="1153" t="s">
        <v>15</v>
      </c>
      <c r="F48" s="1153"/>
      <c r="G48" s="1153"/>
      <c r="H48" s="1153"/>
      <c r="I48" s="1153"/>
      <c r="J48" s="1154"/>
      <c r="K48" s="63">
        <v>5315</v>
      </c>
      <c r="L48" s="64">
        <v>4966</v>
      </c>
      <c r="M48" s="64">
        <v>4700</v>
      </c>
      <c r="N48" s="64">
        <v>4788</v>
      </c>
      <c r="O48" s="65">
        <v>4709</v>
      </c>
      <c r="P48" s="48"/>
      <c r="Q48" s="48"/>
      <c r="R48" s="48"/>
      <c r="S48" s="48"/>
      <c r="T48" s="48"/>
      <c r="U48" s="48"/>
    </row>
    <row r="49" spans="1:21" ht="30.75" customHeight="1" x14ac:dyDescent="0.15">
      <c r="A49" s="48"/>
      <c r="B49" s="1161"/>
      <c r="C49" s="1162"/>
      <c r="D49" s="62"/>
      <c r="E49" s="1153" t="s">
        <v>16</v>
      </c>
      <c r="F49" s="1153"/>
      <c r="G49" s="1153"/>
      <c r="H49" s="1153"/>
      <c r="I49" s="1153"/>
      <c r="J49" s="1154"/>
      <c r="K49" s="63" t="s">
        <v>485</v>
      </c>
      <c r="L49" s="64" t="s">
        <v>485</v>
      </c>
      <c r="M49" s="64" t="s">
        <v>485</v>
      </c>
      <c r="N49" s="64" t="s">
        <v>485</v>
      </c>
      <c r="O49" s="65" t="s">
        <v>485</v>
      </c>
      <c r="P49" s="48"/>
      <c r="Q49" s="48"/>
      <c r="R49" s="48"/>
      <c r="S49" s="48"/>
      <c r="T49" s="48"/>
      <c r="U49" s="48"/>
    </row>
    <row r="50" spans="1:21" ht="30.75" customHeight="1" x14ac:dyDescent="0.15">
      <c r="A50" s="48"/>
      <c r="B50" s="1161"/>
      <c r="C50" s="1162"/>
      <c r="D50" s="62"/>
      <c r="E50" s="1153" t="s">
        <v>17</v>
      </c>
      <c r="F50" s="1153"/>
      <c r="G50" s="1153"/>
      <c r="H50" s="1153"/>
      <c r="I50" s="1153"/>
      <c r="J50" s="1154"/>
      <c r="K50" s="63">
        <v>127</v>
      </c>
      <c r="L50" s="64">
        <v>153</v>
      </c>
      <c r="M50" s="64">
        <v>153</v>
      </c>
      <c r="N50" s="64">
        <v>152</v>
      </c>
      <c r="O50" s="65">
        <v>150</v>
      </c>
      <c r="P50" s="48"/>
      <c r="Q50" s="48"/>
      <c r="R50" s="48"/>
      <c r="S50" s="48"/>
      <c r="T50" s="48"/>
      <c r="U50" s="48"/>
    </row>
    <row r="51" spans="1:21" ht="30.75" customHeight="1" x14ac:dyDescent="0.15">
      <c r="A51" s="48"/>
      <c r="B51" s="1163"/>
      <c r="C51" s="1164"/>
      <c r="D51" s="66"/>
      <c r="E51" s="1153" t="s">
        <v>18</v>
      </c>
      <c r="F51" s="1153"/>
      <c r="G51" s="1153"/>
      <c r="H51" s="1153"/>
      <c r="I51" s="1153"/>
      <c r="J51" s="1154"/>
      <c r="K51" s="63">
        <v>6</v>
      </c>
      <c r="L51" s="64">
        <v>9</v>
      </c>
      <c r="M51" s="64">
        <v>5</v>
      </c>
      <c r="N51" s="64">
        <v>2</v>
      </c>
      <c r="O51" s="65">
        <v>3</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11829</v>
      </c>
      <c r="L52" s="64">
        <v>11582</v>
      </c>
      <c r="M52" s="64">
        <v>11758</v>
      </c>
      <c r="N52" s="64">
        <v>11730</v>
      </c>
      <c r="O52" s="65">
        <v>11984</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6089</v>
      </c>
      <c r="L53" s="69">
        <v>5671</v>
      </c>
      <c r="M53" s="69">
        <v>5369</v>
      </c>
      <c r="N53" s="69">
        <v>5334</v>
      </c>
      <c r="O53" s="70">
        <v>4742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79" t="s">
        <v>24</v>
      </c>
      <c r="C41" s="1180"/>
      <c r="D41" s="81"/>
      <c r="E41" s="1181" t="s">
        <v>25</v>
      </c>
      <c r="F41" s="1181"/>
      <c r="G41" s="1181"/>
      <c r="H41" s="1182"/>
      <c r="I41" s="82">
        <v>110728</v>
      </c>
      <c r="J41" s="83">
        <v>110212</v>
      </c>
      <c r="K41" s="83">
        <v>108027</v>
      </c>
      <c r="L41" s="83">
        <v>106968</v>
      </c>
      <c r="M41" s="84">
        <v>112830</v>
      </c>
    </row>
    <row r="42" spans="2:13" ht="27.75" customHeight="1" x14ac:dyDescent="0.15">
      <c r="B42" s="1169"/>
      <c r="C42" s="1170"/>
      <c r="D42" s="85"/>
      <c r="E42" s="1173" t="s">
        <v>26</v>
      </c>
      <c r="F42" s="1173"/>
      <c r="G42" s="1173"/>
      <c r="H42" s="1174"/>
      <c r="I42" s="86">
        <v>2507</v>
      </c>
      <c r="J42" s="87">
        <v>2007</v>
      </c>
      <c r="K42" s="87">
        <v>1672</v>
      </c>
      <c r="L42" s="87">
        <v>1191</v>
      </c>
      <c r="M42" s="88">
        <v>986</v>
      </c>
    </row>
    <row r="43" spans="2:13" ht="27.75" customHeight="1" x14ac:dyDescent="0.15">
      <c r="B43" s="1169"/>
      <c r="C43" s="1170"/>
      <c r="D43" s="85"/>
      <c r="E43" s="1173" t="s">
        <v>27</v>
      </c>
      <c r="F43" s="1173"/>
      <c r="G43" s="1173"/>
      <c r="H43" s="1174"/>
      <c r="I43" s="86">
        <v>55627</v>
      </c>
      <c r="J43" s="87">
        <v>55113</v>
      </c>
      <c r="K43" s="87">
        <v>49858</v>
      </c>
      <c r="L43" s="87">
        <v>47626</v>
      </c>
      <c r="M43" s="88">
        <v>45208</v>
      </c>
    </row>
    <row r="44" spans="2:13" ht="27.75" customHeight="1" x14ac:dyDescent="0.15">
      <c r="B44" s="1169"/>
      <c r="C44" s="1170"/>
      <c r="D44" s="85"/>
      <c r="E44" s="1173" t="s">
        <v>28</v>
      </c>
      <c r="F44" s="1173"/>
      <c r="G44" s="1173"/>
      <c r="H44" s="1174"/>
      <c r="I44" s="86" t="s">
        <v>485</v>
      </c>
      <c r="J44" s="87" t="s">
        <v>485</v>
      </c>
      <c r="K44" s="87" t="s">
        <v>485</v>
      </c>
      <c r="L44" s="87" t="s">
        <v>485</v>
      </c>
      <c r="M44" s="88" t="s">
        <v>485</v>
      </c>
    </row>
    <row r="45" spans="2:13" ht="27.75" customHeight="1" x14ac:dyDescent="0.15">
      <c r="B45" s="1169"/>
      <c r="C45" s="1170"/>
      <c r="D45" s="85"/>
      <c r="E45" s="1173" t="s">
        <v>29</v>
      </c>
      <c r="F45" s="1173"/>
      <c r="G45" s="1173"/>
      <c r="H45" s="1174"/>
      <c r="I45" s="86">
        <v>17378</v>
      </c>
      <c r="J45" s="87">
        <v>16943</v>
      </c>
      <c r="K45" s="87">
        <v>16653</v>
      </c>
      <c r="L45" s="87">
        <v>16899</v>
      </c>
      <c r="M45" s="88">
        <v>17007</v>
      </c>
    </row>
    <row r="46" spans="2:13" ht="27.75" customHeight="1" x14ac:dyDescent="0.15">
      <c r="B46" s="1169"/>
      <c r="C46" s="1170"/>
      <c r="D46" s="85"/>
      <c r="E46" s="1173" t="s">
        <v>30</v>
      </c>
      <c r="F46" s="1173"/>
      <c r="G46" s="1173"/>
      <c r="H46" s="1174"/>
      <c r="I46" s="86">
        <v>8088</v>
      </c>
      <c r="J46" s="87">
        <v>7399</v>
      </c>
      <c r="K46" s="87">
        <v>5722</v>
      </c>
      <c r="L46" s="87">
        <v>5052</v>
      </c>
      <c r="M46" s="88" t="s">
        <v>485</v>
      </c>
    </row>
    <row r="47" spans="2:13" ht="27.75" customHeight="1" x14ac:dyDescent="0.15">
      <c r="B47" s="1169"/>
      <c r="C47" s="1170"/>
      <c r="D47" s="85"/>
      <c r="E47" s="1173" t="s">
        <v>31</v>
      </c>
      <c r="F47" s="1173"/>
      <c r="G47" s="1173"/>
      <c r="H47" s="1174"/>
      <c r="I47" s="86" t="s">
        <v>485</v>
      </c>
      <c r="J47" s="87" t="s">
        <v>485</v>
      </c>
      <c r="K47" s="87" t="s">
        <v>485</v>
      </c>
      <c r="L47" s="87" t="s">
        <v>485</v>
      </c>
      <c r="M47" s="88" t="s">
        <v>485</v>
      </c>
    </row>
    <row r="48" spans="2:13" ht="27.75" customHeight="1" x14ac:dyDescent="0.15">
      <c r="B48" s="1171"/>
      <c r="C48" s="1172"/>
      <c r="D48" s="85"/>
      <c r="E48" s="1173" t="s">
        <v>32</v>
      </c>
      <c r="F48" s="1173"/>
      <c r="G48" s="1173"/>
      <c r="H48" s="1174"/>
      <c r="I48" s="86" t="s">
        <v>485</v>
      </c>
      <c r="J48" s="87" t="s">
        <v>485</v>
      </c>
      <c r="K48" s="87" t="s">
        <v>485</v>
      </c>
      <c r="L48" s="87" t="s">
        <v>485</v>
      </c>
      <c r="M48" s="88" t="s">
        <v>485</v>
      </c>
    </row>
    <row r="49" spans="2:13" ht="27.75" customHeight="1" x14ac:dyDescent="0.15">
      <c r="B49" s="1167" t="s">
        <v>33</v>
      </c>
      <c r="C49" s="1168"/>
      <c r="D49" s="89"/>
      <c r="E49" s="1173" t="s">
        <v>34</v>
      </c>
      <c r="F49" s="1173"/>
      <c r="G49" s="1173"/>
      <c r="H49" s="1174"/>
      <c r="I49" s="86">
        <v>7275</v>
      </c>
      <c r="J49" s="87">
        <v>9443</v>
      </c>
      <c r="K49" s="87">
        <v>10197</v>
      </c>
      <c r="L49" s="87">
        <v>10382</v>
      </c>
      <c r="M49" s="88">
        <v>11655</v>
      </c>
    </row>
    <row r="50" spans="2:13" ht="27.75" customHeight="1" x14ac:dyDescent="0.15">
      <c r="B50" s="1169"/>
      <c r="C50" s="1170"/>
      <c r="D50" s="85"/>
      <c r="E50" s="1173" t="s">
        <v>35</v>
      </c>
      <c r="F50" s="1173"/>
      <c r="G50" s="1173"/>
      <c r="H50" s="1174"/>
      <c r="I50" s="86">
        <v>31159</v>
      </c>
      <c r="J50" s="87">
        <v>32840</v>
      </c>
      <c r="K50" s="87">
        <v>35170</v>
      </c>
      <c r="L50" s="87">
        <v>35876</v>
      </c>
      <c r="M50" s="88">
        <v>37672</v>
      </c>
    </row>
    <row r="51" spans="2:13" ht="27.75" customHeight="1" x14ac:dyDescent="0.15">
      <c r="B51" s="1171"/>
      <c r="C51" s="1172"/>
      <c r="D51" s="85"/>
      <c r="E51" s="1173" t="s">
        <v>36</v>
      </c>
      <c r="F51" s="1173"/>
      <c r="G51" s="1173"/>
      <c r="H51" s="1174"/>
      <c r="I51" s="86">
        <v>101553</v>
      </c>
      <c r="J51" s="87">
        <v>104560</v>
      </c>
      <c r="K51" s="87">
        <v>105495</v>
      </c>
      <c r="L51" s="87">
        <v>106924</v>
      </c>
      <c r="M51" s="88">
        <v>109858</v>
      </c>
    </row>
    <row r="52" spans="2:13" ht="27.75" customHeight="1" thickBot="1" x14ac:dyDescent="0.2">
      <c r="B52" s="1175" t="s">
        <v>37</v>
      </c>
      <c r="C52" s="1176"/>
      <c r="D52" s="90"/>
      <c r="E52" s="1177" t="s">
        <v>38</v>
      </c>
      <c r="F52" s="1177"/>
      <c r="G52" s="1177"/>
      <c r="H52" s="1178"/>
      <c r="I52" s="91">
        <v>54341</v>
      </c>
      <c r="J52" s="92">
        <v>44832</v>
      </c>
      <c r="K52" s="92">
        <v>31069</v>
      </c>
      <c r="L52" s="92">
        <v>24554</v>
      </c>
      <c r="M52" s="93">
        <v>16846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27419</v>
      </c>
      <c r="E3" s="116"/>
      <c r="F3" s="117">
        <v>47646</v>
      </c>
      <c r="G3" s="118"/>
      <c r="H3" s="119"/>
    </row>
    <row r="4" spans="1:8" x14ac:dyDescent="0.15">
      <c r="A4" s="120"/>
      <c r="B4" s="121"/>
      <c r="C4" s="122"/>
      <c r="D4" s="123">
        <v>12753</v>
      </c>
      <c r="E4" s="124"/>
      <c r="F4" s="125">
        <v>27308</v>
      </c>
      <c r="G4" s="126"/>
      <c r="H4" s="127"/>
    </row>
    <row r="5" spans="1:8" x14ac:dyDescent="0.15">
      <c r="A5" s="108" t="s">
        <v>518</v>
      </c>
      <c r="B5" s="113"/>
      <c r="C5" s="114"/>
      <c r="D5" s="115">
        <v>29519</v>
      </c>
      <c r="E5" s="116"/>
      <c r="F5" s="117">
        <v>47155</v>
      </c>
      <c r="G5" s="118"/>
      <c r="H5" s="119"/>
    </row>
    <row r="6" spans="1:8" x14ac:dyDescent="0.15">
      <c r="A6" s="120"/>
      <c r="B6" s="121"/>
      <c r="C6" s="122"/>
      <c r="D6" s="123">
        <v>12834</v>
      </c>
      <c r="E6" s="124"/>
      <c r="F6" s="125">
        <v>26802</v>
      </c>
      <c r="G6" s="126"/>
      <c r="H6" s="127"/>
    </row>
    <row r="7" spans="1:8" x14ac:dyDescent="0.15">
      <c r="A7" s="108" t="s">
        <v>519</v>
      </c>
      <c r="B7" s="113"/>
      <c r="C7" s="114"/>
      <c r="D7" s="115">
        <v>27615</v>
      </c>
      <c r="E7" s="116"/>
      <c r="F7" s="117">
        <v>43858</v>
      </c>
      <c r="G7" s="118"/>
      <c r="H7" s="119"/>
    </row>
    <row r="8" spans="1:8" x14ac:dyDescent="0.15">
      <c r="A8" s="120"/>
      <c r="B8" s="121"/>
      <c r="C8" s="122"/>
      <c r="D8" s="123">
        <v>14489</v>
      </c>
      <c r="E8" s="124"/>
      <c r="F8" s="125">
        <v>23714</v>
      </c>
      <c r="G8" s="126"/>
      <c r="H8" s="127"/>
    </row>
    <row r="9" spans="1:8" x14ac:dyDescent="0.15">
      <c r="A9" s="108" t="s">
        <v>520</v>
      </c>
      <c r="B9" s="113"/>
      <c r="C9" s="114"/>
      <c r="D9" s="115">
        <v>27241</v>
      </c>
      <c r="E9" s="116"/>
      <c r="F9" s="117">
        <v>41705</v>
      </c>
      <c r="G9" s="118"/>
      <c r="H9" s="119"/>
    </row>
    <row r="10" spans="1:8" x14ac:dyDescent="0.15">
      <c r="A10" s="120"/>
      <c r="B10" s="121"/>
      <c r="C10" s="122"/>
      <c r="D10" s="123">
        <v>11959</v>
      </c>
      <c r="E10" s="124"/>
      <c r="F10" s="125">
        <v>22742</v>
      </c>
      <c r="G10" s="126"/>
      <c r="H10" s="127"/>
    </row>
    <row r="11" spans="1:8" x14ac:dyDescent="0.15">
      <c r="A11" s="108" t="s">
        <v>521</v>
      </c>
      <c r="B11" s="113"/>
      <c r="C11" s="114"/>
      <c r="D11" s="115">
        <v>35822</v>
      </c>
      <c r="E11" s="116"/>
      <c r="F11" s="117">
        <v>47677</v>
      </c>
      <c r="G11" s="118"/>
      <c r="H11" s="119"/>
    </row>
    <row r="12" spans="1:8" x14ac:dyDescent="0.15">
      <c r="A12" s="120"/>
      <c r="B12" s="121"/>
      <c r="C12" s="128"/>
      <c r="D12" s="123">
        <v>13148</v>
      </c>
      <c r="E12" s="124"/>
      <c r="F12" s="125">
        <v>23360</v>
      </c>
      <c r="G12" s="126"/>
      <c r="H12" s="127"/>
    </row>
    <row r="13" spans="1:8" x14ac:dyDescent="0.15">
      <c r="A13" s="108"/>
      <c r="B13" s="113"/>
      <c r="C13" s="129"/>
      <c r="D13" s="130">
        <v>29523</v>
      </c>
      <c r="E13" s="131"/>
      <c r="F13" s="132">
        <v>45608</v>
      </c>
      <c r="G13" s="133"/>
      <c r="H13" s="119"/>
    </row>
    <row r="14" spans="1:8" x14ac:dyDescent="0.15">
      <c r="A14" s="120"/>
      <c r="B14" s="121"/>
      <c r="C14" s="122"/>
      <c r="D14" s="123">
        <v>13037</v>
      </c>
      <c r="E14" s="124"/>
      <c r="F14" s="125">
        <v>24785</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2.16</v>
      </c>
      <c r="C19" s="134">
        <f>ROUND(VALUE(SUBSTITUTE(実質収支比率等に係る経年分析!G$48,"▲","-")),2)</f>
        <v>0.93</v>
      </c>
      <c r="D19" s="134">
        <f>ROUND(VALUE(SUBSTITUTE(実質収支比率等に係る経年分析!H$48,"▲","-")),2)</f>
        <v>2.2999999999999998</v>
      </c>
      <c r="E19" s="134">
        <f>ROUND(VALUE(SUBSTITUTE(実質収支比率等に係る経年分析!I$48,"▲","-")),2)</f>
        <v>1.98</v>
      </c>
      <c r="F19" s="134">
        <f>ROUND(VALUE(SUBSTITUTE(実質収支比率等に係る経年分析!J$48,"▲","-")),2)</f>
        <v>3.16</v>
      </c>
    </row>
    <row r="20" spans="1:11" x14ac:dyDescent="0.15">
      <c r="A20" s="134" t="s">
        <v>43</v>
      </c>
      <c r="B20" s="134">
        <f>ROUND(VALUE(SUBSTITUTE(実質収支比率等に係る経年分析!F$47,"▲","-")),2)</f>
        <v>2.5299999999999998</v>
      </c>
      <c r="C20" s="134">
        <f>ROUND(VALUE(SUBSTITUTE(実質収支比率等に係る経年分析!G$47,"▲","-")),2)</f>
        <v>5.86</v>
      </c>
      <c r="D20" s="134">
        <f>ROUND(VALUE(SUBSTITUTE(実質収支比率等に係る経年分析!H$47,"▲","-")),2)</f>
        <v>6.26</v>
      </c>
      <c r="E20" s="134">
        <f>ROUND(VALUE(SUBSTITUTE(実質収支比率等に係る経年分析!I$47,"▲","-")),2)</f>
        <v>6.25</v>
      </c>
      <c r="F20" s="134">
        <f>ROUND(VALUE(SUBSTITUTE(実質収支比率等に係る経年分析!J$47,"▲","-")),2)</f>
        <v>6.84</v>
      </c>
    </row>
    <row r="21" spans="1:11" x14ac:dyDescent="0.15">
      <c r="A21" s="134" t="s">
        <v>44</v>
      </c>
      <c r="B21" s="134">
        <f>IF(ISNUMBER(VALUE(SUBSTITUTE(実質収支比率等に係る経年分析!F$49,"▲","-"))),ROUND(VALUE(SUBSTITUTE(実質収支比率等に係る経年分析!F$49,"▲","-")),2),NA())</f>
        <v>1.82</v>
      </c>
      <c r="C21" s="134">
        <f>IF(ISNUMBER(VALUE(SUBSTITUTE(実質収支比率等に係る経年分析!G$49,"▲","-"))),ROUND(VALUE(SUBSTITUTE(実質収支比率等に係る経年分析!G$49,"▲","-")),2),NA())</f>
        <v>2.2000000000000002</v>
      </c>
      <c r="D21" s="134">
        <f>IF(ISNUMBER(VALUE(SUBSTITUTE(実質収支比率等に係る経年分析!H$49,"▲","-"))),ROUND(VALUE(SUBSTITUTE(実質収支比率等に係る経年分析!H$49,"▲","-")),2),NA())</f>
        <v>1.91</v>
      </c>
      <c r="E21" s="134">
        <f>IF(ISNUMBER(VALUE(SUBSTITUTE(実質収支比率等に係る経年分析!I$49,"▲","-"))),ROUND(VALUE(SUBSTITUTE(実質収支比率等に係る経年分析!I$49,"▲","-")),2),NA())</f>
        <v>-0.16</v>
      </c>
      <c r="F21" s="134">
        <f>IF(ISNUMBER(VALUE(SUBSTITUTE(実質収支比率等に係る経年分析!J$49,"▲","-"))),ROUND(VALUE(SUBSTITUTE(実質収支比率等に係る経年分析!J$49,"▲","-")),2),NA())</f>
        <v>1.83</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0.09</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2.86</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介護老人保健施設事業会計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x14ac:dyDescent="0.15">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x14ac:dyDescent="0.15">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1.71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1.1200000000000001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1.2</v>
      </c>
    </row>
    <row r="32" spans="1:11" x14ac:dyDescent="0.15">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1.51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1.93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2.6</v>
      </c>
    </row>
    <row r="33" spans="1:16" x14ac:dyDescent="0.15">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2.73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2.2999999999999998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2.88</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2.2599999999999998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3.19</v>
      </c>
    </row>
    <row r="35" spans="1:16" x14ac:dyDescent="0.15">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v>
      </c>
    </row>
    <row r="36" spans="1:16" x14ac:dyDescent="0.15">
      <c r="A36" s="135" t="str">
        <f>IF(連結実質赤字比率に係る赤字・黒字の構成分析!C$34="",NA(),連結実質赤字比率に係る赤字・黒字の構成分析!C$34)</f>
        <v>ガス事業会計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17.38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19.760000000000002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20.2</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11829</v>
      </c>
      <c r="E42" s="136"/>
      <c r="F42" s="136"/>
      <c r="G42" s="136">
        <f>'実質公債費比率（分子）の構造'!L$52</f>
        <v>11582</v>
      </c>
      <c r="H42" s="136"/>
      <c r="I42" s="136"/>
      <c r="J42" s="136">
        <f>'実質公債費比率（分子）の構造'!M$52</f>
        <v>11758</v>
      </c>
      <c r="K42" s="136"/>
      <c r="L42" s="136"/>
      <c r="M42" s="136">
        <f>'実質公債費比率（分子）の構造'!N$52</f>
        <v>11730</v>
      </c>
      <c r="N42" s="136"/>
      <c r="O42" s="136"/>
      <c r="P42" s="136">
        <f>'実質公債費比率（分子）の構造'!O$52</f>
        <v>11984</v>
      </c>
    </row>
    <row r="43" spans="1:16" x14ac:dyDescent="0.15">
      <c r="A43" s="136" t="s">
        <v>52</v>
      </c>
      <c r="B43" s="136">
        <f>'実質公債費比率（分子）の構造'!K$51</f>
        <v>6</v>
      </c>
      <c r="C43" s="136"/>
      <c r="D43" s="136"/>
      <c r="E43" s="136">
        <f>'実質公債費比率（分子）の構造'!L$51</f>
        <v>9</v>
      </c>
      <c r="F43" s="136"/>
      <c r="G43" s="136"/>
      <c r="H43" s="136">
        <f>'実質公債費比率（分子）の構造'!M$51</f>
        <v>5</v>
      </c>
      <c r="I43" s="136"/>
      <c r="J43" s="136"/>
      <c r="K43" s="136">
        <f>'実質公債費比率（分子）の構造'!N$51</f>
        <v>2</v>
      </c>
      <c r="L43" s="136"/>
      <c r="M43" s="136"/>
      <c r="N43" s="136">
        <f>'実質公債費比率（分子）の構造'!O$51</f>
        <v>3</v>
      </c>
      <c r="O43" s="136"/>
      <c r="P43" s="136"/>
    </row>
    <row r="44" spans="1:16" x14ac:dyDescent="0.15">
      <c r="A44" s="136" t="s">
        <v>53</v>
      </c>
      <c r="B44" s="136">
        <f>'実質公債費比率（分子）の構造'!K$50</f>
        <v>127</v>
      </c>
      <c r="C44" s="136"/>
      <c r="D44" s="136"/>
      <c r="E44" s="136">
        <f>'実質公債費比率（分子）の構造'!L$50</f>
        <v>153</v>
      </c>
      <c r="F44" s="136"/>
      <c r="G44" s="136"/>
      <c r="H44" s="136">
        <f>'実質公債費比率（分子）の構造'!M$50</f>
        <v>153</v>
      </c>
      <c r="I44" s="136"/>
      <c r="J44" s="136"/>
      <c r="K44" s="136">
        <f>'実質公債費比率（分子）の構造'!N$50</f>
        <v>152</v>
      </c>
      <c r="L44" s="136"/>
      <c r="M44" s="136"/>
      <c r="N44" s="136">
        <f>'実質公債費比率（分子）の構造'!O$50</f>
        <v>150</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5315</v>
      </c>
      <c r="C46" s="136"/>
      <c r="D46" s="136"/>
      <c r="E46" s="136">
        <f>'実質公債費比率（分子）の構造'!L$48</f>
        <v>4966</v>
      </c>
      <c r="F46" s="136"/>
      <c r="G46" s="136"/>
      <c r="H46" s="136">
        <f>'実質公債費比率（分子）の構造'!M$48</f>
        <v>4700</v>
      </c>
      <c r="I46" s="136"/>
      <c r="J46" s="136"/>
      <c r="K46" s="136">
        <f>'実質公債費比率（分子）の構造'!N$48</f>
        <v>4788</v>
      </c>
      <c r="L46" s="136"/>
      <c r="M46" s="136"/>
      <c r="N46" s="136">
        <f>'実質公債費比率（分子）の構造'!O$48</f>
        <v>4709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12470</v>
      </c>
      <c r="C49" s="136"/>
      <c r="D49" s="136"/>
      <c r="E49" s="136">
        <f>'実質公債費比率（分子）の構造'!L$45</f>
        <v>12125</v>
      </c>
      <c r="F49" s="136"/>
      <c r="G49" s="136"/>
      <c r="H49" s="136">
        <f>'実質公債費比率（分子）の構造'!M$45</f>
        <v>12269</v>
      </c>
      <c r="I49" s="136"/>
      <c r="J49" s="136"/>
      <c r="K49" s="136">
        <f>'実質公債費比率（分子）の構造'!N$45</f>
        <v>12122</v>
      </c>
      <c r="L49" s="136"/>
      <c r="M49" s="136"/>
      <c r="N49" s="136">
        <f>'実質公債費比率（分子）の構造'!O$45</f>
        <v>11864</v>
      </c>
      <c r="O49" s="136"/>
      <c r="P49" s="136"/>
    </row>
    <row r="50" spans="1:16" x14ac:dyDescent="0.15">
      <c r="A50" s="136" t="s">
        <v>59</v>
      </c>
      <c r="B50" s="136" t="e">
        <f>NA()</f>
        <v>#N/A</v>
      </c>
      <c r="C50" s="136">
        <f>IF(ISNUMBER('実質公債費比率（分子）の構造'!K$53),'実質公債費比率（分子）の構造'!K$53,NA())</f>
        <v>6089</v>
      </c>
      <c r="D50" s="136" t="e">
        <f>NA()</f>
        <v>#N/A</v>
      </c>
      <c r="E50" s="136" t="e">
        <f>NA()</f>
        <v>#N/A</v>
      </c>
      <c r="F50" s="136">
        <f>IF(ISNUMBER('実質公債費比率（分子）の構造'!L$53),'実質公債費比率（分子）の構造'!L$53,NA())</f>
        <v>5671</v>
      </c>
      <c r="G50" s="136" t="e">
        <f>NA()</f>
        <v>#N/A</v>
      </c>
      <c r="H50" s="136" t="e">
        <f>NA()</f>
        <v>#N/A</v>
      </c>
      <c r="I50" s="136">
        <f>IF(ISNUMBER('実質公債費比率（分子）の構造'!M$53),'実質公債費比率（分子）の構造'!M$53,NA())</f>
        <v>5369</v>
      </c>
      <c r="J50" s="136" t="e">
        <f>NA()</f>
        <v>#N/A</v>
      </c>
      <c r="K50" s="136" t="e">
        <f>NA()</f>
        <v>#N/A</v>
      </c>
      <c r="L50" s="136">
        <f>IF(ISNUMBER('実質公債費比率（分子）の構造'!N$53),'実質公債費比率（分子）の構造'!N$53,NA())</f>
        <v>5334</v>
      </c>
      <c r="M50" s="136" t="e">
        <f>NA()</f>
        <v>#N/A</v>
      </c>
      <c r="N50" s="136" t="e">
        <f>NA()</f>
        <v>#N/A</v>
      </c>
      <c r="O50" s="136">
        <f>IF(ISNUMBER('実質公債費比率（分子）の構造'!O$53),'実質公債費比率（分子）の構造'!O$53,NA())</f>
        <v>4742</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101553</v>
      </c>
      <c r="E56" s="135"/>
      <c r="F56" s="135"/>
      <c r="G56" s="135">
        <f>'将来負担比率（分子）の構造'!J$51</f>
        <v>104560</v>
      </c>
      <c r="H56" s="135"/>
      <c r="I56" s="135"/>
      <c r="J56" s="135">
        <f>'将来負担比率（分子）の構造'!K$51</f>
        <v>105495</v>
      </c>
      <c r="K56" s="135"/>
      <c r="L56" s="135"/>
      <c r="M56" s="135">
        <f>'将来負担比率（分子）の構造'!L$51</f>
        <v>106924</v>
      </c>
      <c r="N56" s="135"/>
      <c r="O56" s="135"/>
      <c r="P56" s="135">
        <f>'将来負担比率（分子）の構造'!M$51</f>
        <v>109858</v>
      </c>
    </row>
    <row r="57" spans="1:16" x14ac:dyDescent="0.15">
      <c r="A57" s="135" t="s">
        <v>35</v>
      </c>
      <c r="B57" s="135"/>
      <c r="C57" s="135"/>
      <c r="D57" s="135">
        <f>'将来負担比率（分子）の構造'!I$50</f>
        <v>31159</v>
      </c>
      <c r="E57" s="135"/>
      <c r="F57" s="135"/>
      <c r="G57" s="135">
        <f>'将来負担比率（分子）の構造'!J$50</f>
        <v>32840</v>
      </c>
      <c r="H57" s="135"/>
      <c r="I57" s="135"/>
      <c r="J57" s="135">
        <f>'将来負担比率（分子）の構造'!K$50</f>
        <v>35170</v>
      </c>
      <c r="K57" s="135"/>
      <c r="L57" s="135"/>
      <c r="M57" s="135">
        <f>'将来負担比率（分子）の構造'!L$50</f>
        <v>35876</v>
      </c>
      <c r="N57" s="135"/>
      <c r="O57" s="135"/>
      <c r="P57" s="135">
        <f>'将来負担比率（分子）の構造'!M$50</f>
        <v>37672</v>
      </c>
    </row>
    <row r="58" spans="1:16" x14ac:dyDescent="0.15">
      <c r="A58" s="135" t="s">
        <v>34</v>
      </c>
      <c r="B58" s="135"/>
      <c r="C58" s="135"/>
      <c r="D58" s="135">
        <f>'将来負担比率（分子）の構造'!I$49</f>
        <v>7275</v>
      </c>
      <c r="E58" s="135"/>
      <c r="F58" s="135"/>
      <c r="G58" s="135">
        <f>'将来負担比率（分子）の構造'!J$49</f>
        <v>9443</v>
      </c>
      <c r="H58" s="135"/>
      <c r="I58" s="135"/>
      <c r="J58" s="135">
        <f>'将来負担比率（分子）の構造'!K$49</f>
        <v>10197</v>
      </c>
      <c r="K58" s="135"/>
      <c r="L58" s="135"/>
      <c r="M58" s="135">
        <f>'将来負担比率（分子）の構造'!L$49</f>
        <v>10382</v>
      </c>
      <c r="N58" s="135"/>
      <c r="O58" s="135"/>
      <c r="P58" s="135">
        <f>'将来負担比率（分子）の構造'!M$49</f>
        <v>11655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8088</v>
      </c>
      <c r="C61" s="135"/>
      <c r="D61" s="135"/>
      <c r="E61" s="135">
        <f>'将来負担比率（分子）の構造'!J$46</f>
        <v>7399</v>
      </c>
      <c r="F61" s="135"/>
      <c r="G61" s="135"/>
      <c r="H61" s="135">
        <f>'将来負担比率（分子）の構造'!K$46</f>
        <v>5722</v>
      </c>
      <c r="I61" s="135"/>
      <c r="J61" s="135"/>
      <c r="K61" s="135">
        <f>'将来負担比率（分子）の構造'!L$46</f>
        <v>5052</v>
      </c>
      <c r="L61" s="135"/>
      <c r="M61" s="135"/>
      <c r="N61" s="135" t="str">
        <f>'将来負担比率（分子）の構造'!M$46</f>
        <v>-</v>
      </c>
      <c r="O61" s="135"/>
      <c r="P61" s="135"/>
    </row>
    <row r="62" spans="1:16" x14ac:dyDescent="0.15">
      <c r="A62" s="135" t="s">
        <v>29</v>
      </c>
      <c r="B62" s="135">
        <f>'将来負担比率（分子）の構造'!I$45</f>
        <v>17378</v>
      </c>
      <c r="C62" s="135"/>
      <c r="D62" s="135"/>
      <c r="E62" s="135">
        <f>'将来負担比率（分子）の構造'!J$45</f>
        <v>16943</v>
      </c>
      <c r="F62" s="135"/>
      <c r="G62" s="135"/>
      <c r="H62" s="135">
        <f>'将来負担比率（分子）の構造'!K$45</f>
        <v>16653</v>
      </c>
      <c r="I62" s="135"/>
      <c r="J62" s="135"/>
      <c r="K62" s="135">
        <f>'将来負担比率（分子）の構造'!L$45</f>
        <v>16899</v>
      </c>
      <c r="L62" s="135"/>
      <c r="M62" s="135"/>
      <c r="N62" s="135">
        <f>'将来負担比率（分子）の構造'!M$45</f>
        <v>17007</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55627</v>
      </c>
      <c r="C64" s="135"/>
      <c r="D64" s="135"/>
      <c r="E64" s="135">
        <f>'将来負担比率（分子）の構造'!J$43</f>
        <v>55113</v>
      </c>
      <c r="F64" s="135"/>
      <c r="G64" s="135"/>
      <c r="H64" s="135">
        <f>'将来負担比率（分子）の構造'!K$43</f>
        <v>49858</v>
      </c>
      <c r="I64" s="135"/>
      <c r="J64" s="135"/>
      <c r="K64" s="135">
        <f>'将来負担比率（分子）の構造'!L$43</f>
        <v>47626</v>
      </c>
      <c r="L64" s="135"/>
      <c r="M64" s="135"/>
      <c r="N64" s="135">
        <f>'将来負担比率（分子）の構造'!M$43</f>
        <v>45208</v>
      </c>
      <c r="O64" s="135"/>
      <c r="P64" s="135"/>
    </row>
    <row r="65" spans="1:16" x14ac:dyDescent="0.15">
      <c r="A65" s="135" t="s">
        <v>26</v>
      </c>
      <c r="B65" s="135">
        <f>'将来負担比率（分子）の構造'!I$42</f>
        <v>2507</v>
      </c>
      <c r="C65" s="135"/>
      <c r="D65" s="135"/>
      <c r="E65" s="135">
        <f>'将来負担比率（分子）の構造'!J$42</f>
        <v>2007</v>
      </c>
      <c r="F65" s="135"/>
      <c r="G65" s="135"/>
      <c r="H65" s="135">
        <f>'将来負担比率（分子）の構造'!K$42</f>
        <v>1672</v>
      </c>
      <c r="I65" s="135"/>
      <c r="J65" s="135"/>
      <c r="K65" s="135">
        <f>'将来負担比率（分子）の構造'!L$42</f>
        <v>1191</v>
      </c>
      <c r="L65" s="135"/>
      <c r="M65" s="135"/>
      <c r="N65" s="135">
        <f>'将来負担比率（分子）の構造'!M$42</f>
        <v>986</v>
      </c>
      <c r="O65" s="135"/>
      <c r="P65" s="135"/>
    </row>
    <row r="66" spans="1:16" x14ac:dyDescent="0.15">
      <c r="A66" s="135" t="s">
        <v>25</v>
      </c>
      <c r="B66" s="135">
        <f>'将来負担比率（分子）の構造'!I$41</f>
        <v>110728</v>
      </c>
      <c r="C66" s="135"/>
      <c r="D66" s="135"/>
      <c r="E66" s="135">
        <f>'将来負担比率（分子）の構造'!J$41</f>
        <v>110212</v>
      </c>
      <c r="F66" s="135"/>
      <c r="G66" s="135"/>
      <c r="H66" s="135">
        <f>'将来負担比率（分子）の構造'!K$41</f>
        <v>108027</v>
      </c>
      <c r="I66" s="135"/>
      <c r="J66" s="135"/>
      <c r="K66" s="135">
        <f>'将来負担比率（分子）の構造'!L$41</f>
        <v>106968</v>
      </c>
      <c r="L66" s="135"/>
      <c r="M66" s="135"/>
      <c r="N66" s="135">
        <f>'将来負担比率（分子）の構造'!M$41</f>
        <v>112830</v>
      </c>
      <c r="O66" s="135"/>
      <c r="P66" s="135"/>
    </row>
    <row r="67" spans="1:16" x14ac:dyDescent="0.15">
      <c r="A67" s="135" t="s">
        <v>63</v>
      </c>
      <c r="B67" s="135" t="e">
        <f>NA()</f>
        <v>#N/A</v>
      </c>
      <c r="C67" s="135">
        <f>IF(ISNUMBER('将来負担比率（分子）の構造'!I$52), IF('将来負担比率（分子）の構造'!I$52 &lt; 0, 0, '将来負担比率（分子）の構造'!I$52), NA())</f>
        <v>54341</v>
      </c>
      <c r="D67" s="135" t="e">
        <f>NA()</f>
        <v>#N/A</v>
      </c>
      <c r="E67" s="135" t="e">
        <f>NA()</f>
        <v>#N/A</v>
      </c>
      <c r="F67" s="135">
        <f>IF(ISNUMBER('将来負担比率（分子）の構造'!J$52), IF('将来負担比率（分子）の構造'!J$52 &lt; 0, 0, '将来負担比率（分子）の構造'!J$52), NA())</f>
        <v>44832</v>
      </c>
      <c r="G67" s="135" t="e">
        <f>NA()</f>
        <v>#N/A</v>
      </c>
      <c r="H67" s="135" t="e">
        <f>NA()</f>
        <v>#N/A</v>
      </c>
      <c r="I67" s="135">
        <f>IF(ISNUMBER('将来負担比率（分子）の構造'!K$52), IF('将来負担比率（分子）の構造'!K$52 &lt; 0, 0, '将来負担比率（分子）の構造'!K$52), NA())</f>
        <v>31069</v>
      </c>
      <c r="J67" s="135" t="e">
        <f>NA()</f>
        <v>#N/A</v>
      </c>
      <c r="K67" s="135" t="e">
        <f>NA()</f>
        <v>#N/A</v>
      </c>
      <c r="L67" s="135">
        <f>IF(ISNUMBER('将来負担比率（分子）の構造'!L$52), IF('将来負担比率（分子）の構造'!L$52 &lt; 0, 0, '将来負担比率（分子）の構造'!L$52), NA())</f>
        <v>24554</v>
      </c>
      <c r="M67" s="135" t="e">
        <f>NA()</f>
        <v>#N/A</v>
      </c>
      <c r="N67" s="135" t="e">
        <f>NA()</f>
        <v>#N/A</v>
      </c>
      <c r="O67" s="135">
        <f>IF(ISNUMBER('将来負担比率（分子）の構造'!M$52), IF('将来負担比率（分子）の構造'!M$52 &lt; 0, 0, '将来負担比率（分子）の構造'!M$52), NA())</f>
        <v>16846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大津市役所</cp:lastModifiedBy>
  <cp:lastPrinted>2015-04-19T00:53:46Z</cp:lastPrinted>
  <dcterms:created xsi:type="dcterms:W3CDTF">2015-02-17T07:06:39Z</dcterms:created>
  <dcterms:modified xsi:type="dcterms:W3CDTF">2015-04-21T11:14:37Z</dcterms:modified>
  <cp:category/>
</cp:coreProperties>
</file>