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1 ふるさと・やまのこ\ホームページにあげるやつ\R6\やまのこ HP用\"/>
    </mc:Choice>
  </mc:AlternateContent>
  <xr:revisionPtr revIDLastSave="0" documentId="13_ncr:1_{386B7545-C0F2-4B65-8234-89BF8CC86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２" sheetId="7" r:id="rId1"/>
    <sheet name="記入例" sheetId="10" r:id="rId2"/>
    <sheet name="リスト" sheetId="9" r:id="rId3"/>
  </sheets>
  <definedNames>
    <definedName name="_xlnm.Print_Area" localSheetId="2">リスト!$A$1:$F$45</definedName>
    <definedName name="_xlnm.Print_Area" localSheetId="1">記入例!$A$1:$J$49</definedName>
    <definedName name="_xlnm.Print_Area" localSheetId="0">様式２!$A$1:$J$47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7" l="1"/>
  <c r="I13" i="7"/>
  <c r="A12" i="7"/>
  <c r="H12" i="7" s="1"/>
  <c r="A13" i="7"/>
  <c r="H13" i="7" s="1"/>
  <c r="A14" i="7"/>
  <c r="H14" i="7" s="1"/>
  <c r="A15" i="7"/>
  <c r="H15" i="7" s="1"/>
  <c r="A16" i="7"/>
  <c r="H16" i="7" s="1"/>
  <c r="A17" i="7"/>
  <c r="H17" i="7" s="1"/>
  <c r="A18" i="7"/>
  <c r="H18" i="7" s="1"/>
  <c r="A19" i="7"/>
  <c r="H19" i="7" s="1"/>
  <c r="A20" i="7"/>
  <c r="H20" i="7" s="1"/>
  <c r="A21" i="7"/>
  <c r="A11" i="7"/>
  <c r="I12" i="7"/>
  <c r="I22" i="10"/>
  <c r="D22" i="10"/>
  <c r="A22" i="10"/>
  <c r="H22" i="10" s="1"/>
  <c r="I21" i="10"/>
  <c r="D21" i="10"/>
  <c r="A21" i="10"/>
  <c r="H21" i="10" s="1"/>
  <c r="I20" i="10"/>
  <c r="D20" i="10"/>
  <c r="A20" i="10"/>
  <c r="H20" i="10" s="1"/>
  <c r="I19" i="10"/>
  <c r="D19" i="10"/>
  <c r="A19" i="10"/>
  <c r="H19" i="10" s="1"/>
  <c r="I18" i="10"/>
  <c r="D18" i="10"/>
  <c r="A18" i="10"/>
  <c r="H18" i="10" s="1"/>
  <c r="I17" i="10"/>
  <c r="D17" i="10"/>
  <c r="A17" i="10"/>
  <c r="H17" i="10" s="1"/>
  <c r="I16" i="10"/>
  <c r="D16" i="10"/>
  <c r="A16" i="10"/>
  <c r="H16" i="10" s="1"/>
  <c r="I14" i="10"/>
  <c r="D14" i="10"/>
  <c r="A14" i="10"/>
  <c r="I13" i="10"/>
  <c r="D13" i="10"/>
  <c r="A13" i="10"/>
  <c r="I12" i="10"/>
  <c r="D12" i="10"/>
  <c r="A12" i="10"/>
  <c r="I11" i="10"/>
  <c r="D11" i="10"/>
  <c r="A11" i="10"/>
  <c r="D12" i="7"/>
  <c r="D13" i="7"/>
  <c r="D14" i="7"/>
  <c r="D15" i="7"/>
  <c r="D16" i="7"/>
  <c r="D17" i="7"/>
  <c r="D18" i="7"/>
  <c r="D19" i="7"/>
  <c r="D20" i="7"/>
  <c r="D21" i="7"/>
  <c r="D22" i="7"/>
  <c r="D11" i="7"/>
  <c r="H33" i="10"/>
  <c r="H32" i="10"/>
  <c r="H31" i="10"/>
  <c r="H30" i="10"/>
  <c r="H29" i="10"/>
  <c r="N25" i="10"/>
  <c r="H7" i="10"/>
  <c r="I15" i="7"/>
  <c r="I14" i="7"/>
  <c r="I11" i="7"/>
  <c r="I22" i="7"/>
  <c r="I21" i="7"/>
  <c r="I20" i="7"/>
  <c r="I19" i="7"/>
  <c r="I18" i="7"/>
  <c r="I17" i="7"/>
  <c r="I16" i="7"/>
  <c r="H7" i="7"/>
  <c r="H32" i="7"/>
  <c r="H34" i="7" s="1"/>
  <c r="H33" i="7"/>
  <c r="H31" i="7"/>
  <c r="H30" i="7"/>
  <c r="H29" i="7"/>
  <c r="N25" i="7"/>
  <c r="H21" i="7" l="1"/>
  <c r="H22" i="7"/>
  <c r="H11" i="7"/>
  <c r="H11" i="10"/>
  <c r="H12" i="10"/>
  <c r="H34" i="10"/>
  <c r="H25" i="10"/>
  <c r="H36" i="10" s="1"/>
  <c r="H13" i="10"/>
  <c r="H25" i="7" l="1"/>
  <c r="H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大津市役所</author>
  </authors>
  <commentList>
    <comment ref="H7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下部の合計金額を超えないように注意してください。</t>
        </r>
      </text>
    </comment>
    <comment ref="C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例：赤【２】レモン【１】
のように記入してください。</t>
        </r>
      </text>
    </comment>
    <comment ref="C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例：赤【２】黄【１】
のように記入してください。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大津市役所</author>
  </authors>
  <commentList>
    <comment ref="H7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下部の合計金額を超えないように注意してください。</t>
        </r>
      </text>
    </comment>
    <comment ref="C2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例：赤【２】レモン【１】
のように記入してください。</t>
        </r>
      </text>
    </comment>
    <comment ref="C2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例：赤【２】黄【１】
のように記入してください。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<sst xmlns="http://schemas.openxmlformats.org/spreadsheetml/2006/main" count="188" uniqueCount="117">
  <si>
    <t>単価（円）</t>
    <rPh sb="0" eb="2">
      <t>タンカ</t>
    </rPh>
    <rPh sb="3" eb="4">
      <t>エン</t>
    </rPh>
    <phoneticPr fontId="2"/>
  </si>
  <si>
    <t>学校名</t>
    <rPh sb="0" eb="2">
      <t>ガッコウ</t>
    </rPh>
    <rPh sb="2" eb="3">
      <t>メイ</t>
    </rPh>
    <phoneticPr fontId="2"/>
  </si>
  <si>
    <t>クラス数</t>
    <rPh sb="3" eb="4">
      <t>スウ</t>
    </rPh>
    <phoneticPr fontId="2"/>
  </si>
  <si>
    <t>申請上限</t>
    <rPh sb="0" eb="2">
      <t>シンセイ</t>
    </rPh>
    <rPh sb="2" eb="4">
      <t>ジョウゲン</t>
    </rPh>
    <phoneticPr fontId="2"/>
  </si>
  <si>
    <t>数　　　量</t>
    <rPh sb="0" eb="1">
      <t>カズ</t>
    </rPh>
    <rPh sb="4" eb="5">
      <t>リョウ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</si>
  <si>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</si>
  <si>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※提出期限</t>
    <rPh sb="1" eb="3">
      <t>テイシュツ</t>
    </rPh>
    <rPh sb="3" eb="5">
      <t>キゲン</t>
    </rPh>
    <phoneticPr fontId="2"/>
  </si>
  <si>
    <t>（別表から選択した物品）</t>
    <rPh sb="1" eb="3">
      <t>ベッピョウ</t>
    </rPh>
    <rPh sb="5" eb="7">
      <t>センタク</t>
    </rPh>
    <rPh sb="9" eb="11">
      <t>ブッピン</t>
    </rPh>
    <phoneticPr fontId="2"/>
  </si>
  <si>
    <t>（別表以外に購入したい物品）</t>
    <rPh sb="1" eb="3">
      <t>ベッピョウ</t>
    </rPh>
    <rPh sb="3" eb="5">
      <t>イガイ</t>
    </rPh>
    <rPh sb="6" eb="8">
      <t>コウニュウ</t>
    </rPh>
    <rPh sb="11" eb="13">
      <t>ブッピン</t>
    </rPh>
    <phoneticPr fontId="2"/>
  </si>
  <si>
    <t>小　　計　　②</t>
    <rPh sb="0" eb="1">
      <t>ショウ</t>
    </rPh>
    <rPh sb="3" eb="4">
      <t>ケイ</t>
    </rPh>
    <phoneticPr fontId="2"/>
  </si>
  <si>
    <t>合　　計　　金　　額　</t>
    <rPh sb="0" eb="1">
      <t>ゴウ</t>
    </rPh>
    <rPh sb="3" eb="4">
      <t>ケイ</t>
    </rPh>
    <rPh sb="6" eb="7">
      <t>キン</t>
    </rPh>
    <rPh sb="9" eb="10">
      <t>ガク</t>
    </rPh>
    <phoneticPr fontId="2"/>
  </si>
  <si>
    <t>用　　途</t>
    <rPh sb="0" eb="1">
      <t>ヨウ</t>
    </rPh>
    <rPh sb="3" eb="4">
      <t>ト</t>
    </rPh>
    <phoneticPr fontId="2"/>
  </si>
  <si>
    <t>品　　　　　目</t>
    <rPh sb="0" eb="1">
      <t>シナ</t>
    </rPh>
    <rPh sb="6" eb="7">
      <t>メ</t>
    </rPh>
    <phoneticPr fontId="2"/>
  </si>
  <si>
    <t>Ａ</t>
    <phoneticPr fontId="2"/>
  </si>
  <si>
    <t>事前資料
及び
事後成果発表用</t>
    <rPh sb="0" eb="2">
      <t>ジゼン</t>
    </rPh>
    <rPh sb="2" eb="4">
      <t>シリョウ</t>
    </rPh>
    <rPh sb="5" eb="6">
      <t>オヨ</t>
    </rPh>
    <rPh sb="8" eb="10">
      <t>ジゴ</t>
    </rPh>
    <rPh sb="10" eb="12">
      <t>セイカ</t>
    </rPh>
    <rPh sb="12" eb="14">
      <t>ハッピョウ</t>
    </rPh>
    <rPh sb="14" eb="15">
      <t>ヨウ</t>
    </rPh>
    <phoneticPr fontId="2"/>
  </si>
  <si>
    <t>四つ切　白画用紙　１００枚</t>
    <phoneticPr fontId="2"/>
  </si>
  <si>
    <t>白模造紙　５０枚</t>
    <phoneticPr fontId="2"/>
  </si>
  <si>
    <t>方眼模造紙　５０枚</t>
    <phoneticPr fontId="2"/>
  </si>
  <si>
    <t>Ｂ</t>
    <phoneticPr fontId="2"/>
  </si>
  <si>
    <t>学習資料綴り用</t>
    <rPh sb="0" eb="2">
      <t>ガクシュウ</t>
    </rPh>
    <rPh sb="2" eb="4">
      <t>シリョウ</t>
    </rPh>
    <rPh sb="4" eb="5">
      <t>ツヅ</t>
    </rPh>
    <rPh sb="6" eb="7">
      <t>ヨウ</t>
    </rPh>
    <phoneticPr fontId="2"/>
  </si>
  <si>
    <t>クリヤーファイル　Ａ４（２０ポケット）</t>
    <phoneticPr fontId="2"/>
  </si>
  <si>
    <t>クリヤーファイル　Ａ４（４０ポケット）</t>
    <phoneticPr fontId="2"/>
  </si>
  <si>
    <t>速乾ボンド　２０ｍｌ　５本セット</t>
    <rPh sb="0" eb="2">
      <t>ソッカン</t>
    </rPh>
    <rPh sb="12" eb="13">
      <t>ホン</t>
    </rPh>
    <phoneticPr fontId="2"/>
  </si>
  <si>
    <t>木工用ボンド　１８０ｇ</t>
    <rPh sb="0" eb="3">
      <t>モッコウヨウ</t>
    </rPh>
    <phoneticPr fontId="2"/>
  </si>
  <si>
    <t>木工用ボンド　１ｋｇ詰替え</t>
    <rPh sb="0" eb="3">
      <t>モッコウヨウ</t>
    </rPh>
    <phoneticPr fontId="2"/>
  </si>
  <si>
    <t>折り紙（２４色混合　２７枚入り）</t>
    <rPh sb="0" eb="1">
      <t>オ</t>
    </rPh>
    <rPh sb="2" eb="3">
      <t>ガミ</t>
    </rPh>
    <rPh sb="6" eb="7">
      <t>ショク</t>
    </rPh>
    <rPh sb="7" eb="9">
      <t>コンゴウ</t>
    </rPh>
    <rPh sb="12" eb="14">
      <t>マイイ</t>
    </rPh>
    <phoneticPr fontId="2"/>
  </si>
  <si>
    <t>ラミネータフィルム　Ａ４　１００枚</t>
    <rPh sb="16" eb="17">
      <t>マイ</t>
    </rPh>
    <phoneticPr fontId="2"/>
  </si>
  <si>
    <t>ラミネータフィルム　Ａ３　１００枚</t>
    <rPh sb="16" eb="17">
      <t>マイ</t>
    </rPh>
    <phoneticPr fontId="2"/>
  </si>
  <si>
    <t>セロテープ　18ｍｍ×35ｍ　１０本</t>
    <rPh sb="17" eb="18">
      <t>ポン</t>
    </rPh>
    <phoneticPr fontId="2"/>
  </si>
  <si>
    <t>ガムテープ　50ｍｍ×50ｍ　５本セット</t>
    <rPh sb="16" eb="17">
      <t>ホン</t>
    </rPh>
    <phoneticPr fontId="2"/>
  </si>
  <si>
    <t>布ガムテープ　50ｍｍ×25ｍ　５本セット</t>
    <rPh sb="0" eb="1">
      <t>ヌノ</t>
    </rPh>
    <rPh sb="17" eb="18">
      <t>ホン</t>
    </rPh>
    <phoneticPr fontId="2"/>
  </si>
  <si>
    <t>Ｄ</t>
    <phoneticPr fontId="2"/>
  </si>
  <si>
    <t>環境学習用
参考図書資料</t>
    <rPh sb="0" eb="2">
      <t>カンキョウ</t>
    </rPh>
    <rPh sb="2" eb="5">
      <t>ガクシュウヨウ</t>
    </rPh>
    <rPh sb="6" eb="8">
      <t>サンコウ</t>
    </rPh>
    <rPh sb="8" eb="10">
      <t>トショ</t>
    </rPh>
    <rPh sb="10" eb="12">
      <t>シリョウ</t>
    </rPh>
    <phoneticPr fontId="2"/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</si>
  <si>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2"/>
  </si>
  <si>
    <t>やまのこ入門</t>
    <rPh sb="4" eb="6">
      <t>ニュウモン</t>
    </rPh>
    <phoneticPr fontId="2"/>
  </si>
  <si>
    <t>森林教室</t>
    <rPh sb="0" eb="2">
      <t>シンリン</t>
    </rPh>
    <rPh sb="2" eb="4">
      <t>キョウシツ</t>
    </rPh>
    <phoneticPr fontId="2"/>
  </si>
  <si>
    <t>森林のひみつとみんなのくらし</t>
    <rPh sb="0" eb="2">
      <t>シンリン</t>
    </rPh>
    <phoneticPr fontId="2"/>
  </si>
  <si>
    <t>みんなの森林ができるまで</t>
    <rPh sb="4" eb="6">
      <t>シンリン</t>
    </rPh>
    <phoneticPr fontId="2"/>
  </si>
  <si>
    <t>みんなのくらしと｢木」</t>
    <rPh sb="9" eb="10">
      <t>キ</t>
    </rPh>
    <phoneticPr fontId="2"/>
  </si>
  <si>
    <t>森林の本
シリーズ</t>
    <rPh sb="0" eb="2">
      <t>シンリン</t>
    </rPh>
    <rPh sb="3" eb="4">
      <t>ホン</t>
    </rPh>
    <phoneticPr fontId="2"/>
  </si>
  <si>
    <t>応援しよう　林業体験入門</t>
    <rPh sb="0" eb="2">
      <t>オウエン</t>
    </rPh>
    <rPh sb="6" eb="8">
      <t>リンギョウ</t>
    </rPh>
    <rPh sb="8" eb="10">
      <t>タイケン</t>
    </rPh>
    <rPh sb="10" eb="12">
      <t>ニュウモン</t>
    </rPh>
    <phoneticPr fontId="2"/>
  </si>
  <si>
    <t>森であそぼう</t>
    <rPh sb="0" eb="1">
      <t>モリ</t>
    </rPh>
    <phoneticPr fontId="2"/>
  </si>
  <si>
    <t>つくってみよう　木工・クラフト入門</t>
    <rPh sb="8" eb="10">
      <t>モッコウ</t>
    </rPh>
    <rPh sb="15" eb="17">
      <t>ニュウモン</t>
    </rPh>
    <phoneticPr fontId="2"/>
  </si>
  <si>
    <t>全国林業改良普及協会</t>
    <phoneticPr fontId="2"/>
  </si>
  <si>
    <r>
      <t xml:space="preserve">森と人
シリーズ
</t>
    </r>
    <r>
      <rPr>
        <sz val="12"/>
        <rFont val="ＭＳ Ｐゴシック"/>
        <family val="3"/>
        <charset val="128"/>
      </rPr>
      <t>全国林業改良普及協会</t>
    </r>
    <rPh sb="0" eb="1">
      <t>モリ</t>
    </rPh>
    <rPh sb="2" eb="3">
      <t>ヒト</t>
    </rPh>
    <rPh sb="9" eb="11">
      <t>ゼンコク</t>
    </rPh>
    <rPh sb="11" eb="13">
      <t>リンギョウ</t>
    </rPh>
    <rPh sb="13" eb="15">
      <t>カイリョウ</t>
    </rPh>
    <rPh sb="15" eb="17">
      <t>フキュウ</t>
    </rPh>
    <rPh sb="17" eb="19">
      <t>キョウカイ</t>
    </rPh>
    <phoneticPr fontId="2"/>
  </si>
  <si>
    <t>×</t>
    <phoneticPr fontId="2"/>
  </si>
  <si>
    <t>クラス</t>
    <phoneticPr fontId="2"/>
  </si>
  <si>
    <t>小　　計　　①</t>
    <phoneticPr fontId="2"/>
  </si>
  <si>
    <t xml:space="preserve"> 校長名　　　　○○　○○　　　公印省略</t>
    <rPh sb="1" eb="3">
      <t>コウチョウ</t>
    </rPh>
    <rPh sb="3" eb="4">
      <t>メイ</t>
    </rPh>
    <rPh sb="16" eb="17">
      <t>コウ</t>
    </rPh>
    <rPh sb="17" eb="18">
      <t>イン</t>
    </rPh>
    <rPh sb="18" eb="20">
      <t>ショウリャク</t>
    </rPh>
    <phoneticPr fontId="2"/>
  </si>
  <si>
    <t>　実施日　○　月　○　日（○）～　○　月　○　日（○）</t>
    <rPh sb="1" eb="4">
      <t>ジッシビ</t>
    </rPh>
    <rPh sb="7" eb="8">
      <t>ガツ</t>
    </rPh>
    <rPh sb="11" eb="12">
      <t>ニチ</t>
    </rPh>
    <rPh sb="19" eb="20">
      <t>ガツ</t>
    </rPh>
    <rPh sb="23" eb="24">
      <t>ニチ</t>
    </rPh>
    <phoneticPr fontId="2"/>
  </si>
  <si>
    <t>ホットボンド</t>
    <phoneticPr fontId="2"/>
  </si>
  <si>
    <t>ホットボンドスティック</t>
    <phoneticPr fontId="2"/>
  </si>
  <si>
    <t>C</t>
    <phoneticPr fontId="2"/>
  </si>
  <si>
    <t>ファックス原稿用紙　４ｍｍ　B４　１００枚</t>
    <rPh sb="5" eb="7">
      <t>ゲンコウ</t>
    </rPh>
    <rPh sb="7" eb="9">
      <t>ヨウシ</t>
    </rPh>
    <rPh sb="20" eb="21">
      <t>マイ</t>
    </rPh>
    <phoneticPr fontId="2"/>
  </si>
  <si>
    <t>ファックス原稿用紙　５ｍｍ　B４　１００枚</t>
    <rPh sb="5" eb="7">
      <t>ゲンコウ</t>
    </rPh>
    <rPh sb="7" eb="9">
      <t>ヨウシ</t>
    </rPh>
    <rPh sb="20" eb="21">
      <t>マイ</t>
    </rPh>
    <phoneticPr fontId="2"/>
  </si>
  <si>
    <t>フラットファイル　Ａ４縦　２穴　１０冊（青）</t>
    <rPh sb="11" eb="12">
      <t>タテ</t>
    </rPh>
    <rPh sb="14" eb="15">
      <t>ケツ</t>
    </rPh>
    <rPh sb="18" eb="19">
      <t>サツ</t>
    </rPh>
    <rPh sb="20" eb="21">
      <t>アオ</t>
    </rPh>
    <phoneticPr fontId="2"/>
  </si>
  <si>
    <t>フラットファイル　Ａ４縦　２穴　１０冊（緑）</t>
    <rPh sb="11" eb="12">
      <t>タテ</t>
    </rPh>
    <rPh sb="14" eb="15">
      <t>ケツ</t>
    </rPh>
    <rPh sb="18" eb="19">
      <t>サツ</t>
    </rPh>
    <rPh sb="20" eb="21">
      <t>ミドリ</t>
    </rPh>
    <phoneticPr fontId="2"/>
  </si>
  <si>
    <t>フラットファイル　Ａ４縦　２穴　１０冊（黄）</t>
    <rPh sb="11" eb="12">
      <t>タテ</t>
    </rPh>
    <rPh sb="14" eb="15">
      <t>ケツ</t>
    </rPh>
    <rPh sb="18" eb="19">
      <t>サツ</t>
    </rPh>
    <rPh sb="20" eb="21">
      <t>キ</t>
    </rPh>
    <phoneticPr fontId="2"/>
  </si>
  <si>
    <t>フラットファイル　Ａ４縦　２穴　１０冊（桃）</t>
    <rPh sb="11" eb="12">
      <t>タテ</t>
    </rPh>
    <rPh sb="14" eb="15">
      <t>ケツ</t>
    </rPh>
    <rPh sb="18" eb="19">
      <t>サツ</t>
    </rPh>
    <rPh sb="20" eb="21">
      <t>モモ</t>
    </rPh>
    <phoneticPr fontId="2"/>
  </si>
  <si>
    <t>単色折り紙　100枚入り</t>
    <rPh sb="0" eb="2">
      <t>タンショク</t>
    </rPh>
    <rPh sb="2" eb="3">
      <t>オ</t>
    </rPh>
    <rPh sb="4" eb="5">
      <t>ガミ</t>
    </rPh>
    <rPh sb="9" eb="10">
      <t>マイ</t>
    </rPh>
    <rPh sb="10" eb="11">
      <t>イ</t>
    </rPh>
    <phoneticPr fontId="2"/>
  </si>
  <si>
    <t>赤【　　　】青【　　　】黄【　　　】緑【　　　】桃【　　　】</t>
    <rPh sb="12" eb="13">
      <t>キ</t>
    </rPh>
    <rPh sb="24" eb="25">
      <t>モモ</t>
    </rPh>
    <phoneticPr fontId="2"/>
  </si>
  <si>
    <t>計【　　　　　】セット</t>
    <rPh sb="0" eb="1">
      <t>ケイ</t>
    </rPh>
    <phoneticPr fontId="2"/>
  </si>
  <si>
    <t>カラークリアホルダー　Ａ４：５枚（青）</t>
    <rPh sb="15" eb="16">
      <t>マイ</t>
    </rPh>
    <rPh sb="17" eb="18">
      <t>アオ</t>
    </rPh>
    <phoneticPr fontId="2"/>
  </si>
  <si>
    <t>カラークリアホルダー　Ａ４：５枚（緑）</t>
    <rPh sb="15" eb="16">
      <t>マイ</t>
    </rPh>
    <rPh sb="17" eb="18">
      <t>ミドリ</t>
    </rPh>
    <phoneticPr fontId="2"/>
  </si>
  <si>
    <r>
      <t>色画用紙　各色１００枚</t>
    </r>
    <r>
      <rPr>
        <sz val="12"/>
        <rFont val="ＭＳ Ｐゴシック"/>
        <family val="3"/>
        <charset val="128"/>
      </rPr>
      <t>（赤、青、レモン、緑、黒、うすもも、水、若草、橙、茶）</t>
    </r>
    <rPh sb="0" eb="1">
      <t>イロ</t>
    </rPh>
    <rPh sb="1" eb="4">
      <t>ガヨウシ</t>
    </rPh>
    <rPh sb="5" eb="6">
      <t>カク</t>
    </rPh>
    <rPh sb="6" eb="7">
      <t>ショク</t>
    </rPh>
    <rPh sb="12" eb="13">
      <t>アカ</t>
    </rPh>
    <rPh sb="14" eb="15">
      <t>アオ</t>
    </rPh>
    <rPh sb="20" eb="21">
      <t>ミドリ</t>
    </rPh>
    <rPh sb="22" eb="23">
      <t>クロ</t>
    </rPh>
    <rPh sb="29" eb="30">
      <t>ミズ</t>
    </rPh>
    <rPh sb="31" eb="33">
      <t>ワカクサ</t>
    </rPh>
    <rPh sb="34" eb="35">
      <t>ダイダイ</t>
    </rPh>
    <rPh sb="36" eb="37">
      <t>チャ</t>
    </rPh>
    <phoneticPr fontId="2"/>
  </si>
  <si>
    <t>カラークリアホルダー　Ａ４：５枚（黄）</t>
    <rPh sb="15" eb="16">
      <t>マイ</t>
    </rPh>
    <rPh sb="17" eb="18">
      <t>キ</t>
    </rPh>
    <phoneticPr fontId="2"/>
  </si>
  <si>
    <t>カラークリアホルダー　Ａ４：５枚（ピンク）</t>
    <rPh sb="15" eb="16">
      <t>マイ</t>
    </rPh>
    <phoneticPr fontId="2"/>
  </si>
  <si>
    <t>単色折り紙　各色１００枚入り（赤・青・黄・緑・桃）</t>
    <rPh sb="0" eb="2">
      <t>タンショク</t>
    </rPh>
    <rPh sb="2" eb="3">
      <t>オ</t>
    </rPh>
    <rPh sb="4" eb="5">
      <t>ガミ</t>
    </rPh>
    <rPh sb="6" eb="7">
      <t>カク</t>
    </rPh>
    <rPh sb="7" eb="8">
      <t>ショク</t>
    </rPh>
    <rPh sb="11" eb="13">
      <t>マイイ</t>
    </rPh>
    <rPh sb="15" eb="16">
      <t>アカ</t>
    </rPh>
    <rPh sb="17" eb="18">
      <t>アオ</t>
    </rPh>
    <rPh sb="19" eb="20">
      <t>キ</t>
    </rPh>
    <rPh sb="21" eb="22">
      <t>ミドリ</t>
    </rPh>
    <rPh sb="23" eb="24">
      <t>モモ</t>
    </rPh>
    <phoneticPr fontId="2"/>
  </si>
  <si>
    <t>布ガムテープ　50ｍｍ×25ｍ　１本(黒)</t>
    <rPh sb="0" eb="1">
      <t>ヌノ</t>
    </rPh>
    <rPh sb="17" eb="18">
      <t>ホン</t>
    </rPh>
    <rPh sb="19" eb="20">
      <t>クロ</t>
    </rPh>
    <phoneticPr fontId="2"/>
  </si>
  <si>
    <t>布ガムテープ　50ｍｍ×25ｍ　１本(黄)</t>
    <rPh sb="0" eb="1">
      <t>ヌノ</t>
    </rPh>
    <rPh sb="17" eb="18">
      <t>ホン</t>
    </rPh>
    <rPh sb="19" eb="20">
      <t>キ</t>
    </rPh>
    <phoneticPr fontId="2"/>
  </si>
  <si>
    <t>布ガムテープ　50ｍｍ×25ｍ　１本(青)</t>
    <rPh sb="0" eb="1">
      <t>ヌノ</t>
    </rPh>
    <rPh sb="17" eb="18">
      <t>ホン</t>
    </rPh>
    <rPh sb="19" eb="20">
      <t>アオ</t>
    </rPh>
    <phoneticPr fontId="2"/>
  </si>
  <si>
    <t>布ガムテープ　50ｍｍ×25ｍ　１本(赤)</t>
    <rPh sb="0" eb="1">
      <t>ヌノ</t>
    </rPh>
    <rPh sb="17" eb="18">
      <t>ホン</t>
    </rPh>
    <rPh sb="19" eb="20">
      <t>アカ</t>
    </rPh>
    <phoneticPr fontId="2"/>
  </si>
  <si>
    <t>布ガムテープ　50ｍｍ×25ｍ　１本(緑)</t>
    <rPh sb="0" eb="1">
      <t>ヌノ</t>
    </rPh>
    <rPh sb="17" eb="18">
      <t>ホン</t>
    </rPh>
    <rPh sb="19" eb="20">
      <t>ミドリ</t>
    </rPh>
    <phoneticPr fontId="2"/>
  </si>
  <si>
    <t>布ガムテープ　50ｍｍ×25ｍ　１本(白)</t>
    <rPh sb="0" eb="1">
      <t>ヌノ</t>
    </rPh>
    <rPh sb="17" eb="18">
      <t>ホン</t>
    </rPh>
    <rPh sb="19" eb="20">
      <t>シロ</t>
    </rPh>
    <phoneticPr fontId="2"/>
  </si>
  <si>
    <r>
      <t>単価（円）</t>
    </r>
    <r>
      <rPr>
        <sz val="10"/>
        <rFont val="ＭＳ Ｐゴシック"/>
        <family val="3"/>
        <charset val="128"/>
      </rPr>
      <t>税込</t>
    </r>
    <rPh sb="0" eb="2">
      <t>タンカ</t>
    </rPh>
    <rPh sb="3" eb="4">
      <t>エン</t>
    </rPh>
    <rPh sb="5" eb="7">
      <t>ゼイコ</t>
    </rPh>
    <phoneticPr fontId="2"/>
  </si>
  <si>
    <t>計【　　３　　】セット</t>
    <rPh sb="0" eb="1">
      <t>ケイ</t>
    </rPh>
    <phoneticPr fontId="2"/>
  </si>
  <si>
    <t>学習成果物作成
及び
発展的学習用</t>
    <rPh sb="11" eb="14">
      <t>ハッテンテキ</t>
    </rPh>
    <rPh sb="14" eb="17">
      <t>ガクシュウヨウ</t>
    </rPh>
    <phoneticPr fontId="2"/>
  </si>
  <si>
    <t>四つ切　白画用紙　１００枚</t>
  </si>
  <si>
    <t>白模造紙　５０枚</t>
  </si>
  <si>
    <t>方眼模造紙　５０枚</t>
  </si>
  <si>
    <t>インクジェットプリンタ用紙（Ａ４光沢紙）５０枚</t>
  </si>
  <si>
    <t>クリヤーファイル　Ａ４（２０ポケット）</t>
  </si>
  <si>
    <t>クリヤーファイル　Ａ４（４０ポケット）</t>
  </si>
  <si>
    <t>ジュニア・フロレスターズＪＦ</t>
  </si>
  <si>
    <t xml:space="preserve"> 校長名　　　　　　　　　　　　　　　　公印省略</t>
    <rPh sb="1" eb="3">
      <t>コウチョウ</t>
    </rPh>
    <rPh sb="3" eb="4">
      <t>メイ</t>
    </rPh>
    <rPh sb="20" eb="21">
      <t>コウ</t>
    </rPh>
    <rPh sb="21" eb="22">
      <t>イン</t>
    </rPh>
    <rPh sb="22" eb="24">
      <t>ショウリャク</t>
    </rPh>
    <phoneticPr fontId="2"/>
  </si>
  <si>
    <t>　実施日　　月　　　日（　　）～　　　月　　　日（　　）</t>
    <rPh sb="1" eb="4">
      <t>ジッシビ</t>
    </rPh>
    <rPh sb="6" eb="7">
      <t>ガツ</t>
    </rPh>
    <rPh sb="10" eb="11">
      <t>ニチ</t>
    </rPh>
    <rPh sb="19" eb="20">
      <t>ガツ</t>
    </rPh>
    <rPh sb="23" eb="24">
      <t>ニチ</t>
    </rPh>
    <phoneticPr fontId="2"/>
  </si>
  <si>
    <t>※事前事後学習の流れを考え、それに必要な物品を考えてください。</t>
    <rPh sb="1" eb="3">
      <t>ジゼン</t>
    </rPh>
    <rPh sb="3" eb="5">
      <t>ジゴ</t>
    </rPh>
    <rPh sb="5" eb="7">
      <t>ガクシュウ</t>
    </rPh>
    <rPh sb="8" eb="9">
      <t>ナガ</t>
    </rPh>
    <rPh sb="11" eb="12">
      <t>カンガ</t>
    </rPh>
    <rPh sb="17" eb="19">
      <t>ヒツヨウ</t>
    </rPh>
    <rPh sb="20" eb="22">
      <t>ブッピン</t>
    </rPh>
    <rPh sb="23" eb="24">
      <t>カンガ</t>
    </rPh>
    <phoneticPr fontId="2"/>
  </si>
  <si>
    <t>※事前事後学習に必要なもので、別表以外に購入したい物品がある場合は、その用途・物品名・カタログのコピー・定価・必要数を書き込んでください。但し一般的なコピー用紙・筆記用具等（例：ＰＰＣ用紙、マジック、のり、はさみ等）は、対象となりません。</t>
    <rPh sb="1" eb="3">
      <t>ジゼン</t>
    </rPh>
    <rPh sb="3" eb="5">
      <t>ジゴ</t>
    </rPh>
    <rPh sb="5" eb="7">
      <t>ガクシュウ</t>
    </rPh>
    <rPh sb="8" eb="10">
      <t>ヒツヨウ</t>
    </rPh>
    <rPh sb="15" eb="16">
      <t>ベツ</t>
    </rPh>
    <rPh sb="16" eb="17">
      <t>ヒョウ</t>
    </rPh>
    <rPh sb="17" eb="19">
      <t>イガイ</t>
    </rPh>
    <rPh sb="20" eb="22">
      <t>コウニュウ</t>
    </rPh>
    <rPh sb="25" eb="27">
      <t>ブッピン</t>
    </rPh>
    <rPh sb="30" eb="32">
      <t>バアイ</t>
    </rPh>
    <rPh sb="36" eb="38">
      <t>ヨウト</t>
    </rPh>
    <rPh sb="39" eb="41">
      <t>ブッピン</t>
    </rPh>
    <rPh sb="41" eb="42">
      <t>メイ</t>
    </rPh>
    <rPh sb="52" eb="54">
      <t>テイカ</t>
    </rPh>
    <rPh sb="55" eb="58">
      <t>ヒツヨウスウ</t>
    </rPh>
    <rPh sb="59" eb="60">
      <t>カ</t>
    </rPh>
    <rPh sb="61" eb="62">
      <t>コ</t>
    </rPh>
    <rPh sb="69" eb="70">
      <t>タダ</t>
    </rPh>
    <rPh sb="71" eb="74">
      <t>イッパンテキ</t>
    </rPh>
    <rPh sb="78" eb="80">
      <t>ヨウシ</t>
    </rPh>
    <rPh sb="81" eb="83">
      <t>ヒッキ</t>
    </rPh>
    <rPh sb="83" eb="85">
      <t>ヨウグ</t>
    </rPh>
    <rPh sb="85" eb="86">
      <t>ナド</t>
    </rPh>
    <rPh sb="87" eb="88">
      <t>レイ</t>
    </rPh>
    <rPh sb="92" eb="94">
      <t>ヨウシ</t>
    </rPh>
    <rPh sb="106" eb="107">
      <t>ナド</t>
    </rPh>
    <rPh sb="110" eb="112">
      <t>タイショウ</t>
    </rPh>
    <phoneticPr fontId="2"/>
  </si>
  <si>
    <t>赤【　　　】青【　　　】レモン【　　　】緑【　　　】黒【　　　】うすもも【　　　】水【　　　】若草【　　　】橙【　　　】茶【　　　】</t>
    <phoneticPr fontId="2"/>
  </si>
  <si>
    <t>（様式小－２）</t>
    <rPh sb="1" eb="3">
      <t>ヨウシキ</t>
    </rPh>
    <rPh sb="3" eb="4">
      <t>ショウ</t>
    </rPh>
    <phoneticPr fontId="2"/>
  </si>
  <si>
    <t>事　前　事　後　学　習　費</t>
    <rPh sb="0" eb="1">
      <t>コト</t>
    </rPh>
    <rPh sb="2" eb="3">
      <t>マエ</t>
    </rPh>
    <rPh sb="4" eb="5">
      <t>コト</t>
    </rPh>
    <rPh sb="6" eb="7">
      <t>ゴ</t>
    </rPh>
    <rPh sb="8" eb="9">
      <t>ガク</t>
    </rPh>
    <rPh sb="10" eb="11">
      <t>ナライ</t>
    </rPh>
    <rPh sb="12" eb="13">
      <t>ヒ</t>
    </rPh>
    <phoneticPr fontId="2"/>
  </si>
  <si>
    <t>品　　　　　　　　名</t>
    <rPh sb="0" eb="1">
      <t>シナ</t>
    </rPh>
    <rPh sb="9" eb="10">
      <t>メイ</t>
    </rPh>
    <phoneticPr fontId="2"/>
  </si>
  <si>
    <t>※購入物品は、必ず事前事後学習で使用してください。</t>
    <rPh sb="1" eb="3">
      <t>コウニュウ</t>
    </rPh>
    <rPh sb="3" eb="5">
      <t>ブッピン</t>
    </rPh>
    <rPh sb="7" eb="8">
      <t>カナラ</t>
    </rPh>
    <rPh sb="9" eb="11">
      <t>ジゼン</t>
    </rPh>
    <rPh sb="11" eb="13">
      <t>ジゴ</t>
    </rPh>
    <rPh sb="13" eb="15">
      <t>ガクシュウ</t>
    </rPh>
    <rPh sb="16" eb="18">
      <t>シヨウ</t>
    </rPh>
    <phoneticPr fontId="2"/>
  </si>
  <si>
    <t>色画用紙　100枚単位入り</t>
    <rPh sb="0" eb="1">
      <t>イロ</t>
    </rPh>
    <rPh sb="1" eb="4">
      <t>ガヨウシ</t>
    </rPh>
    <rPh sb="8" eb="9">
      <t>マイ</t>
    </rPh>
    <rPh sb="9" eb="11">
      <t>タンイ</t>
    </rPh>
    <rPh sb="11" eb="12">
      <t>イ</t>
    </rPh>
    <phoneticPr fontId="2"/>
  </si>
  <si>
    <t>※発注物品は学校に直接届けられます。学校で数量確認をお願いします。</t>
    <rPh sb="1" eb="3">
      <t>ハッチュウ</t>
    </rPh>
    <rPh sb="3" eb="5">
      <t>ブッピン</t>
    </rPh>
    <rPh sb="6" eb="8">
      <t>ガッコウ</t>
    </rPh>
    <rPh sb="9" eb="11">
      <t>チョクセツ</t>
    </rPh>
    <rPh sb="11" eb="12">
      <t>トド</t>
    </rPh>
    <rPh sb="18" eb="20">
      <t>ガッコウ</t>
    </rPh>
    <rPh sb="21" eb="23">
      <t>スウリョウ</t>
    </rPh>
    <rPh sb="23" eb="25">
      <t>カクニン</t>
    </rPh>
    <rPh sb="27" eb="28">
      <t>ネガ</t>
    </rPh>
    <phoneticPr fontId="2"/>
  </si>
  <si>
    <t>しらべてみよう　森の探偵入門</t>
    <rPh sb="8" eb="9">
      <t>モリ</t>
    </rPh>
    <rPh sb="10" eb="12">
      <t>タンテイ</t>
    </rPh>
    <rPh sb="12" eb="14">
      <t>ニュウモン</t>
    </rPh>
    <phoneticPr fontId="2"/>
  </si>
  <si>
    <t>※この用紙は、葛川少年自然の家に逓送もしくはメール（校支援も可）で送付してください。発注はこちらで行います。また、一部は確認用に学校に保存しておいてください。</t>
    <rPh sb="3" eb="5">
      <t>ヨウシ</t>
    </rPh>
    <rPh sb="7" eb="9">
      <t>カツラガワ</t>
    </rPh>
    <rPh sb="9" eb="11">
      <t>ショウネン</t>
    </rPh>
    <rPh sb="11" eb="13">
      <t>シゼン</t>
    </rPh>
    <rPh sb="14" eb="15">
      <t>イエ</t>
    </rPh>
    <rPh sb="16" eb="18">
      <t>テイソウ</t>
    </rPh>
    <rPh sb="26" eb="27">
      <t>コウ</t>
    </rPh>
    <rPh sb="27" eb="29">
      <t>シエン</t>
    </rPh>
    <rPh sb="30" eb="31">
      <t>カ</t>
    </rPh>
    <rPh sb="33" eb="35">
      <t>ソウフ</t>
    </rPh>
    <rPh sb="42" eb="44">
      <t>ハッチュウ</t>
    </rPh>
    <rPh sb="49" eb="50">
      <t>オコナ</t>
    </rPh>
    <rPh sb="57" eb="59">
      <t>イチブ</t>
    </rPh>
    <rPh sb="60" eb="63">
      <t>カクニンヨウ</t>
    </rPh>
    <rPh sb="64" eb="66">
      <t>ガッコウ</t>
    </rPh>
    <rPh sb="67" eb="69">
      <t>ホゾン</t>
    </rPh>
    <phoneticPr fontId="2"/>
  </si>
  <si>
    <t>赤【　　　】青【　１　】レモン【　　　】緑【　　　】黒【　　　】うすもも【　１　】水【　　　】若草【　　　】橙【　１　】茶【　　　】</t>
    <phoneticPr fontId="2"/>
  </si>
  <si>
    <t>※事前事後学習に必要な物品を＠10000円×クラス数の額以内で、別表から選んで（様式小－２）に転記してください。</t>
    <rPh sb="1" eb="3">
      <t>ジゼン</t>
    </rPh>
    <rPh sb="3" eb="5">
      <t>ジゴ</t>
    </rPh>
    <rPh sb="5" eb="7">
      <t>ガクシュウ</t>
    </rPh>
    <rPh sb="8" eb="10">
      <t>ヒツヨウ</t>
    </rPh>
    <rPh sb="11" eb="13">
      <t>ブッピン</t>
    </rPh>
    <rPh sb="20" eb="21">
      <t>エン</t>
    </rPh>
    <rPh sb="25" eb="26">
      <t>スウ</t>
    </rPh>
    <rPh sb="27" eb="28">
      <t>ガク</t>
    </rPh>
    <rPh sb="28" eb="30">
      <t>イナイ</t>
    </rPh>
    <rPh sb="32" eb="33">
      <t>ベツ</t>
    </rPh>
    <rPh sb="33" eb="34">
      <t>ヒョウ</t>
    </rPh>
    <rPh sb="36" eb="37">
      <t>エラ</t>
    </rPh>
    <rPh sb="40" eb="42">
      <t>ヨウシキ</t>
    </rPh>
    <rPh sb="42" eb="43">
      <t>ショウ</t>
    </rPh>
    <rPh sb="47" eb="49">
      <t>テンキ</t>
    </rPh>
    <phoneticPr fontId="2"/>
  </si>
  <si>
    <t xml:space="preserve">             　　　　　　　　小学校</t>
    <rPh sb="21" eb="24">
      <t>ショウガッコウ</t>
    </rPh>
    <phoneticPr fontId="2"/>
  </si>
  <si>
    <t xml:space="preserve">                    　　○○　小学校</t>
    <rPh sb="25" eb="28">
      <t>ショウガッコウ</t>
    </rPh>
    <phoneticPr fontId="2"/>
  </si>
  <si>
    <t>ポスカ　8色組</t>
    <rPh sb="5" eb="6">
      <t>ショク</t>
    </rPh>
    <rPh sb="6" eb="7">
      <t>グミ</t>
    </rPh>
    <phoneticPr fontId="2"/>
  </si>
  <si>
    <t>ポスカ　15色組</t>
    <rPh sb="6" eb="7">
      <t>ショク</t>
    </rPh>
    <rPh sb="7" eb="8">
      <t>グミ</t>
    </rPh>
    <phoneticPr fontId="2"/>
  </si>
  <si>
    <t xml:space="preserve"> </t>
    <phoneticPr fontId="2"/>
  </si>
  <si>
    <t>プロッキー　8色</t>
    <rPh sb="7" eb="8">
      <t>ショク</t>
    </rPh>
    <phoneticPr fontId="2"/>
  </si>
  <si>
    <t>フラットファイル　Ａ４縦　２穴　１０冊（水）</t>
    <rPh sb="11" eb="12">
      <t>タテ</t>
    </rPh>
    <rPh sb="14" eb="15">
      <t>ケツ</t>
    </rPh>
    <rPh sb="18" eb="19">
      <t>サツ</t>
    </rPh>
    <rPh sb="20" eb="21">
      <t>ミズ</t>
    </rPh>
    <phoneticPr fontId="2"/>
  </si>
  <si>
    <t>D</t>
    <phoneticPr fontId="2"/>
  </si>
  <si>
    <t>クリアーホルダー　Ａ４：５枚（青）</t>
    <rPh sb="13" eb="14">
      <t>マイ</t>
    </rPh>
    <rPh sb="15" eb="16">
      <t>アオ</t>
    </rPh>
    <phoneticPr fontId="2"/>
  </si>
  <si>
    <t>クリアーホルダー　Ａ４：５枚（緑）</t>
    <rPh sb="13" eb="14">
      <t>マイ</t>
    </rPh>
    <rPh sb="15" eb="16">
      <t>ミドリ</t>
    </rPh>
    <phoneticPr fontId="2"/>
  </si>
  <si>
    <t>クリアーホルダー　Ａ４：５枚（黄）</t>
    <rPh sb="13" eb="14">
      <t>マイ</t>
    </rPh>
    <rPh sb="15" eb="16">
      <t>キ</t>
    </rPh>
    <phoneticPr fontId="2"/>
  </si>
  <si>
    <t>クリアーホルダー　Ａ４：５枚（ピンク）</t>
    <rPh sb="13" eb="14">
      <t>マイ</t>
    </rPh>
    <phoneticPr fontId="2"/>
  </si>
  <si>
    <t>令和６年度『森林環境学習「やまのこ」事業』公費負担申請書</t>
    <rPh sb="0" eb="1">
      <t>レイ</t>
    </rPh>
    <rPh sb="1" eb="2">
      <t>ワ</t>
    </rPh>
    <rPh sb="3" eb="5">
      <t>ネンド</t>
    </rPh>
    <rPh sb="6" eb="8">
      <t>シンリン</t>
    </rPh>
    <rPh sb="8" eb="10">
      <t>カンキョウ</t>
    </rPh>
    <rPh sb="10" eb="12">
      <t>ガクシュウ</t>
    </rPh>
    <rPh sb="18" eb="20">
      <t>ジギョウ</t>
    </rPh>
    <rPh sb="21" eb="23">
      <t>コウヒ</t>
    </rPh>
    <rPh sb="23" eb="25">
      <t>フタン</t>
    </rPh>
    <rPh sb="25" eb="28">
      <t>シンセイショ</t>
    </rPh>
    <phoneticPr fontId="2"/>
  </si>
  <si>
    <t>　　事前事後学習経費（R6.4.1現在）　　　　　　　　　　　　　（別表）</t>
    <phoneticPr fontId="2"/>
  </si>
  <si>
    <t>実施日の１ヶ月前まで</t>
    <rPh sb="0" eb="2">
      <t>ジッシ</t>
    </rPh>
    <rPh sb="2" eb="3">
      <t>ビ</t>
    </rPh>
    <rPh sb="6" eb="7">
      <t>ゲツ</t>
    </rPh>
    <rPh sb="7" eb="8">
      <t>マエ</t>
    </rPh>
    <phoneticPr fontId="2"/>
  </si>
  <si>
    <t>※また、これ以外に事前・事後学習として葛川少年自然の家の「やまのこ」事業専任指導員も出向きます。積極的にご活用ください。（謝金は不要です.また、時期により対応できない場合があります。）</t>
    <rPh sb="9" eb="11">
      <t>ジゼン</t>
    </rPh>
    <rPh sb="12" eb="14">
      <t>ジゴ</t>
    </rPh>
    <rPh sb="14" eb="16">
      <t>ガクシュウ</t>
    </rPh>
    <rPh sb="19" eb="20">
      <t>クズ</t>
    </rPh>
    <rPh sb="36" eb="38">
      <t>センニン</t>
    </rPh>
    <rPh sb="48" eb="51">
      <t>セッキョクテキ</t>
    </rPh>
    <rPh sb="53" eb="55">
      <t>カツヨウ</t>
    </rPh>
    <rPh sb="72" eb="74">
      <t>ジキ</t>
    </rPh>
    <rPh sb="77" eb="79">
      <t>タイオウ</t>
    </rPh>
    <rPh sb="83" eb="85">
      <t>バアイ</t>
    </rPh>
    <phoneticPr fontId="2"/>
  </si>
  <si>
    <t>インクジェットプリンタ用紙（Ａ４光沢紙）100枚</t>
    <phoneticPr fontId="2"/>
  </si>
  <si>
    <t>水性マーカー（８色組）</t>
    <rPh sb="0" eb="2">
      <t>スイセイ</t>
    </rPh>
    <rPh sb="8" eb="9">
      <t>ショク</t>
    </rPh>
    <rPh sb="9" eb="10">
      <t>クミ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</si>
</sst>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&quot;¥&quot;#,##0_);[Red]\(&quot;¥&quot;#,##0\)"/>
    <numFmt numFmtId="177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 tint="-0.499984740745262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175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1" fillId="0" borderId="0" xfId="3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vertical="center"/>
    </xf>
    <xf numFmtId="0" fontId="7" fillId="0" borderId="5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0" borderId="7" xfId="3" applyFont="1" applyBorder="1" applyAlignment="1">
      <alignment vertical="center"/>
    </xf>
    <xf numFmtId="0" fontId="7" fillId="0" borderId="8" xfId="3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1" xfId="3" applyFont="1" applyBorder="1" applyAlignment="1">
      <alignment horizontal="center" vertical="center" shrinkToFit="1"/>
    </xf>
    <xf numFmtId="0" fontId="7" fillId="0" borderId="3" xfId="3" applyFont="1" applyBorder="1" applyAlignment="1">
      <alignment vertical="center"/>
    </xf>
    <xf numFmtId="0" fontId="1" fillId="0" borderId="0" xfId="3" applyAlignment="1">
      <alignment horizontal="center" vertical="center"/>
    </xf>
    <xf numFmtId="38" fontId="7" fillId="0" borderId="0" xfId="1" applyFont="1" applyAlignment="1">
      <alignment vertical="center"/>
    </xf>
    <xf numFmtId="0" fontId="7" fillId="0" borderId="10" xfId="3" applyFont="1" applyBorder="1" applyAlignment="1">
      <alignment vertical="center"/>
    </xf>
    <xf numFmtId="42" fontId="5" fillId="0" borderId="0" xfId="3" applyNumberFormat="1" applyFont="1" applyAlignment="1">
      <alignment vertical="center"/>
    </xf>
    <xf numFmtId="42" fontId="7" fillId="0" borderId="1" xfId="3" applyNumberFormat="1" applyFont="1" applyBorder="1" applyAlignment="1">
      <alignment horizontal="center" vertical="center"/>
    </xf>
    <xf numFmtId="42" fontId="1" fillId="0" borderId="0" xfId="3" applyNumberFormat="1" applyAlignment="1">
      <alignment vertical="center"/>
    </xf>
    <xf numFmtId="42" fontId="0" fillId="0" borderId="0" xfId="0" applyNumberForma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" fontId="4" fillId="0" borderId="1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42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8" fillId="0" borderId="9" xfId="0" applyFont="1" applyBorder="1">
      <alignment vertical="center"/>
    </xf>
    <xf numFmtId="42" fontId="7" fillId="3" borderId="14" xfId="1" applyNumberFormat="1" applyFont="1" applyFill="1" applyBorder="1" applyAlignment="1">
      <alignment horizontal="right" vertical="center" shrinkToFit="1"/>
    </xf>
    <xf numFmtId="42" fontId="7" fillId="3" borderId="15" xfId="1" applyNumberFormat="1" applyFont="1" applyFill="1" applyBorder="1" applyAlignment="1">
      <alignment horizontal="right" vertical="center" shrinkToFit="1"/>
    </xf>
    <xf numFmtId="42" fontId="7" fillId="3" borderId="16" xfId="1" applyNumberFormat="1" applyFont="1" applyFill="1" applyBorder="1" applyAlignment="1">
      <alignment horizontal="right" vertical="center" shrinkToFit="1"/>
    </xf>
    <xf numFmtId="42" fontId="7" fillId="3" borderId="17" xfId="1" applyNumberFormat="1" applyFont="1" applyFill="1" applyBorder="1" applyAlignment="1">
      <alignment horizontal="right" vertical="center" shrinkToFit="1"/>
    </xf>
    <xf numFmtId="42" fontId="7" fillId="3" borderId="13" xfId="1" applyNumberFormat="1" applyFont="1" applyFill="1" applyBorder="1" applyAlignment="1">
      <alignment horizontal="right" vertical="center" shrinkToFit="1"/>
    </xf>
    <xf numFmtId="42" fontId="7" fillId="3" borderId="1" xfId="1" applyNumberFormat="1" applyFont="1" applyFill="1" applyBorder="1" applyAlignment="1">
      <alignment horizontal="right" vertical="center" shrinkToFit="1"/>
    </xf>
    <xf numFmtId="0" fontId="14" fillId="0" borderId="0" xfId="0" applyFont="1">
      <alignment vertical="center"/>
    </xf>
    <xf numFmtId="0" fontId="4" fillId="0" borderId="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2" fontId="7" fillId="3" borderId="44" xfId="1" applyNumberFormat="1" applyFont="1" applyFill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6" fontId="4" fillId="0" borderId="11" xfId="0" applyNumberFormat="1" applyFont="1" applyBorder="1" applyAlignment="1">
      <alignment horizontal="right" vertical="center"/>
    </xf>
    <xf numFmtId="6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42" fontId="4" fillId="0" borderId="10" xfId="1" applyNumberFormat="1" applyFont="1" applyFill="1" applyBorder="1" applyAlignment="1" applyProtection="1">
      <alignment horizontal="right" vertical="center"/>
    </xf>
    <xf numFmtId="42" fontId="4" fillId="0" borderId="18" xfId="1" applyNumberFormat="1" applyFont="1" applyFill="1" applyBorder="1" applyAlignment="1" applyProtection="1">
      <alignment horizontal="right" vertical="center"/>
    </xf>
    <xf numFmtId="42" fontId="4" fillId="0" borderId="46" xfId="1" applyNumberFormat="1" applyFont="1" applyBorder="1" applyAlignment="1" applyProtection="1">
      <alignment horizontal="center" vertical="center"/>
    </xf>
    <xf numFmtId="42" fontId="4" fillId="0" borderId="24" xfId="1" applyNumberFormat="1" applyFont="1" applyBorder="1" applyAlignment="1" applyProtection="1">
      <alignment horizontal="center" vertical="center"/>
    </xf>
    <xf numFmtId="42" fontId="4" fillId="0" borderId="45" xfId="1" applyNumberFormat="1" applyFont="1" applyBorder="1" applyAlignment="1" applyProtection="1">
      <alignment horizontal="center" vertical="center"/>
    </xf>
    <xf numFmtId="42" fontId="4" fillId="0" borderId="26" xfId="1" applyNumberFormat="1" applyFont="1" applyBorder="1" applyAlignment="1" applyProtection="1">
      <alignment horizontal="center" vertical="center"/>
    </xf>
    <xf numFmtId="42" fontId="4" fillId="0" borderId="21" xfId="1" applyNumberFormat="1" applyFont="1" applyFill="1" applyBorder="1" applyAlignment="1" applyProtection="1">
      <alignment horizontal="right" vertical="center"/>
    </xf>
    <xf numFmtId="42" fontId="4" fillId="0" borderId="22" xfId="1" applyNumberFormat="1" applyFont="1" applyFill="1" applyBorder="1" applyAlignment="1" applyProtection="1">
      <alignment horizontal="right" vertical="center"/>
    </xf>
    <xf numFmtId="0" fontId="0" fillId="2" borderId="48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42" fontId="4" fillId="0" borderId="34" xfId="1" applyNumberFormat="1" applyFont="1" applyFill="1" applyBorder="1" applyAlignment="1" applyProtection="1">
      <alignment horizontal="right" vertical="center"/>
    </xf>
    <xf numFmtId="42" fontId="4" fillId="0" borderId="36" xfId="1" applyNumberFormat="1" applyFont="1" applyFill="1" applyBorder="1" applyAlignment="1" applyProtection="1">
      <alignment horizontal="right" vertical="center"/>
    </xf>
    <xf numFmtId="42" fontId="4" fillId="0" borderId="47" xfId="1" applyNumberFormat="1" applyFont="1" applyBorder="1" applyAlignment="1" applyProtection="1">
      <alignment horizontal="center" vertical="center"/>
    </xf>
    <xf numFmtId="42" fontId="4" fillId="0" borderId="32" xfId="1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 applyProtection="1">
      <alignment horizontal="center"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76" fontId="4" fillId="0" borderId="30" xfId="1" applyNumberFormat="1" applyFont="1" applyFill="1" applyBorder="1" applyAlignment="1" applyProtection="1">
      <alignment horizontal="right" vertical="center"/>
      <protection locked="0"/>
    </xf>
    <xf numFmtId="176" fontId="4" fillId="0" borderId="28" xfId="1" applyNumberFormat="1" applyFont="1" applyFill="1" applyBorder="1" applyAlignment="1" applyProtection="1">
      <alignment horizontal="right" vertical="center"/>
      <protection locked="0"/>
    </xf>
    <xf numFmtId="0" fontId="6" fillId="0" borderId="0" xfId="3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4" fillId="0" borderId="29" xfId="0" applyFont="1" applyBorder="1" applyAlignment="1">
      <alignment horizontal="center" vertical="center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176" fontId="4" fillId="0" borderId="21" xfId="1" applyNumberFormat="1" applyFont="1" applyFill="1" applyBorder="1" applyAlignment="1" applyProtection="1">
      <alignment horizontal="right" vertical="center"/>
      <protection locked="0"/>
    </xf>
    <xf numFmtId="176" fontId="4" fillId="0" borderId="22" xfId="1" applyNumberFormat="1" applyFont="1" applyFill="1" applyBorder="1" applyAlignment="1" applyProtection="1">
      <alignment horizontal="right" vertical="center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right" vertical="center"/>
    </xf>
    <xf numFmtId="176" fontId="4" fillId="0" borderId="10" xfId="1" applyNumberFormat="1" applyFont="1" applyFill="1" applyBorder="1" applyAlignment="1" applyProtection="1">
      <alignment horizontal="right" vertical="center"/>
      <protection locked="0"/>
    </xf>
    <xf numFmtId="176" fontId="4" fillId="0" borderId="18" xfId="1" applyNumberFormat="1" applyFont="1" applyFill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42" fontId="11" fillId="0" borderId="11" xfId="2" applyNumberFormat="1" applyFont="1" applyBorder="1" applyAlignment="1" applyProtection="1">
      <alignment horizontal="right" vertical="center"/>
    </xf>
    <xf numFmtId="42" fontId="11" fillId="0" borderId="2" xfId="2" applyNumberFormat="1" applyFont="1" applyBorder="1" applyAlignment="1" applyProtection="1">
      <alignment horizontal="right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176" fontId="4" fillId="0" borderId="21" xfId="0" applyNumberFormat="1" applyFont="1" applyBorder="1" applyAlignment="1" applyProtection="1">
      <alignment horizontal="center" vertical="center"/>
      <protection locked="0"/>
    </xf>
    <xf numFmtId="176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2" fontId="4" fillId="0" borderId="25" xfId="1" applyNumberFormat="1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2" fontId="4" fillId="0" borderId="23" xfId="1" applyNumberFormat="1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2" fontId="4" fillId="0" borderId="10" xfId="1" applyNumberFormat="1" applyFont="1" applyBorder="1" applyAlignment="1" applyProtection="1">
      <alignment horizontal="center" vertical="center"/>
    </xf>
    <xf numFmtId="42" fontId="4" fillId="0" borderId="18" xfId="1" applyNumberFormat="1" applyFont="1" applyBorder="1" applyAlignment="1" applyProtection="1">
      <alignment horizontal="center" vertical="center"/>
    </xf>
    <xf numFmtId="42" fontId="4" fillId="0" borderId="10" xfId="1" applyNumberFormat="1" applyFont="1" applyFill="1" applyBorder="1" applyAlignment="1" applyProtection="1">
      <alignment horizontal="center" vertical="center"/>
    </xf>
    <xf numFmtId="42" fontId="4" fillId="0" borderId="18" xfId="1" applyNumberFormat="1" applyFont="1" applyFill="1" applyBorder="1" applyAlignment="1" applyProtection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42" fontId="4" fillId="0" borderId="31" xfId="1" applyNumberFormat="1" applyFont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176" fontId="4" fillId="0" borderId="2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176" fontId="4" fillId="0" borderId="10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7" fillId="0" borderId="43" xfId="3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0" fontId="6" fillId="0" borderId="43" xfId="3" applyFont="1" applyBorder="1" applyAlignment="1">
      <alignment horizontal="center" vertical="center"/>
    </xf>
    <xf numFmtId="0" fontId="7" fillId="0" borderId="44" xfId="3" applyFont="1" applyBorder="1" applyAlignment="1">
      <alignment horizontal="center" vertical="center" wrapText="1"/>
    </xf>
    <xf numFmtId="0" fontId="7" fillId="0" borderId="44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7" fillId="0" borderId="43" xfId="3" applyFont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44" xfId="3" applyFont="1" applyBorder="1" applyAlignment="1">
      <alignment horizontal="center" vertical="center" textRotation="255"/>
    </xf>
    <xf numFmtId="0" fontId="7" fillId="0" borderId="42" xfId="3" applyFont="1" applyBorder="1" applyAlignment="1">
      <alignment horizontal="center" vertical="center" textRotation="255"/>
    </xf>
    <xf numFmtId="0" fontId="7" fillId="0" borderId="20" xfId="3" applyFont="1" applyBorder="1" applyAlignment="1">
      <alignment horizontal="center" vertical="center"/>
    </xf>
    <xf numFmtId="0" fontId="7" fillId="0" borderId="43" xfId="3" applyFont="1" applyBorder="1" applyAlignment="1">
      <alignment horizontal="center" vertical="center" textRotation="255"/>
    </xf>
  </cellXfs>
  <cellStyles count="4">
    <cellStyle name="桁区切り" xfId="1" builtinId="6"/>
    <cellStyle name="通貨" xfId="2" builtinId="7"/>
    <cellStyle name="標準" xfId="0" builtinId="0"/>
    <cellStyle name="標準_Sheet1" xfId="3" xr:uid="{00000000-0005-0000-0000-000003000000}"/>
  </cellStyles>
  <dxfs count="6"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10270" name="Oval 2">
          <a:extLst>
            <a:ext uri="{FF2B5EF4-FFF2-40B4-BE49-F238E27FC236}">
              <a16:creationId xmlns:a16="http://schemas.microsoft.com/office/drawing/2014/main" id="{00000000-0008-0000-0000-00001E28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3" name="AutoShape 3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>
          <a:spLocks noChangeArrowheads="1"/>
        </xdr:cNvSpPr>
      </xdr:nvSpPr>
      <xdr:spPr bwMode="auto">
        <a:xfrm>
          <a:off x="0" y="14439900"/>
          <a:ext cx="0" cy="0"/>
        </a:xfrm>
        <a:prstGeom prst="wedgeRoundRectCallout">
          <a:avLst>
            <a:gd name="adj1" fmla="val -111458"/>
            <a:gd name="adj2" fmla="val -144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別表から選び転記する。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推奨例を採用される場合は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「推奨例」と書く。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4" name="AutoShape 4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>
          <a:spLocks/>
        </xdr:cNvSpPr>
      </xdr:nvSpPr>
      <xdr:spPr bwMode="auto">
        <a:xfrm>
          <a:off x="0" y="14439900"/>
          <a:ext cx="0" cy="0"/>
        </a:xfrm>
        <a:prstGeom prst="borderCallout1">
          <a:avLst>
            <a:gd name="adj1" fmla="val 10083"/>
            <a:gd name="adj2" fmla="val -5972"/>
            <a:gd name="adj3" fmla="val -186556"/>
            <a:gd name="adj4" fmla="val -268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指定の色に○印をつける。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２色の場合は２つ○し、数量欄に記入する。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5" name="AutoShape 5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>
          <a:spLocks noChangeArrowheads="1"/>
        </xdr:cNvSpPr>
      </xdr:nvSpPr>
      <xdr:spPr bwMode="auto">
        <a:xfrm>
          <a:off x="0" y="14439900"/>
          <a:ext cx="0" cy="0"/>
        </a:xfrm>
        <a:prstGeom prst="wedgeRoundRectCallout">
          <a:avLst>
            <a:gd name="adj1" fmla="val 52153"/>
            <a:gd name="adj2" fmla="val 1106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申請上限を超えないように合計して記入する。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6" name="AutoShape 6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>
          <a:spLocks/>
        </xdr:cNvSpPr>
      </xdr:nvSpPr>
      <xdr:spPr bwMode="auto">
        <a:xfrm>
          <a:off x="0" y="14439900"/>
          <a:ext cx="0" cy="0"/>
        </a:xfrm>
        <a:prstGeom prst="borderCallout2">
          <a:avLst>
            <a:gd name="adj1" fmla="val 12000"/>
            <a:gd name="adj2" fmla="val -5264"/>
            <a:gd name="adj3" fmla="val 12000"/>
            <a:gd name="adj4" fmla="val -34208"/>
            <a:gd name="adj5" fmla="val -14000"/>
            <a:gd name="adj6" fmla="val -5789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外部講師を招聘される場合は、債権者登録が必要です。連絡をお願いします。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127" name="AutoShape 7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SpPr>
          <a:spLocks noChangeArrowheads="1"/>
        </xdr:cNvSpPr>
      </xdr:nvSpPr>
      <xdr:spPr bwMode="auto">
        <a:xfrm>
          <a:off x="0" y="14439900"/>
          <a:ext cx="0" cy="0"/>
        </a:xfrm>
        <a:prstGeom prst="wedgeRoundRectCallout">
          <a:avLst>
            <a:gd name="adj1" fmla="val -81819"/>
            <a:gd name="adj2" fmla="val -223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特別支援学級は含まない。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10276" name="Oval 8">
          <a:extLst>
            <a:ext uri="{FF2B5EF4-FFF2-40B4-BE49-F238E27FC236}">
              <a16:creationId xmlns:a16="http://schemas.microsoft.com/office/drawing/2014/main" id="{00000000-0008-0000-0000-00002428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10109" name="Oval 2">
          <a:extLst>
            <a:ext uri="{FF2B5EF4-FFF2-40B4-BE49-F238E27FC236}">
              <a16:creationId xmlns:a16="http://schemas.microsoft.com/office/drawing/2014/main" id="{00000000-0008-0000-0100-00007D27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wedgeRoundRectCallout">
          <a:avLst>
            <a:gd name="adj1" fmla="val -111458"/>
            <a:gd name="adj2" fmla="val -144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別表から選び転記する。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推奨例を採用される場合は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「推奨例」と書く。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0" y="13239750"/>
          <a:ext cx="0" cy="0"/>
        </a:xfrm>
        <a:prstGeom prst="borderCallout1">
          <a:avLst>
            <a:gd name="adj1" fmla="val 10083"/>
            <a:gd name="adj2" fmla="val -5972"/>
            <a:gd name="adj3" fmla="val -186556"/>
            <a:gd name="adj4" fmla="val -268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指定の色に○印をつける。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２色の場合は２つ○し、数量欄に記入する。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wedgeRoundRectCallout">
          <a:avLst>
            <a:gd name="adj1" fmla="val 52153"/>
            <a:gd name="adj2" fmla="val 1106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申請上限を超えないように合計して記入する。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0" y="13239750"/>
          <a:ext cx="0" cy="0"/>
        </a:xfrm>
        <a:prstGeom prst="borderCallout2">
          <a:avLst>
            <a:gd name="adj1" fmla="val 12000"/>
            <a:gd name="adj2" fmla="val -5264"/>
            <a:gd name="adj3" fmla="val 12000"/>
            <a:gd name="adj4" fmla="val -34208"/>
            <a:gd name="adj5" fmla="val -14000"/>
            <a:gd name="adj6" fmla="val -5789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外部講師を招聘される場合は、債権者登録が必要です。連絡をお願いします。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wedgeRoundRectCallout">
          <a:avLst>
            <a:gd name="adj1" fmla="val -81819"/>
            <a:gd name="adj2" fmla="val -223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特別支援学級は含まない。</a:t>
          </a: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10115" name="Oval 8">
          <a:extLst>
            <a:ext uri="{FF2B5EF4-FFF2-40B4-BE49-F238E27FC236}">
              <a16:creationId xmlns:a16="http://schemas.microsoft.com/office/drawing/2014/main" id="{00000000-0008-0000-0100-000083270000}"/>
            </a:ext>
          </a:extLst>
        </xdr:cNvPr>
        <xdr:cNvSpPr>
          <a:spLocks noChangeArrowheads="1"/>
        </xdr:cNvSpPr>
      </xdr:nvSpPr>
      <xdr:spPr bwMode="auto">
        <a:xfrm>
          <a:off x="0" y="13239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47625</xdr:rowOff>
    </xdr:from>
    <xdr:to>
      <xdr:col>2</xdr:col>
      <xdr:colOff>1952625</xdr:colOff>
      <xdr:row>7</xdr:row>
      <xdr:rowOff>76200</xdr:rowOff>
    </xdr:to>
    <xdr:sp macro="" textlink="">
      <xdr:nvSpPr>
        <xdr:cNvPr id="9" name="AutoShape 1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178719" y="1821656"/>
          <a:ext cx="1952625" cy="516732"/>
        </a:xfrm>
        <a:prstGeom prst="wedgeRectCallout">
          <a:avLst>
            <a:gd name="adj1" fmla="val 41056"/>
            <a:gd name="adj2" fmla="val -90625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特別支援学級は含まない。</a:t>
          </a:r>
        </a:p>
      </xdr:txBody>
    </xdr:sp>
    <xdr:clientData/>
  </xdr:twoCellAnchor>
  <xdr:twoCellAnchor>
    <xdr:from>
      <xdr:col>2</xdr:col>
      <xdr:colOff>1631157</xdr:colOff>
      <xdr:row>7</xdr:row>
      <xdr:rowOff>178594</xdr:rowOff>
    </xdr:from>
    <xdr:to>
      <xdr:col>2</xdr:col>
      <xdr:colOff>3826670</xdr:colOff>
      <xdr:row>9</xdr:row>
      <xdr:rowOff>178594</xdr:rowOff>
    </xdr:to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2809876" y="2440782"/>
          <a:ext cx="2195513" cy="511968"/>
        </a:xfrm>
        <a:prstGeom prst="wedgeRectCallout">
          <a:avLst>
            <a:gd name="adj1" fmla="val -48746"/>
            <a:gd name="adj2" fmla="val 81481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別表を参考に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リストから選択する。</a:t>
          </a:r>
        </a:p>
      </xdr:txBody>
    </xdr:sp>
    <xdr:clientData/>
  </xdr:twoCellAnchor>
  <xdr:twoCellAnchor>
    <xdr:from>
      <xdr:col>6</xdr:col>
      <xdr:colOff>321469</xdr:colOff>
      <xdr:row>7</xdr:row>
      <xdr:rowOff>119062</xdr:rowOff>
    </xdr:from>
    <xdr:to>
      <xdr:col>7</xdr:col>
      <xdr:colOff>569119</xdr:colOff>
      <xdr:row>9</xdr:row>
      <xdr:rowOff>71437</xdr:rowOff>
    </xdr:to>
    <xdr:sp macro="" textlink="">
      <xdr:nvSpPr>
        <xdr:cNvPr id="11" name="AutoShape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7405688" y="2381250"/>
          <a:ext cx="938212" cy="464343"/>
        </a:xfrm>
        <a:prstGeom prst="wedgeRectCallout">
          <a:avLst>
            <a:gd name="adj1" fmla="val -51517"/>
            <a:gd name="adj2" fmla="val 13711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数量を入力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226219</xdr:colOff>
      <xdr:row>19</xdr:row>
      <xdr:rowOff>159545</xdr:rowOff>
    </xdr:from>
    <xdr:to>
      <xdr:col>2</xdr:col>
      <xdr:colOff>1235869</xdr:colOff>
      <xdr:row>21</xdr:row>
      <xdr:rowOff>121445</xdr:rowOff>
    </xdr:to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404813" y="5672139"/>
          <a:ext cx="2009775" cy="509587"/>
        </a:xfrm>
        <a:prstGeom prst="wedgeRectCallout">
          <a:avLst>
            <a:gd name="adj1" fmla="val -32158"/>
            <a:gd name="adj2" fmla="val 9259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この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品目を選択したとき、各色の必要数を記入する。</a:t>
          </a:r>
        </a:p>
      </xdr:txBody>
    </xdr:sp>
    <xdr:clientData/>
  </xdr:twoCellAnchor>
  <xdr:twoCellAnchor>
    <xdr:from>
      <xdr:col>2</xdr:col>
      <xdr:colOff>1407318</xdr:colOff>
      <xdr:row>16</xdr:row>
      <xdr:rowOff>130969</xdr:rowOff>
    </xdr:from>
    <xdr:to>
      <xdr:col>7</xdr:col>
      <xdr:colOff>464344</xdr:colOff>
      <xdr:row>20</xdr:row>
      <xdr:rowOff>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586037" y="4822032"/>
          <a:ext cx="5653088" cy="964407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『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品名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』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を選択すると、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『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単価（円）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』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が自動的に出力されます。</a:t>
          </a:r>
          <a:endParaRPr kumimoji="1" lang="en-US" altLang="ja-JP" sz="1100">
            <a:latin typeface="HGS明朝B" pitchFamily="18" charset="-128"/>
            <a:ea typeface="HGS明朝B" pitchFamily="18" charset="-128"/>
          </a:endParaRPr>
        </a:p>
        <a:p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続いて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『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数量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』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を入力してください。</a:t>
          </a:r>
          <a:endParaRPr kumimoji="1" lang="en-US" altLang="ja-JP" sz="1100">
            <a:latin typeface="HGS明朝B" pitchFamily="18" charset="-128"/>
            <a:ea typeface="HGS明朝B" pitchFamily="18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（注）シート“リスト”では、税別価格と税込み価格がありますが、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『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金額（円）</a:t>
          </a:r>
          <a:r>
            <a:rPr kumimoji="1" lang="en-US" altLang="ja-JP" sz="1100">
              <a:latin typeface="HGS明朝B" pitchFamily="18" charset="-128"/>
              <a:ea typeface="HGS明朝B" pitchFamily="18" charset="-128"/>
            </a:rPr>
            <a:t>』</a:t>
          </a:r>
          <a:r>
            <a:rPr kumimoji="1" lang="ja-JP" altLang="en-US" sz="1100">
              <a:latin typeface="HGS明朝B" pitchFamily="18" charset="-128"/>
              <a:ea typeface="HGS明朝B" pitchFamily="18" charset="-128"/>
            </a:rPr>
            <a:t>のセルにはどの品目も税込価格が出力されます。</a:t>
          </a:r>
        </a:p>
      </xdr:txBody>
    </xdr:sp>
    <xdr:clientData/>
  </xdr:twoCellAnchor>
  <xdr:twoCellAnchor>
    <xdr:from>
      <xdr:col>2</xdr:col>
      <xdr:colOff>1321593</xdr:colOff>
      <xdr:row>28</xdr:row>
      <xdr:rowOff>59531</xdr:rowOff>
    </xdr:from>
    <xdr:to>
      <xdr:col>2</xdr:col>
      <xdr:colOff>3702843</xdr:colOff>
      <xdr:row>30</xdr:row>
      <xdr:rowOff>21431</xdr:rowOff>
    </xdr:to>
    <xdr:sp macro="" textlink="">
      <xdr:nvSpPr>
        <xdr:cNvPr id="14" name="AutoShape 2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2502693" y="7917656"/>
          <a:ext cx="2381250" cy="514350"/>
        </a:xfrm>
        <a:prstGeom prst="wedgeRectCallout">
          <a:avLst>
            <a:gd name="adj1" fmla="val -68306"/>
            <a:gd name="adj2" fmla="val 185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カタログのコピーが必要です。</a:t>
          </a:r>
        </a:p>
      </xdr:txBody>
    </xdr:sp>
    <xdr:clientData/>
  </xdr:twoCellAnchor>
  <xdr:twoCellAnchor>
    <xdr:from>
      <xdr:col>4</xdr:col>
      <xdr:colOff>273843</xdr:colOff>
      <xdr:row>30</xdr:row>
      <xdr:rowOff>226219</xdr:rowOff>
    </xdr:from>
    <xdr:to>
      <xdr:col>6</xdr:col>
      <xdr:colOff>645318</xdr:colOff>
      <xdr:row>32</xdr:row>
      <xdr:rowOff>210344</xdr:rowOff>
    </xdr:to>
    <xdr:sp macro="" textlink="">
      <xdr:nvSpPr>
        <xdr:cNvPr id="15" name="AutoShape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5976937" y="8584407"/>
          <a:ext cx="1752600" cy="531812"/>
        </a:xfrm>
        <a:prstGeom prst="wedgeRectCallout">
          <a:avLst>
            <a:gd name="adj1" fmla="val -37283"/>
            <a:gd name="adj2" fmla="val -91583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特価ではなく、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定価（税込み）を記入する。</a:t>
          </a:r>
        </a:p>
      </xdr:txBody>
    </xdr:sp>
    <xdr:clientData/>
  </xdr:twoCellAnchor>
  <xdr:twoCellAnchor>
    <xdr:from>
      <xdr:col>6</xdr:col>
      <xdr:colOff>0</xdr:colOff>
      <xdr:row>36</xdr:row>
      <xdr:rowOff>83344</xdr:rowOff>
    </xdr:from>
    <xdr:to>
      <xdr:col>9</xdr:col>
      <xdr:colOff>128589</xdr:colOff>
      <xdr:row>39</xdr:row>
      <xdr:rowOff>95250</xdr:rowOff>
    </xdr:to>
    <xdr:sp macro="" textlink="">
      <xdr:nvSpPr>
        <xdr:cNvPr id="16" name="AutoShape 2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7084219" y="10096500"/>
          <a:ext cx="2438401" cy="333375"/>
        </a:xfrm>
        <a:prstGeom prst="wedgeRectCallout">
          <a:avLst>
            <a:gd name="adj1" fmla="val 26416"/>
            <a:gd name="adj2" fmla="val -7913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上部の申請上限金額以内であること。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98"/>
  <sheetViews>
    <sheetView showZeros="0" tabSelected="1" view="pageBreakPreview" zoomScale="80" zoomScaleNormal="89" zoomScaleSheetLayoutView="80" workbookViewId="0">
      <selection activeCell="F22" sqref="F22:G22"/>
    </sheetView>
  </sheetViews>
  <sheetFormatPr defaultRowHeight="13.5" x14ac:dyDescent="0.15"/>
  <cols>
    <col min="1" max="1" width="5.125" style="25" customWidth="1"/>
    <col min="2" max="2" width="13.125" style="25" customWidth="1"/>
    <col min="3" max="3" width="50.25" style="25" customWidth="1"/>
    <col min="4" max="8" width="9" style="25"/>
    <col min="9" max="9" width="12.25" style="25" customWidth="1"/>
    <col min="10" max="10" width="3.125" style="25" customWidth="1"/>
    <col min="11" max="11" width="2.875" style="25" customWidth="1"/>
    <col min="12" max="16384" width="9" style="25"/>
  </cols>
  <sheetData>
    <row r="1" spans="1:14" ht="19.5" customHeight="1" x14ac:dyDescent="0.15">
      <c r="A1" s="23"/>
      <c r="B1" s="23"/>
      <c r="C1" s="23"/>
      <c r="D1" s="23"/>
      <c r="E1" s="23"/>
      <c r="F1" s="23"/>
      <c r="G1" s="23"/>
      <c r="H1" s="23"/>
      <c r="I1" s="24" t="s">
        <v>89</v>
      </c>
    </row>
    <row r="2" spans="1:14" ht="24.95" customHeight="1" x14ac:dyDescent="0.2">
      <c r="A2" s="60" t="s">
        <v>111</v>
      </c>
      <c r="B2" s="60"/>
      <c r="C2" s="60"/>
      <c r="D2" s="60"/>
      <c r="E2" s="60"/>
      <c r="F2" s="60"/>
      <c r="G2" s="60"/>
      <c r="H2" s="60"/>
      <c r="I2" s="60"/>
      <c r="J2" s="60"/>
    </row>
    <row r="3" spans="1:14" ht="24.95" customHeight="1" thickBot="1" x14ac:dyDescent="0.2">
      <c r="A3" s="61" t="s">
        <v>90</v>
      </c>
      <c r="B3" s="61"/>
      <c r="C3" s="61"/>
      <c r="D3" s="61"/>
      <c r="E3" s="61"/>
      <c r="F3" s="61"/>
      <c r="G3" s="61"/>
      <c r="H3" s="61"/>
      <c r="I3" s="61"/>
      <c r="J3" s="61"/>
    </row>
    <row r="4" spans="1:14" ht="35.25" customHeight="1" thickBot="1" x14ac:dyDescent="0.2">
      <c r="B4" s="26" t="s">
        <v>1</v>
      </c>
      <c r="C4" s="22" t="s">
        <v>99</v>
      </c>
      <c r="D4" s="62" t="s">
        <v>84</v>
      </c>
      <c r="E4" s="63"/>
      <c r="F4" s="63"/>
      <c r="G4" s="63"/>
      <c r="H4" s="63"/>
      <c r="I4" s="64"/>
    </row>
    <row r="5" spans="1:14" ht="35.25" customHeight="1" thickBot="1" x14ac:dyDescent="0.2">
      <c r="B5" s="26" t="s">
        <v>2</v>
      </c>
      <c r="C5" s="22"/>
      <c r="D5" s="65" t="s">
        <v>85</v>
      </c>
      <c r="E5" s="66"/>
      <c r="F5" s="66"/>
      <c r="G5" s="66"/>
      <c r="H5" s="66"/>
      <c r="I5" s="67"/>
    </row>
    <row r="6" spans="1:14" ht="10.5" customHeight="1" thickBot="1" x14ac:dyDescent="0.2"/>
    <row r="7" spans="1:14" ht="27.75" customHeight="1" thickBot="1" x14ac:dyDescent="0.2">
      <c r="B7" s="28" t="s">
        <v>3</v>
      </c>
      <c r="C7" s="29">
        <v>10000</v>
      </c>
      <c r="D7" s="27" t="s">
        <v>45</v>
      </c>
      <c r="E7" s="27">
        <v>1</v>
      </c>
      <c r="F7" s="70" t="s">
        <v>46</v>
      </c>
      <c r="G7" s="71"/>
      <c r="H7" s="68">
        <f>C7*E7</f>
        <v>10000</v>
      </c>
      <c r="I7" s="69"/>
    </row>
    <row r="8" spans="1:14" ht="19.5" customHeight="1" x14ac:dyDescent="0.15">
      <c r="B8" s="30"/>
      <c r="C8" s="30"/>
      <c r="D8" s="30"/>
      <c r="E8" s="30"/>
      <c r="F8" s="30"/>
      <c r="G8" s="30"/>
      <c r="H8" s="31"/>
      <c r="I8" s="31"/>
    </row>
    <row r="9" spans="1:14" ht="21" customHeight="1" thickBot="1" x14ac:dyDescent="0.2">
      <c r="B9" s="31" t="s">
        <v>7</v>
      </c>
      <c r="C9" s="30"/>
      <c r="D9" s="30"/>
      <c r="E9" s="30"/>
      <c r="F9" s="30"/>
      <c r="G9" s="30"/>
      <c r="H9" s="31"/>
      <c r="I9" s="31"/>
    </row>
    <row r="10" spans="1:14" ht="21.75" customHeight="1" thickBot="1" x14ac:dyDescent="0.2">
      <c r="B10" s="72" t="s">
        <v>91</v>
      </c>
      <c r="C10" s="73"/>
      <c r="D10" s="72" t="s">
        <v>0</v>
      </c>
      <c r="E10" s="73"/>
      <c r="F10" s="56" t="s">
        <v>4</v>
      </c>
      <c r="G10" s="57"/>
      <c r="H10" s="56" t="s">
        <v>5</v>
      </c>
      <c r="I10" s="57"/>
    </row>
    <row r="11" spans="1:14" ht="21.75" customHeight="1" thickBot="1" x14ac:dyDescent="0.2">
      <c r="A11" s="47" t="e">
        <f>VLOOKUP(B11,リスト!$D$3:$F$45,3,FALSE)</f>
        <v>#N/A</v>
      </c>
      <c r="B11" s="125"/>
      <c r="C11" s="126"/>
      <c r="D11" s="80" t="str">
        <f>IF(B11="","",VLOOKUP($B11,リスト!D3:E45,2,FALSE))</f>
        <v/>
      </c>
      <c r="E11" s="81"/>
      <c r="F11" s="74"/>
      <c r="G11" s="75"/>
      <c r="H11" s="82" t="e">
        <f>IF(A11="D",D11*F11,ROUNDDOWN(D11*F11*1.1,0))</f>
        <v>#N/A</v>
      </c>
      <c r="I11" s="83" t="e">
        <f>IF(#REF!="D",B11*D11,ROUNDDOWN(B11*D11*1.08,0))</f>
        <v>#REF!</v>
      </c>
      <c r="K11"/>
    </row>
    <row r="12" spans="1:14" ht="21.75" customHeight="1" thickBot="1" x14ac:dyDescent="0.2">
      <c r="A12" s="47" t="e">
        <f>VLOOKUP(B12,リスト!$D$3:$F$45,3,FALSE)</f>
        <v>#N/A</v>
      </c>
      <c r="B12" s="121"/>
      <c r="C12" s="122"/>
      <c r="D12" s="78" t="str">
        <f>IF(B12="","",VLOOKUP($B12,リスト!D4:E46,2,FALSE))</f>
        <v/>
      </c>
      <c r="E12" s="79"/>
      <c r="F12" s="58"/>
      <c r="G12" s="59"/>
      <c r="H12" s="82" t="e">
        <f>IF(A12="D",D12*F12,ROUNDDOWN(D12*F12*1.1,0))</f>
        <v>#N/A</v>
      </c>
      <c r="I12" s="83" t="e">
        <f>IF(#REF!="D",B12*D12,ROUNDDOWN(B12*D12*1.08,0))</f>
        <v>#REF!</v>
      </c>
    </row>
    <row r="13" spans="1:14" ht="21.75" customHeight="1" x14ac:dyDescent="0.15">
      <c r="A13" s="47" t="e">
        <f>VLOOKUP(B13,リスト!$D$3:$F$45,3,FALSE)</f>
        <v>#N/A</v>
      </c>
      <c r="B13" s="121"/>
      <c r="C13" s="122"/>
      <c r="D13" s="78" t="str">
        <f>IF(B13="","",VLOOKUP($B13,リスト!D5:E47,2,FALSE))</f>
        <v/>
      </c>
      <c r="E13" s="79"/>
      <c r="F13" s="58"/>
      <c r="G13" s="59"/>
      <c r="H13" s="82" t="e">
        <f>IF(A13="D",D13*F13,ROUNDDOWN(D13*F13*1.1,0))</f>
        <v>#N/A</v>
      </c>
      <c r="I13" s="83" t="e">
        <f>IF(#REF!="D",B13*D13,ROUNDDOWN(B13*D13*1.08,0))</f>
        <v>#REF!</v>
      </c>
    </row>
    <row r="14" spans="1:14" ht="21.75" customHeight="1" x14ac:dyDescent="0.15">
      <c r="A14" s="47" t="e">
        <f>VLOOKUP(B14,リスト!$D$3:$F$45,3,FALSE)</f>
        <v>#N/A</v>
      </c>
      <c r="B14" s="121"/>
      <c r="C14" s="122"/>
      <c r="D14" s="78" t="str">
        <f>IF(B14="","",VLOOKUP($B14,リスト!D6:E48,2,FALSE))</f>
        <v/>
      </c>
      <c r="E14" s="79"/>
      <c r="F14" s="58"/>
      <c r="G14" s="59"/>
      <c r="H14" s="76" t="e">
        <f>IF(A14="D",D14*F14,ROUNDDOWN(D14*F14*1.1,0))</f>
        <v>#N/A</v>
      </c>
      <c r="I14" s="77" t="e">
        <f>IF(#REF!="D",B14*D14,ROUNDDOWN(B14*D14*1.08,0))</f>
        <v>#REF!</v>
      </c>
      <c r="N14"/>
    </row>
    <row r="15" spans="1:14" ht="21.75" customHeight="1" x14ac:dyDescent="0.15">
      <c r="A15" s="47" t="e">
        <f>VLOOKUP(B15,リスト!$D$3:$F$45,3,FALSE)</f>
        <v>#N/A</v>
      </c>
      <c r="B15" s="121"/>
      <c r="C15" s="122"/>
      <c r="D15" s="78" t="str">
        <f>IF(B15="","",VLOOKUP($B15,リスト!D7:E49,2,FALSE))</f>
        <v/>
      </c>
      <c r="E15" s="79"/>
      <c r="F15" s="58"/>
      <c r="G15" s="59"/>
      <c r="H15" s="76" t="e">
        <f>IF(A15="D",D15*F15,ROUNDDOWN(D15*F15*1.1,0))</f>
        <v>#N/A</v>
      </c>
      <c r="I15" s="77" t="e">
        <f>IF(#REF!="D",B15*D15,ROUNDDOWN(B15*D15*1.08,0))</f>
        <v>#REF!</v>
      </c>
    </row>
    <row r="16" spans="1:14" ht="21.75" customHeight="1" x14ac:dyDescent="0.15">
      <c r="A16" s="47" t="e">
        <f>VLOOKUP(B16,リスト!$D$3:$F$45,3,FALSE)</f>
        <v>#N/A</v>
      </c>
      <c r="B16" s="121"/>
      <c r="C16" s="122"/>
      <c r="D16" s="78" t="str">
        <f>IF(B16="","",VLOOKUP($B16,リスト!D8:E50,2,FALSE))</f>
        <v/>
      </c>
      <c r="E16" s="79"/>
      <c r="F16" s="58"/>
      <c r="G16" s="59"/>
      <c r="H16" s="76" t="e">
        <f t="shared" ref="H16:H22" si="0">IF(A16="D",D16*F16,ROUNDDOWN(D16*F16*1.1,0))</f>
        <v>#N/A</v>
      </c>
      <c r="I16" s="77" t="e">
        <f>IF(#REF!="D",B16*D16,ROUNDDOWN(B16*D16*1.08,0))</f>
        <v>#REF!</v>
      </c>
      <c r="K16" s="39"/>
      <c r="L16" s="38"/>
      <c r="N16"/>
    </row>
    <row r="17" spans="1:14" ht="21.75" customHeight="1" x14ac:dyDescent="0.15">
      <c r="A17" s="47" t="e">
        <f>VLOOKUP(B17,リスト!$D$3:$F$45,3,FALSE)</f>
        <v>#N/A</v>
      </c>
      <c r="B17" s="121"/>
      <c r="C17" s="122"/>
      <c r="D17" s="78" t="str">
        <f>IF(B17="","",VLOOKUP($B17,リスト!D9:E51,2,FALSE))</f>
        <v/>
      </c>
      <c r="E17" s="79"/>
      <c r="F17" s="58"/>
      <c r="G17" s="59"/>
      <c r="H17" s="76" t="e">
        <f t="shared" si="0"/>
        <v>#N/A</v>
      </c>
      <c r="I17" s="77" t="e">
        <f>IF(#REF!="D",B17*D17,ROUNDDOWN(B17*D17*1.08,0))</f>
        <v>#REF!</v>
      </c>
    </row>
    <row r="18" spans="1:14" ht="21.75" customHeight="1" x14ac:dyDescent="0.15">
      <c r="A18" s="47" t="e">
        <f>VLOOKUP(B18,リスト!$D$3:$F$45,3,FALSE)</f>
        <v>#N/A</v>
      </c>
      <c r="B18" s="121"/>
      <c r="C18" s="122"/>
      <c r="D18" s="78" t="str">
        <f>IF(B18="","",VLOOKUP($B18,リスト!D10:E52,2,FALSE))</f>
        <v/>
      </c>
      <c r="E18" s="79"/>
      <c r="F18" s="58"/>
      <c r="G18" s="59"/>
      <c r="H18" s="76" t="e">
        <f t="shared" si="0"/>
        <v>#N/A</v>
      </c>
      <c r="I18" s="77" t="e">
        <f>IF(#REF!="D",B18*D18,ROUNDDOWN(B18*D18*1.08,0))</f>
        <v>#REF!</v>
      </c>
    </row>
    <row r="19" spans="1:14" ht="21.75" customHeight="1" x14ac:dyDescent="0.15">
      <c r="A19" s="47" t="e">
        <f>VLOOKUP(B19,リスト!$D$3:$F$45,3,FALSE)</f>
        <v>#N/A</v>
      </c>
      <c r="B19" s="121"/>
      <c r="C19" s="122"/>
      <c r="D19" s="78" t="str">
        <f>IF(B19="","",VLOOKUP($B19,リスト!D11:E53,2,FALSE))</f>
        <v/>
      </c>
      <c r="E19" s="79"/>
      <c r="F19" s="58"/>
      <c r="G19" s="59"/>
      <c r="H19" s="76" t="e">
        <f t="shared" si="0"/>
        <v>#N/A</v>
      </c>
      <c r="I19" s="77" t="e">
        <f>IF(#REF!="D",B19*D19,ROUNDDOWN(B19*D19*1.08,0))</f>
        <v>#REF!</v>
      </c>
    </row>
    <row r="20" spans="1:14" ht="21.75" customHeight="1" x14ac:dyDescent="0.15">
      <c r="A20" s="47" t="e">
        <f>VLOOKUP(B20,リスト!$D$3:$F$45,3,FALSE)</f>
        <v>#N/A</v>
      </c>
      <c r="B20" s="121"/>
      <c r="C20" s="122"/>
      <c r="D20" s="78" t="str">
        <f>IF(B20="","",VLOOKUP($B20,リスト!D12:E54,2,FALSE))</f>
        <v/>
      </c>
      <c r="E20" s="79"/>
      <c r="F20" s="58"/>
      <c r="G20" s="59"/>
      <c r="H20" s="76" t="e">
        <f t="shared" si="0"/>
        <v>#N/A</v>
      </c>
      <c r="I20" s="77" t="e">
        <f>IF(#REF!="D",B20*D20,ROUNDDOWN(B20*D20*1.08,0))</f>
        <v>#REF!</v>
      </c>
    </row>
    <row r="21" spans="1:14" ht="21.75" customHeight="1" x14ac:dyDescent="0.15">
      <c r="A21" s="47" t="e">
        <f>VLOOKUP(B21,リスト!$D$3:$F$45,3,FALSE)</f>
        <v>#N/A</v>
      </c>
      <c r="B21" s="121"/>
      <c r="C21" s="122"/>
      <c r="D21" s="78" t="str">
        <f>IF(B21="","",VLOOKUP($B21,リスト!D13:E55,2,FALSE))</f>
        <v/>
      </c>
      <c r="E21" s="79"/>
      <c r="F21" s="58"/>
      <c r="G21" s="59"/>
      <c r="H21" s="76" t="e">
        <f t="shared" si="0"/>
        <v>#N/A</v>
      </c>
      <c r="I21" s="77" t="e">
        <f>IF(#REF!="D",B21*D21,ROUNDDOWN(B21*D21*1.08,0))</f>
        <v>#REF!</v>
      </c>
    </row>
    <row r="22" spans="1:14" ht="21.75" customHeight="1" thickBot="1" x14ac:dyDescent="0.2">
      <c r="A22" s="47" t="e">
        <f>VLOOKUP(B22,リスト!$D$3:$F$45,3,FALSE)</f>
        <v>#N/A</v>
      </c>
      <c r="B22" s="86"/>
      <c r="C22" s="87"/>
      <c r="D22" s="90" t="str">
        <f>IF(B22="","",VLOOKUP($B22,リスト!D14:E56,2,FALSE))</f>
        <v/>
      </c>
      <c r="E22" s="91"/>
      <c r="F22" s="102"/>
      <c r="G22" s="103"/>
      <c r="H22" s="88" t="e">
        <f t="shared" si="0"/>
        <v>#N/A</v>
      </c>
      <c r="I22" s="89" t="e">
        <f>IF(#REF!="D",B22*D22,ROUNDDOWN(B22*D22*1.08,0))</f>
        <v>#REF!</v>
      </c>
    </row>
    <row r="23" spans="1:14" ht="21.75" customHeight="1" x14ac:dyDescent="0.15">
      <c r="B23" s="52" t="s">
        <v>93</v>
      </c>
      <c r="C23" s="84" t="s">
        <v>88</v>
      </c>
      <c r="D23" s="85"/>
      <c r="E23" s="85"/>
      <c r="F23" s="85"/>
      <c r="G23" s="85"/>
      <c r="H23" s="112" t="s">
        <v>61</v>
      </c>
      <c r="I23" s="113"/>
    </row>
    <row r="24" spans="1:14" ht="21.75" customHeight="1" thickBot="1" x14ac:dyDescent="0.2">
      <c r="B24" s="33" t="s">
        <v>59</v>
      </c>
      <c r="C24" s="110" t="s">
        <v>60</v>
      </c>
      <c r="D24" s="111"/>
      <c r="E24" s="111"/>
      <c r="F24" s="111"/>
      <c r="G24" s="111"/>
      <c r="H24" s="116" t="s">
        <v>61</v>
      </c>
      <c r="I24" s="117"/>
    </row>
    <row r="25" spans="1:14" ht="21.75" customHeight="1" thickBot="1" x14ac:dyDescent="0.2">
      <c r="B25" s="95" t="s">
        <v>47</v>
      </c>
      <c r="C25" s="96"/>
      <c r="D25" s="96"/>
      <c r="E25" s="96"/>
      <c r="F25" s="96"/>
      <c r="G25" s="97"/>
      <c r="H25" s="123">
        <f>SUMIF(H11:I22,"&lt;"&amp;10^10)</f>
        <v>0</v>
      </c>
      <c r="I25" s="124"/>
      <c r="N25" s="25">
        <f>SUM(N11:N22)</f>
        <v>0</v>
      </c>
    </row>
    <row r="26" spans="1:14" ht="9.75" customHeight="1" x14ac:dyDescent="0.15">
      <c r="B26" s="34"/>
      <c r="C26" s="34"/>
      <c r="D26" s="109"/>
      <c r="E26" s="109"/>
      <c r="F26" s="109"/>
      <c r="G26" s="109"/>
      <c r="H26" s="118"/>
      <c r="I26" s="118"/>
    </row>
    <row r="27" spans="1:14" ht="21" customHeight="1" thickBot="1" x14ac:dyDescent="0.2">
      <c r="B27" s="34" t="s">
        <v>8</v>
      </c>
      <c r="C27" s="34"/>
      <c r="D27" s="30"/>
      <c r="E27" s="30"/>
      <c r="F27" s="30"/>
      <c r="G27" s="30"/>
      <c r="H27" s="30"/>
      <c r="I27" s="30"/>
    </row>
    <row r="28" spans="1:14" ht="21.75" customHeight="1" thickBot="1" x14ac:dyDescent="0.2">
      <c r="B28" s="56" t="s">
        <v>91</v>
      </c>
      <c r="C28" s="57"/>
      <c r="D28" s="56" t="s">
        <v>74</v>
      </c>
      <c r="E28" s="57"/>
      <c r="F28" s="56" t="s">
        <v>4</v>
      </c>
      <c r="G28" s="57"/>
      <c r="H28" s="56" t="s">
        <v>5</v>
      </c>
      <c r="I28" s="57"/>
    </row>
    <row r="29" spans="1:14" ht="21.75" customHeight="1" x14ac:dyDescent="0.15">
      <c r="B29" s="74"/>
      <c r="C29" s="75"/>
      <c r="D29" s="127"/>
      <c r="E29" s="128"/>
      <c r="F29" s="74"/>
      <c r="G29" s="75"/>
      <c r="H29" s="114">
        <f>D29*F29</f>
        <v>0</v>
      </c>
      <c r="I29" s="115"/>
    </row>
    <row r="30" spans="1:14" ht="21.75" customHeight="1" x14ac:dyDescent="0.15">
      <c r="B30" s="58"/>
      <c r="C30" s="59"/>
      <c r="D30" s="92"/>
      <c r="E30" s="93"/>
      <c r="F30" s="58"/>
      <c r="G30" s="59"/>
      <c r="H30" s="119">
        <f>D30*F30</f>
        <v>0</v>
      </c>
      <c r="I30" s="120"/>
    </row>
    <row r="31" spans="1:14" ht="21.75" customHeight="1" x14ac:dyDescent="0.15">
      <c r="B31" s="58"/>
      <c r="C31" s="59"/>
      <c r="D31" s="92"/>
      <c r="E31" s="93"/>
      <c r="F31" s="58"/>
      <c r="G31" s="59"/>
      <c r="H31" s="119">
        <f>D31*F31</f>
        <v>0</v>
      </c>
      <c r="I31" s="120"/>
    </row>
    <row r="32" spans="1:14" ht="21.75" customHeight="1" x14ac:dyDescent="0.15">
      <c r="B32" s="58"/>
      <c r="C32" s="59"/>
      <c r="D32" s="92"/>
      <c r="E32" s="93"/>
      <c r="F32" s="58"/>
      <c r="G32" s="59"/>
      <c r="H32" s="119">
        <f>D32*F32</f>
        <v>0</v>
      </c>
      <c r="I32" s="120"/>
    </row>
    <row r="33" spans="2:11" ht="21.75" customHeight="1" thickBot="1" x14ac:dyDescent="0.2">
      <c r="B33" s="102"/>
      <c r="C33" s="103"/>
      <c r="D33" s="100"/>
      <c r="E33" s="101"/>
      <c r="F33" s="102"/>
      <c r="G33" s="103"/>
      <c r="H33" s="104">
        <f>D33*F33</f>
        <v>0</v>
      </c>
      <c r="I33" s="105"/>
    </row>
    <row r="34" spans="2:11" ht="21.75" customHeight="1" thickBot="1" x14ac:dyDescent="0.2">
      <c r="B34" s="95" t="s">
        <v>9</v>
      </c>
      <c r="C34" s="96"/>
      <c r="D34" s="96"/>
      <c r="E34" s="96"/>
      <c r="F34" s="96"/>
      <c r="G34" s="97"/>
      <c r="H34" s="98">
        <f>SUM(H29:I33)</f>
        <v>0</v>
      </c>
      <c r="I34" s="99"/>
    </row>
    <row r="35" spans="2:11" ht="15" customHeight="1" thickBot="1" x14ac:dyDescent="0.2">
      <c r="D35" s="40"/>
      <c r="E35" s="40"/>
    </row>
    <row r="36" spans="2:11" ht="29.25" customHeight="1" thickBot="1" x14ac:dyDescent="0.2">
      <c r="B36" s="95" t="s">
        <v>10</v>
      </c>
      <c r="C36" s="96"/>
      <c r="D36" s="96"/>
      <c r="E36" s="96"/>
      <c r="F36" s="96"/>
      <c r="G36" s="97"/>
      <c r="H36" s="98">
        <f>H25+H34</f>
        <v>0</v>
      </c>
      <c r="I36" s="99"/>
    </row>
    <row r="37" spans="2:11" ht="8.25" customHeight="1" x14ac:dyDescent="0.15"/>
    <row r="38" spans="2:11" s="36" customFormat="1" ht="23.25" customHeight="1" x14ac:dyDescent="0.15">
      <c r="B38" s="35" t="s">
        <v>86</v>
      </c>
      <c r="C38" s="35"/>
      <c r="D38" s="35"/>
      <c r="E38" s="35"/>
      <c r="F38" s="35"/>
      <c r="G38" s="35"/>
      <c r="H38" s="35"/>
      <c r="I38" s="35"/>
      <c r="J38" s="35"/>
    </row>
    <row r="39" spans="2:11" s="36" customFormat="1" ht="18.75" customHeight="1" x14ac:dyDescent="0.15">
      <c r="B39" s="37" t="s">
        <v>98</v>
      </c>
      <c r="C39" s="37"/>
      <c r="D39" s="37"/>
      <c r="E39" s="37"/>
      <c r="F39" s="37"/>
      <c r="G39" s="37"/>
      <c r="H39" s="35"/>
      <c r="I39" s="35"/>
      <c r="J39" s="35"/>
    </row>
    <row r="40" spans="2:11" s="36" customFormat="1" ht="33" customHeight="1" x14ac:dyDescent="0.15">
      <c r="B40" s="108" t="s">
        <v>87</v>
      </c>
      <c r="C40" s="108"/>
      <c r="D40" s="108"/>
      <c r="E40" s="108"/>
      <c r="F40" s="108"/>
      <c r="G40" s="108"/>
      <c r="H40" s="108"/>
      <c r="I40" s="108"/>
      <c r="J40" s="108"/>
    </row>
    <row r="41" spans="2:11" s="36" customFormat="1" ht="19.5" customHeight="1" x14ac:dyDescent="0.15">
      <c r="B41" s="108" t="s">
        <v>92</v>
      </c>
      <c r="C41" s="108"/>
      <c r="D41" s="108"/>
      <c r="E41" s="108"/>
      <c r="F41" s="108"/>
      <c r="G41" s="108"/>
      <c r="H41" s="108"/>
      <c r="I41" s="108"/>
      <c r="J41" s="108"/>
      <c r="K41" s="108"/>
    </row>
    <row r="42" spans="2:11" ht="30.75" customHeight="1" x14ac:dyDescent="0.15">
      <c r="B42" s="106" t="s">
        <v>114</v>
      </c>
      <c r="C42" s="106"/>
      <c r="D42" s="106"/>
      <c r="E42" s="106"/>
      <c r="F42" s="106"/>
      <c r="G42" s="106"/>
      <c r="H42" s="106"/>
      <c r="I42" s="106"/>
      <c r="J42" s="106"/>
    </row>
    <row r="43" spans="2:11" ht="34.5" customHeight="1" x14ac:dyDescent="0.15">
      <c r="B43" s="107" t="s">
        <v>96</v>
      </c>
      <c r="C43" s="107"/>
      <c r="D43" s="107"/>
      <c r="E43" s="107"/>
      <c r="F43" s="107"/>
      <c r="G43" s="107"/>
      <c r="H43" s="107"/>
      <c r="I43" s="107"/>
      <c r="J43" s="107"/>
    </row>
    <row r="44" spans="2:11" ht="20.25" customHeight="1" x14ac:dyDescent="0.15">
      <c r="B44" s="107" t="s">
        <v>94</v>
      </c>
      <c r="C44" s="107"/>
      <c r="D44" s="107"/>
      <c r="E44" s="107"/>
      <c r="F44" s="107"/>
      <c r="G44" s="107"/>
      <c r="H44" s="107"/>
      <c r="I44" s="107"/>
      <c r="J44" s="107"/>
    </row>
    <row r="45" spans="2:11" ht="20.25" customHeight="1" x14ac:dyDescent="0.15">
      <c r="B45" s="35" t="s">
        <v>6</v>
      </c>
      <c r="C45" s="94" t="s">
        <v>113</v>
      </c>
      <c r="D45" s="94"/>
      <c r="E45" s="94"/>
      <c r="F45" s="94"/>
      <c r="G45" s="94"/>
      <c r="H45" s="35"/>
      <c r="I45" s="35"/>
      <c r="J45" s="35"/>
    </row>
    <row r="46" spans="2:11" ht="20.25" customHeight="1" x14ac:dyDescent="0.15">
      <c r="B46" s="35"/>
      <c r="C46" s="94"/>
      <c r="D46" s="94"/>
      <c r="E46" s="94"/>
      <c r="F46" s="94"/>
      <c r="G46" s="94"/>
      <c r="H46" s="35"/>
      <c r="I46" s="35"/>
      <c r="J46" s="35"/>
    </row>
    <row r="47" spans="2:11" ht="20.25" customHeight="1" x14ac:dyDescent="0.15">
      <c r="B47" s="35"/>
      <c r="C47" s="94"/>
      <c r="D47" s="94"/>
      <c r="E47" s="94"/>
      <c r="F47" s="94"/>
      <c r="G47" s="94"/>
      <c r="H47" s="35"/>
      <c r="I47" s="35"/>
      <c r="J47" s="35"/>
    </row>
    <row r="53" spans="3:3" x14ac:dyDescent="0.15">
      <c r="C53" s="25" t="s">
        <v>53</v>
      </c>
    </row>
    <row r="54" spans="3:3" x14ac:dyDescent="0.15">
      <c r="C54" s="25" t="s">
        <v>54</v>
      </c>
    </row>
    <row r="55" spans="3:3" ht="14.25" x14ac:dyDescent="0.15">
      <c r="C55" s="25" t="s">
        <v>64</v>
      </c>
    </row>
    <row r="56" spans="3:3" x14ac:dyDescent="0.15">
      <c r="C56" s="25" t="s">
        <v>77</v>
      </c>
    </row>
    <row r="57" spans="3:3" x14ac:dyDescent="0.15">
      <c r="C57" s="25" t="s">
        <v>78</v>
      </c>
    </row>
    <row r="58" spans="3:3" x14ac:dyDescent="0.15">
      <c r="C58" s="25" t="s">
        <v>79</v>
      </c>
    </row>
    <row r="59" spans="3:3" x14ac:dyDescent="0.15">
      <c r="C59" s="25" t="s">
        <v>80</v>
      </c>
    </row>
    <row r="60" spans="3:3" x14ac:dyDescent="0.15">
      <c r="C60" s="25" t="s">
        <v>101</v>
      </c>
    </row>
    <row r="61" spans="3:3" x14ac:dyDescent="0.15">
      <c r="C61" s="25" t="s">
        <v>102</v>
      </c>
    </row>
    <row r="62" spans="3:3" x14ac:dyDescent="0.15">
      <c r="C62" t="s">
        <v>104</v>
      </c>
    </row>
    <row r="63" spans="3:3" x14ac:dyDescent="0.15">
      <c r="C63" s="25" t="s">
        <v>55</v>
      </c>
    </row>
    <row r="64" spans="3:3" x14ac:dyDescent="0.15">
      <c r="C64" s="25" t="s">
        <v>56</v>
      </c>
    </row>
    <row r="65" spans="3:3" x14ac:dyDescent="0.15">
      <c r="C65" s="25" t="s">
        <v>57</v>
      </c>
    </row>
    <row r="66" spans="3:3" x14ac:dyDescent="0.15">
      <c r="C66" s="25" t="s">
        <v>58</v>
      </c>
    </row>
    <row r="67" spans="3:3" x14ac:dyDescent="0.15">
      <c r="C67" s="25" t="s">
        <v>81</v>
      </c>
    </row>
    <row r="68" spans="3:3" x14ac:dyDescent="0.15">
      <c r="C68" s="25" t="s">
        <v>82</v>
      </c>
    </row>
    <row r="69" spans="3:3" x14ac:dyDescent="0.15">
      <c r="C69" s="25" t="s">
        <v>62</v>
      </c>
    </row>
    <row r="70" spans="3:3" x14ac:dyDescent="0.15">
      <c r="C70" s="25" t="s">
        <v>63</v>
      </c>
    </row>
    <row r="71" spans="3:3" x14ac:dyDescent="0.15">
      <c r="C71" s="25" t="s">
        <v>65</v>
      </c>
    </row>
    <row r="72" spans="3:3" x14ac:dyDescent="0.15">
      <c r="C72" s="25" t="s">
        <v>66</v>
      </c>
    </row>
    <row r="73" spans="3:3" x14ac:dyDescent="0.15">
      <c r="C73" s="25" t="s">
        <v>22</v>
      </c>
    </row>
    <row r="74" spans="3:3" x14ac:dyDescent="0.15">
      <c r="C74" s="25" t="s">
        <v>23</v>
      </c>
    </row>
    <row r="75" spans="3:3" x14ac:dyDescent="0.15">
      <c r="C75" s="25" t="s">
        <v>24</v>
      </c>
    </row>
    <row r="76" spans="3:3" x14ac:dyDescent="0.15">
      <c r="C76" s="25" t="s">
        <v>25</v>
      </c>
    </row>
    <row r="77" spans="3:3" x14ac:dyDescent="0.15">
      <c r="C77" s="25" t="s">
        <v>67</v>
      </c>
    </row>
    <row r="78" spans="3:3" x14ac:dyDescent="0.15">
      <c r="C78" s="25" t="s">
        <v>26</v>
      </c>
    </row>
    <row r="79" spans="3:3" x14ac:dyDescent="0.15">
      <c r="C79" s="25" t="s">
        <v>27</v>
      </c>
    </row>
    <row r="80" spans="3:3" x14ac:dyDescent="0.15">
      <c r="C80" s="25" t="s">
        <v>28</v>
      </c>
    </row>
    <row r="81" spans="3:3" x14ac:dyDescent="0.15">
      <c r="C81" s="25" t="s">
        <v>29</v>
      </c>
    </row>
    <row r="82" spans="3:3" x14ac:dyDescent="0.15">
      <c r="C82" s="25" t="s">
        <v>68</v>
      </c>
    </row>
    <row r="83" spans="3:3" x14ac:dyDescent="0.15">
      <c r="C83" s="25" t="s">
        <v>69</v>
      </c>
    </row>
    <row r="84" spans="3:3" x14ac:dyDescent="0.15">
      <c r="C84" s="25" t="s">
        <v>70</v>
      </c>
    </row>
    <row r="85" spans="3:3" x14ac:dyDescent="0.15">
      <c r="C85" s="25" t="s">
        <v>71</v>
      </c>
    </row>
    <row r="86" spans="3:3" x14ac:dyDescent="0.15">
      <c r="C86" s="25" t="s">
        <v>72</v>
      </c>
    </row>
    <row r="87" spans="3:3" x14ac:dyDescent="0.15">
      <c r="C87" s="25" t="s">
        <v>73</v>
      </c>
    </row>
    <row r="88" spans="3:3" x14ac:dyDescent="0.15">
      <c r="C88" s="25" t="s">
        <v>30</v>
      </c>
    </row>
    <row r="89" spans="3:3" x14ac:dyDescent="0.15">
      <c r="C89" t="s">
        <v>34</v>
      </c>
    </row>
    <row r="90" spans="3:3" x14ac:dyDescent="0.15">
      <c r="C90" s="25" t="s">
        <v>35</v>
      </c>
    </row>
    <row r="91" spans="3:3" x14ac:dyDescent="0.15">
      <c r="C91" s="25" t="s">
        <v>83</v>
      </c>
    </row>
    <row r="92" spans="3:3" x14ac:dyDescent="0.15">
      <c r="C92" s="25" t="s">
        <v>36</v>
      </c>
    </row>
    <row r="93" spans="3:3" x14ac:dyDescent="0.15">
      <c r="C93" s="25" t="s">
        <v>37</v>
      </c>
    </row>
    <row r="94" spans="3:3" x14ac:dyDescent="0.15">
      <c r="C94" s="25" t="s">
        <v>38</v>
      </c>
    </row>
    <row r="95" spans="3:3" x14ac:dyDescent="0.15">
      <c r="C95" s="25" t="s">
        <v>95</v>
      </c>
    </row>
    <row r="96" spans="3:3" x14ac:dyDescent="0.15">
      <c r="C96" s="25" t="s">
        <v>40</v>
      </c>
    </row>
    <row r="97" spans="3:3" x14ac:dyDescent="0.15">
      <c r="C97" s="25" t="s">
        <v>41</v>
      </c>
    </row>
    <row r="98" spans="3:3" x14ac:dyDescent="0.15">
      <c r="C98" s="25" t="s">
        <v>42</v>
      </c>
    </row>
  </sheetData>
  <mergeCells count="103">
    <mergeCell ref="F12:G12"/>
    <mergeCell ref="B16:C16"/>
    <mergeCell ref="B17:C17"/>
    <mergeCell ref="H30:I30"/>
    <mergeCell ref="H25:I25"/>
    <mergeCell ref="H28:I28"/>
    <mergeCell ref="B30:C30"/>
    <mergeCell ref="B10:C10"/>
    <mergeCell ref="B11:C11"/>
    <mergeCell ref="B12:C12"/>
    <mergeCell ref="B13:C13"/>
    <mergeCell ref="B14:C14"/>
    <mergeCell ref="B15:C15"/>
    <mergeCell ref="H20:I20"/>
    <mergeCell ref="B18:C18"/>
    <mergeCell ref="B19:C19"/>
    <mergeCell ref="B20:C20"/>
    <mergeCell ref="B21:C21"/>
    <mergeCell ref="B28:C28"/>
    <mergeCell ref="B29:C29"/>
    <mergeCell ref="D29:E29"/>
    <mergeCell ref="D19:E19"/>
    <mergeCell ref="D18:E18"/>
    <mergeCell ref="F21:G21"/>
    <mergeCell ref="D26:E26"/>
    <mergeCell ref="B25:G25"/>
    <mergeCell ref="F31:G31"/>
    <mergeCell ref="C24:G24"/>
    <mergeCell ref="B44:J44"/>
    <mergeCell ref="H18:I18"/>
    <mergeCell ref="B40:J40"/>
    <mergeCell ref="H23:I23"/>
    <mergeCell ref="F22:G22"/>
    <mergeCell ref="F30:G30"/>
    <mergeCell ref="F29:G29"/>
    <mergeCell ref="H29:I29"/>
    <mergeCell ref="B31:C31"/>
    <mergeCell ref="B32:C32"/>
    <mergeCell ref="B33:C33"/>
    <mergeCell ref="H24:I24"/>
    <mergeCell ref="H26:I26"/>
    <mergeCell ref="F26:G26"/>
    <mergeCell ref="D28:E28"/>
    <mergeCell ref="F28:G28"/>
    <mergeCell ref="H31:I31"/>
    <mergeCell ref="D32:E32"/>
    <mergeCell ref="F32:G32"/>
    <mergeCell ref="H32:I32"/>
    <mergeCell ref="D31:E31"/>
    <mergeCell ref="D30:E30"/>
    <mergeCell ref="C47:G47"/>
    <mergeCell ref="B36:G36"/>
    <mergeCell ref="H36:I36"/>
    <mergeCell ref="D33:E33"/>
    <mergeCell ref="F33:G33"/>
    <mergeCell ref="H33:I33"/>
    <mergeCell ref="B42:J42"/>
    <mergeCell ref="B43:J43"/>
    <mergeCell ref="H34:I34"/>
    <mergeCell ref="C45:G45"/>
    <mergeCell ref="C46:G46"/>
    <mergeCell ref="B34:G34"/>
    <mergeCell ref="B41:K41"/>
    <mergeCell ref="D14:E14"/>
    <mergeCell ref="D15:E15"/>
    <mergeCell ref="D16:E16"/>
    <mergeCell ref="H17:I17"/>
    <mergeCell ref="C23:G23"/>
    <mergeCell ref="B22:C22"/>
    <mergeCell ref="D20:E20"/>
    <mergeCell ref="H19:I19"/>
    <mergeCell ref="H22:I22"/>
    <mergeCell ref="F19:G19"/>
    <mergeCell ref="F18:G18"/>
    <mergeCell ref="H21:I21"/>
    <mergeCell ref="D17:E17"/>
    <mergeCell ref="D21:E21"/>
    <mergeCell ref="D22:E22"/>
    <mergeCell ref="F20:G20"/>
    <mergeCell ref="F10:G10"/>
    <mergeCell ref="F15:G15"/>
    <mergeCell ref="A2:J2"/>
    <mergeCell ref="A3:J3"/>
    <mergeCell ref="F17:G17"/>
    <mergeCell ref="H10:I10"/>
    <mergeCell ref="D4:I4"/>
    <mergeCell ref="D5:I5"/>
    <mergeCell ref="H7:I7"/>
    <mergeCell ref="F7:G7"/>
    <mergeCell ref="D10:E10"/>
    <mergeCell ref="F11:G11"/>
    <mergeCell ref="H12:I12"/>
    <mergeCell ref="D13:E13"/>
    <mergeCell ref="F16:G16"/>
    <mergeCell ref="H16:I16"/>
    <mergeCell ref="D11:E11"/>
    <mergeCell ref="F13:G13"/>
    <mergeCell ref="F14:G14"/>
    <mergeCell ref="H11:I11"/>
    <mergeCell ref="D12:E12"/>
    <mergeCell ref="H13:I13"/>
    <mergeCell ref="H14:I14"/>
    <mergeCell ref="H15:I15"/>
  </mergeCells>
  <phoneticPr fontId="2"/>
  <conditionalFormatting sqref="H36 C23 B11:B22 D11:I22">
    <cfRule type="containsErrors" dxfId="5" priority="3" stopIfTrue="1">
      <formula>ISERROR(B11)</formula>
    </cfRule>
  </conditionalFormatting>
  <conditionalFormatting sqref="C24">
    <cfRule type="containsErrors" dxfId="4" priority="2" stopIfTrue="1">
      <formula>ISERROR(C24)</formula>
    </cfRule>
  </conditionalFormatting>
  <conditionalFormatting sqref="H36:I36">
    <cfRule type="cellIs" dxfId="3" priority="1" stopIfTrue="1" operator="greaterThan">
      <formula>$H$7</formula>
    </cfRule>
  </conditionalFormatting>
  <dataValidations xWindow="708" yWindow="404" count="2">
    <dataValidation allowBlank="1" showInputMessage="1" showErrorMessage="1" prompt="申請上限金額以内であること" sqref="H36:I36" xr:uid="{00000000-0002-0000-0000-000000000000}"/>
    <dataValidation allowBlank="1" showInputMessage="1" showErrorMessage="1" prompt="数量を入力してください。" sqref="F11:G22" xr:uid="{00000000-0002-0000-0000-000001000000}"/>
  </dataValidations>
  <pageMargins left="0.59055118110236227" right="0.59055118110236227" top="0.59055118110236227" bottom="0.59055118110236227" header="0.51181102362204722" footer="0.51181102362204722"/>
  <pageSetup paperSize="9" scale="69" orientation="portrait" errors="blank" r:id="rId1"/>
  <headerFooter alignWithMargins="0"/>
  <rowBreaks count="1" manualBreakCount="1">
    <brk id="47" max="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08" yWindow="404" count="1">
        <x14:dataValidation type="list" allowBlank="1" showInputMessage="1" showErrorMessage="1" xr:uid="{00000000-0002-0000-0000-000002000000}">
          <x14:formula1>
            <xm:f>リスト!$D$3:$D$45</xm:f>
          </x14:formula1>
          <xm:sqref>B11:C22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N88"/>
  <sheetViews>
    <sheetView showZeros="0" view="pageBreakPreview" topLeftCell="A54" zoomScale="80" zoomScaleNormal="89" zoomScaleSheetLayoutView="80" workbookViewId="0">
      <selection activeCell="C55" sqref="C55:C98"/>
    </sheetView>
  </sheetViews>
  <sheetFormatPr defaultRowHeight="13.5" x14ac:dyDescent="0.15"/>
  <cols>
    <col min="1" max="1" width="2.375" style="25" customWidth="1"/>
    <col min="2" max="2" width="13.125" style="25" customWidth="1"/>
    <col min="3" max="3" width="50.25" style="25" customWidth="1"/>
    <col min="4" max="8" width="9" style="25"/>
    <col min="9" max="9" width="12.25" style="25" customWidth="1"/>
    <col min="10" max="10" width="3.125" style="25" customWidth="1"/>
    <col min="11" max="11" width="2.875" style="25" customWidth="1"/>
    <col min="12" max="16384" width="9" style="25"/>
  </cols>
  <sheetData>
    <row r="1" spans="1:14" ht="19.5" customHeight="1" x14ac:dyDescent="0.15">
      <c r="A1" s="23"/>
      <c r="B1" s="23"/>
      <c r="C1" s="23"/>
      <c r="D1" s="23"/>
      <c r="E1" s="23"/>
      <c r="F1" s="23"/>
      <c r="G1" s="23"/>
      <c r="H1" s="23"/>
      <c r="I1" s="24" t="s">
        <v>89</v>
      </c>
    </row>
    <row r="2" spans="1:14" ht="24.95" customHeight="1" x14ac:dyDescent="0.2">
      <c r="A2" s="60" t="s">
        <v>111</v>
      </c>
      <c r="B2" s="60"/>
      <c r="C2" s="60"/>
      <c r="D2" s="60"/>
      <c r="E2" s="60"/>
      <c r="F2" s="60"/>
      <c r="G2" s="60"/>
      <c r="H2" s="60"/>
      <c r="I2" s="60"/>
      <c r="J2" s="60"/>
    </row>
    <row r="3" spans="1:14" ht="24.95" customHeight="1" thickBot="1" x14ac:dyDescent="0.2">
      <c r="A3" s="61" t="s">
        <v>90</v>
      </c>
      <c r="B3" s="61"/>
      <c r="C3" s="61"/>
      <c r="D3" s="61"/>
      <c r="E3" s="61"/>
      <c r="F3" s="61"/>
      <c r="G3" s="61"/>
      <c r="H3" s="61"/>
      <c r="I3" s="61"/>
      <c r="J3" s="61"/>
    </row>
    <row r="4" spans="1:14" ht="35.25" customHeight="1" thickBot="1" x14ac:dyDescent="0.2">
      <c r="B4" s="26" t="s">
        <v>1</v>
      </c>
      <c r="C4" s="22" t="s">
        <v>100</v>
      </c>
      <c r="D4" s="62" t="s">
        <v>48</v>
      </c>
      <c r="E4" s="63"/>
      <c r="F4" s="63"/>
      <c r="G4" s="63"/>
      <c r="H4" s="63"/>
      <c r="I4" s="64"/>
    </row>
    <row r="5" spans="1:14" ht="35.25" customHeight="1" thickBot="1" x14ac:dyDescent="0.2">
      <c r="B5" s="26" t="s">
        <v>2</v>
      </c>
      <c r="C5" s="22">
        <v>3</v>
      </c>
      <c r="D5" s="135" t="s">
        <v>49</v>
      </c>
      <c r="E5" s="136"/>
      <c r="F5" s="136"/>
      <c r="G5" s="136"/>
      <c r="H5" s="136"/>
      <c r="I5" s="137"/>
    </row>
    <row r="6" spans="1:14" ht="10.5" customHeight="1" thickBot="1" x14ac:dyDescent="0.2"/>
    <row r="7" spans="1:14" ht="27.75" customHeight="1" thickBot="1" x14ac:dyDescent="0.2">
      <c r="B7" s="28" t="s">
        <v>3</v>
      </c>
      <c r="C7" s="29">
        <v>10000</v>
      </c>
      <c r="D7" s="27" t="s">
        <v>45</v>
      </c>
      <c r="E7" s="27">
        <v>3</v>
      </c>
      <c r="F7" s="70" t="s">
        <v>46</v>
      </c>
      <c r="G7" s="71"/>
      <c r="H7" s="68">
        <f>C7*E7</f>
        <v>30000</v>
      </c>
      <c r="I7" s="69"/>
    </row>
    <row r="8" spans="1:14" ht="19.5" customHeight="1" x14ac:dyDescent="0.15">
      <c r="B8" s="30"/>
      <c r="C8" s="30"/>
      <c r="D8" s="30"/>
      <c r="E8" s="30"/>
      <c r="F8" s="30"/>
      <c r="G8" s="30"/>
      <c r="H8" s="31"/>
      <c r="I8" s="31"/>
    </row>
    <row r="9" spans="1:14" ht="21" customHeight="1" thickBot="1" x14ac:dyDescent="0.2">
      <c r="B9" s="31" t="s">
        <v>7</v>
      </c>
      <c r="C9" s="30"/>
      <c r="D9" s="30"/>
      <c r="E9" s="30"/>
      <c r="F9" s="30"/>
      <c r="G9" s="30"/>
      <c r="H9" s="31"/>
      <c r="I9" s="31"/>
    </row>
    <row r="10" spans="1:14" ht="21.75" customHeight="1" thickBot="1" x14ac:dyDescent="0.2">
      <c r="B10" s="56" t="s">
        <v>91</v>
      </c>
      <c r="C10" s="57"/>
      <c r="D10" s="56" t="s">
        <v>0</v>
      </c>
      <c r="E10" s="57"/>
      <c r="F10" s="56" t="s">
        <v>4</v>
      </c>
      <c r="G10" s="57"/>
      <c r="H10" s="56" t="s">
        <v>5</v>
      </c>
      <c r="I10" s="57"/>
    </row>
    <row r="11" spans="1:14" ht="21.75" customHeight="1" x14ac:dyDescent="0.15">
      <c r="A11" s="47">
        <f>VLOOKUP(B11,リスト!$D$3:$F$45,3,FALSE)</f>
        <v>1</v>
      </c>
      <c r="B11" s="129" t="s">
        <v>53</v>
      </c>
      <c r="C11" s="130"/>
      <c r="D11" s="131">
        <f>IF(B11="","",VLOOKUP($B11,リスト!D3:E45,2,FALSE))</f>
        <v>542</v>
      </c>
      <c r="E11" s="81"/>
      <c r="F11" s="74">
        <v>1</v>
      </c>
      <c r="G11" s="75"/>
      <c r="H11" s="82">
        <f>IF(A11="D",D11*F11,ROUNDDOWN(D11*F11*1.1,0))</f>
        <v>596</v>
      </c>
      <c r="I11" s="83" t="e">
        <f>IF(#REF!="D",B11*D11,ROUNDDOWN(B11*D11*1.08,0))</f>
        <v>#REF!</v>
      </c>
      <c r="K11"/>
    </row>
    <row r="12" spans="1:14" ht="21.75" customHeight="1" x14ac:dyDescent="0.15">
      <c r="A12" s="47">
        <f>VLOOKUP(B12,リスト!$D$3:$E$45,2,FALSE)</f>
        <v>1680</v>
      </c>
      <c r="B12" s="132" t="s">
        <v>78</v>
      </c>
      <c r="C12" s="133"/>
      <c r="D12" s="134">
        <f>IF(B12="","",VLOOKUP($B12,リスト!D4:E46,2,FALSE))</f>
        <v>1680</v>
      </c>
      <c r="E12" s="79"/>
      <c r="F12" s="58">
        <v>3</v>
      </c>
      <c r="G12" s="59"/>
      <c r="H12" s="76">
        <f>IF(A12="D",D12*F12,ROUNDDOWN(D12*F12*1.1,0))</f>
        <v>5544</v>
      </c>
      <c r="I12" s="77" t="e">
        <f>IF(#REF!="D",B12*D12,ROUNDDOWN(B12*D12*1.08,0))</f>
        <v>#REF!</v>
      </c>
    </row>
    <row r="13" spans="1:14" ht="21.75" customHeight="1" x14ac:dyDescent="0.15">
      <c r="A13" s="47">
        <f>VLOOKUP(B13,リスト!$D$3:$E$45,2,FALSE)</f>
        <v>286</v>
      </c>
      <c r="B13" s="132" t="s">
        <v>71</v>
      </c>
      <c r="C13" s="133"/>
      <c r="D13" s="134">
        <f>IF(B13="","",VLOOKUP($B13,リスト!D6:E48,2,FALSE))</f>
        <v>286</v>
      </c>
      <c r="E13" s="79"/>
      <c r="F13" s="58">
        <v>5</v>
      </c>
      <c r="G13" s="59"/>
      <c r="H13" s="76">
        <f>IF(A13="D",D13*F13,ROUNDDOWN(D13*F13*1.1,0))</f>
        <v>1573</v>
      </c>
      <c r="I13" s="77" t="e">
        <f>IF(#REF!="D",B13*D13,ROUNDDOWN(B13*D13*1.08,0))</f>
        <v>#REF!</v>
      </c>
      <c r="N13"/>
    </row>
    <row r="14" spans="1:14" ht="21.75" customHeight="1" x14ac:dyDescent="0.15">
      <c r="A14" s="47">
        <f>VLOOKUP(B14,リスト!$D$3:$E$45,2,FALSE)</f>
        <v>100</v>
      </c>
      <c r="B14" s="132" t="s">
        <v>34</v>
      </c>
      <c r="C14" s="133"/>
      <c r="D14" s="134">
        <f>IF(B14="","",VLOOKUP($B14,リスト!D7:E49,2,FALSE))</f>
        <v>100</v>
      </c>
      <c r="E14" s="79"/>
      <c r="F14" s="58">
        <v>90</v>
      </c>
      <c r="G14" s="59"/>
      <c r="H14" s="76">
        <v>9000</v>
      </c>
      <c r="I14" s="77" t="e">
        <f>IF(#REF!="D",B14*D14,ROUNDDOWN(B14*D14*1.08,0))</f>
        <v>#REF!</v>
      </c>
    </row>
    <row r="15" spans="1:14" ht="21.75" customHeight="1" x14ac:dyDescent="0.15">
      <c r="A15" s="47"/>
      <c r="B15" s="53"/>
      <c r="C15" s="54"/>
      <c r="D15" s="138"/>
      <c r="E15" s="139"/>
      <c r="F15" s="58"/>
      <c r="G15" s="59"/>
      <c r="H15" s="140"/>
      <c r="I15" s="141"/>
    </row>
    <row r="16" spans="1:14" ht="21.75" customHeight="1" x14ac:dyDescent="0.15">
      <c r="A16" s="47" t="e">
        <f>VLOOKUP(B16,リスト!$D$3:$E$45,2,FALSE)</f>
        <v>#N/A</v>
      </c>
      <c r="B16" s="132"/>
      <c r="C16" s="133"/>
      <c r="D16" s="134" t="str">
        <f>IF(B16="","",VLOOKUP($B16,リスト!D8:E50,2,FALSE))</f>
        <v/>
      </c>
      <c r="E16" s="79"/>
      <c r="F16" s="58"/>
      <c r="G16" s="59"/>
      <c r="H16" s="76" t="e">
        <f t="shared" ref="H16:H22" si="0">IF(A16="D",D16*F16,ROUNDDOWN(D16*F16*1.1,0))</f>
        <v>#N/A</v>
      </c>
      <c r="I16" s="77" t="e">
        <f>IF(#REF!="D",B16*D16,ROUNDDOWN(B16*D16*1.08,0))</f>
        <v>#REF!</v>
      </c>
      <c r="K16" s="39"/>
      <c r="L16" s="38"/>
      <c r="N16"/>
    </row>
    <row r="17" spans="1:14" ht="21.75" customHeight="1" x14ac:dyDescent="0.15">
      <c r="A17" s="47" t="e">
        <f>VLOOKUP(B17,リスト!$D$3:$E$45,2,FALSE)</f>
        <v>#N/A</v>
      </c>
      <c r="B17" s="132"/>
      <c r="C17" s="133"/>
      <c r="D17" s="134" t="str">
        <f>IF(B17="","",VLOOKUP($B17,リスト!D9:E51,2,FALSE))</f>
        <v/>
      </c>
      <c r="E17" s="79"/>
      <c r="F17" s="58" t="s">
        <v>103</v>
      </c>
      <c r="G17" s="59"/>
      <c r="H17" s="76" t="e">
        <f t="shared" si="0"/>
        <v>#N/A</v>
      </c>
      <c r="I17" s="77" t="e">
        <f>IF(#REF!="D",B17*D17,ROUNDDOWN(B17*D17*1.08,0))</f>
        <v>#REF!</v>
      </c>
    </row>
    <row r="18" spans="1:14" ht="21.75" customHeight="1" x14ac:dyDescent="0.15">
      <c r="A18" s="47" t="e">
        <f>VLOOKUP(B18,リスト!$D$3:$E$45,2,FALSE)</f>
        <v>#N/A</v>
      </c>
      <c r="B18" s="132"/>
      <c r="C18" s="133"/>
      <c r="D18" s="134" t="str">
        <f>IF(B18="","",VLOOKUP($B18,リスト!D10:E52,2,FALSE))</f>
        <v/>
      </c>
      <c r="E18" s="79"/>
      <c r="F18" s="58"/>
      <c r="G18" s="59"/>
      <c r="H18" s="76" t="e">
        <f t="shared" si="0"/>
        <v>#N/A</v>
      </c>
      <c r="I18" s="77" t="e">
        <f>IF(#REF!="D",B18*D18,ROUNDDOWN(B18*D18*1.08,0))</f>
        <v>#REF!</v>
      </c>
    </row>
    <row r="19" spans="1:14" ht="21.75" customHeight="1" x14ac:dyDescent="0.15">
      <c r="A19" s="47" t="e">
        <f>VLOOKUP(B19,リスト!$D$3:$E$45,2,FALSE)</f>
        <v>#N/A</v>
      </c>
      <c r="B19" s="132"/>
      <c r="C19" s="133"/>
      <c r="D19" s="134" t="str">
        <f>IF(B19="","",VLOOKUP($B19,リスト!D11:E53,2,FALSE))</f>
        <v/>
      </c>
      <c r="E19" s="79"/>
      <c r="F19" s="58"/>
      <c r="G19" s="59"/>
      <c r="H19" s="76" t="e">
        <f t="shared" si="0"/>
        <v>#N/A</v>
      </c>
      <c r="I19" s="77" t="e">
        <f>IF(#REF!="D",B19*D19,ROUNDDOWN(B19*D19*1.08,0))</f>
        <v>#REF!</v>
      </c>
    </row>
    <row r="20" spans="1:14" ht="21.75" customHeight="1" x14ac:dyDescent="0.15">
      <c r="A20" s="47" t="e">
        <f>VLOOKUP(B20,リスト!$D$3:$E$45,2,FALSE)</f>
        <v>#N/A</v>
      </c>
      <c r="B20" s="132"/>
      <c r="C20" s="133"/>
      <c r="D20" s="134" t="str">
        <f>IF(B20="","",VLOOKUP($B20,リスト!D12:E54,2,FALSE))</f>
        <v/>
      </c>
      <c r="E20" s="79"/>
      <c r="F20" s="58"/>
      <c r="G20" s="59"/>
      <c r="H20" s="76" t="e">
        <f t="shared" si="0"/>
        <v>#N/A</v>
      </c>
      <c r="I20" s="77" t="e">
        <f>IF(#REF!="D",B20*D20,ROUNDDOWN(B20*D20*1.08,0))</f>
        <v>#REF!</v>
      </c>
    </row>
    <row r="21" spans="1:14" ht="21.75" customHeight="1" x14ac:dyDescent="0.15">
      <c r="A21" s="47" t="e">
        <f>VLOOKUP(B21,リスト!$D$3:$E$45,2,FALSE)</f>
        <v>#N/A</v>
      </c>
      <c r="B21" s="132"/>
      <c r="C21" s="133"/>
      <c r="D21" s="134" t="str">
        <f>IF(B21="","",VLOOKUP($B21,リスト!D13:E55,2,FALSE))</f>
        <v/>
      </c>
      <c r="E21" s="79"/>
      <c r="F21" s="58"/>
      <c r="G21" s="59"/>
      <c r="H21" s="76" t="e">
        <f t="shared" si="0"/>
        <v>#N/A</v>
      </c>
      <c r="I21" s="77" t="e">
        <f>IF(#REF!="D",B21*D21,ROUNDDOWN(B21*D21*1.08,0))</f>
        <v>#REF!</v>
      </c>
    </row>
    <row r="22" spans="1:14" ht="21.75" customHeight="1" thickBot="1" x14ac:dyDescent="0.2">
      <c r="A22" s="47" t="e">
        <f>VLOOKUP(B22,リスト!$D$3:$E$45,2,FALSE)</f>
        <v>#N/A</v>
      </c>
      <c r="B22" s="142"/>
      <c r="C22" s="143"/>
      <c r="D22" s="144" t="str">
        <f>IF(B22="","",VLOOKUP($B22,リスト!D14:E56,2,FALSE))</f>
        <v/>
      </c>
      <c r="E22" s="91"/>
      <c r="F22" s="102"/>
      <c r="G22" s="103"/>
      <c r="H22" s="88" t="e">
        <f t="shared" si="0"/>
        <v>#N/A</v>
      </c>
      <c r="I22" s="89" t="e">
        <f>IF(#REF!="D",B22*D22,ROUNDDOWN(B22*D22*1.08,0))</f>
        <v>#REF!</v>
      </c>
    </row>
    <row r="23" spans="1:14" ht="21.75" customHeight="1" x14ac:dyDescent="0.15">
      <c r="B23" s="32" t="s">
        <v>93</v>
      </c>
      <c r="C23" s="145" t="s">
        <v>97</v>
      </c>
      <c r="D23" s="146"/>
      <c r="E23" s="146"/>
      <c r="F23" s="146"/>
      <c r="G23" s="146"/>
      <c r="H23" s="112" t="s">
        <v>75</v>
      </c>
      <c r="I23" s="113"/>
    </row>
    <row r="24" spans="1:14" ht="21.75" customHeight="1" thickBot="1" x14ac:dyDescent="0.2">
      <c r="B24" s="33" t="s">
        <v>59</v>
      </c>
      <c r="C24" s="110" t="s">
        <v>60</v>
      </c>
      <c r="D24" s="111"/>
      <c r="E24" s="111"/>
      <c r="F24" s="111"/>
      <c r="G24" s="111"/>
      <c r="H24" s="116" t="s">
        <v>61</v>
      </c>
      <c r="I24" s="117"/>
    </row>
    <row r="25" spans="1:14" ht="21.75" customHeight="1" thickBot="1" x14ac:dyDescent="0.2">
      <c r="B25" s="95" t="s">
        <v>47</v>
      </c>
      <c r="C25" s="96"/>
      <c r="D25" s="96"/>
      <c r="E25" s="96"/>
      <c r="F25" s="96"/>
      <c r="G25" s="97"/>
      <c r="H25" s="123">
        <f>SUMIF(H11:I22,"&lt;"&amp;10^10)</f>
        <v>16713</v>
      </c>
      <c r="I25" s="124"/>
      <c r="N25" s="25">
        <f>SUM(N11:N22)</f>
        <v>0</v>
      </c>
    </row>
    <row r="26" spans="1:14" ht="9.75" customHeight="1" x14ac:dyDescent="0.15">
      <c r="B26" s="34"/>
      <c r="C26" s="34"/>
      <c r="D26" s="109"/>
      <c r="E26" s="109"/>
      <c r="F26" s="109"/>
      <c r="G26" s="109"/>
      <c r="H26" s="118"/>
      <c r="I26" s="118"/>
    </row>
    <row r="27" spans="1:14" ht="21" customHeight="1" thickBot="1" x14ac:dyDescent="0.2">
      <c r="B27" s="34" t="s">
        <v>8</v>
      </c>
      <c r="C27" s="34"/>
      <c r="D27" s="30"/>
      <c r="E27" s="30"/>
      <c r="F27" s="30"/>
      <c r="G27" s="30"/>
      <c r="H27" s="30"/>
      <c r="I27" s="30"/>
    </row>
    <row r="28" spans="1:14" ht="21.75" customHeight="1" thickBot="1" x14ac:dyDescent="0.2">
      <c r="B28" s="56" t="s">
        <v>91</v>
      </c>
      <c r="C28" s="57"/>
      <c r="D28" s="56" t="s">
        <v>74</v>
      </c>
      <c r="E28" s="57"/>
      <c r="F28" s="56" t="s">
        <v>4</v>
      </c>
      <c r="G28" s="57"/>
      <c r="H28" s="56" t="s">
        <v>5</v>
      </c>
      <c r="I28" s="57"/>
    </row>
    <row r="29" spans="1:14" ht="21.75" customHeight="1" x14ac:dyDescent="0.15">
      <c r="B29" s="147" t="s">
        <v>50</v>
      </c>
      <c r="C29" s="148"/>
      <c r="D29" s="149">
        <v>1680</v>
      </c>
      <c r="E29" s="150"/>
      <c r="F29" s="151">
        <v>5</v>
      </c>
      <c r="G29" s="152"/>
      <c r="H29" s="114">
        <f>D29*F29</f>
        <v>8400</v>
      </c>
      <c r="I29" s="115"/>
    </row>
    <row r="30" spans="1:14" ht="21.75" customHeight="1" x14ac:dyDescent="0.15">
      <c r="B30" s="153" t="s">
        <v>51</v>
      </c>
      <c r="C30" s="154"/>
      <c r="D30" s="155">
        <v>242</v>
      </c>
      <c r="E30" s="156"/>
      <c r="F30" s="157">
        <v>2</v>
      </c>
      <c r="G30" s="158"/>
      <c r="H30" s="119">
        <f>D30*F30</f>
        <v>484</v>
      </c>
      <c r="I30" s="120"/>
    </row>
    <row r="31" spans="1:14" ht="21.75" customHeight="1" x14ac:dyDescent="0.15">
      <c r="B31" s="58"/>
      <c r="C31" s="59"/>
      <c r="D31" s="92"/>
      <c r="E31" s="93"/>
      <c r="F31" s="58"/>
      <c r="G31" s="59"/>
      <c r="H31" s="119">
        <f>D31*F31</f>
        <v>0</v>
      </c>
      <c r="I31" s="120"/>
    </row>
    <row r="32" spans="1:14" ht="21.75" customHeight="1" x14ac:dyDescent="0.15">
      <c r="B32" s="58"/>
      <c r="C32" s="59"/>
      <c r="D32" s="92"/>
      <c r="E32" s="93"/>
      <c r="F32" s="58"/>
      <c r="G32" s="59"/>
      <c r="H32" s="119">
        <f>D32*F32</f>
        <v>0</v>
      </c>
      <c r="I32" s="120"/>
    </row>
    <row r="33" spans="2:11" ht="21.75" customHeight="1" thickBot="1" x14ac:dyDescent="0.2">
      <c r="B33" s="102"/>
      <c r="C33" s="103"/>
      <c r="D33" s="100"/>
      <c r="E33" s="101"/>
      <c r="F33" s="102"/>
      <c r="G33" s="103"/>
      <c r="H33" s="104">
        <f>D33*F33</f>
        <v>0</v>
      </c>
      <c r="I33" s="105"/>
    </row>
    <row r="34" spans="2:11" ht="21.75" customHeight="1" thickBot="1" x14ac:dyDescent="0.2">
      <c r="B34" s="95" t="s">
        <v>9</v>
      </c>
      <c r="C34" s="96"/>
      <c r="D34" s="96"/>
      <c r="E34" s="96"/>
      <c r="F34" s="96"/>
      <c r="G34" s="97"/>
      <c r="H34" s="98">
        <f>SUM(H29:I33)</f>
        <v>8884</v>
      </c>
      <c r="I34" s="99"/>
    </row>
    <row r="35" spans="2:11" ht="15" customHeight="1" thickBot="1" x14ac:dyDescent="0.2">
      <c r="D35" s="40"/>
      <c r="E35" s="40"/>
    </row>
    <row r="36" spans="2:11" ht="29.25" customHeight="1" thickBot="1" x14ac:dyDescent="0.2">
      <c r="B36" s="95" t="s">
        <v>10</v>
      </c>
      <c r="C36" s="96"/>
      <c r="D36" s="96"/>
      <c r="E36" s="96"/>
      <c r="F36" s="96"/>
      <c r="G36" s="97"/>
      <c r="H36" s="98">
        <f>H25+H34</f>
        <v>25597</v>
      </c>
      <c r="I36" s="99"/>
    </row>
    <row r="37" spans="2:11" ht="8.25" customHeight="1" x14ac:dyDescent="0.15"/>
    <row r="38" spans="2:11" ht="8.25" customHeight="1" x14ac:dyDescent="0.15"/>
    <row r="39" spans="2:11" ht="8.25" customHeight="1" x14ac:dyDescent="0.15"/>
    <row r="40" spans="2:11" s="36" customFormat="1" ht="23.25" customHeight="1" x14ac:dyDescent="0.15">
      <c r="B40" s="35" t="s">
        <v>86</v>
      </c>
      <c r="C40" s="35"/>
      <c r="D40" s="35"/>
      <c r="E40" s="35"/>
      <c r="F40" s="35"/>
      <c r="G40" s="35"/>
      <c r="H40" s="35"/>
      <c r="I40" s="35"/>
      <c r="J40" s="35"/>
    </row>
    <row r="41" spans="2:11" s="36" customFormat="1" ht="18.75" customHeight="1" x14ac:dyDescent="0.15">
      <c r="B41" s="37" t="s">
        <v>98</v>
      </c>
      <c r="C41" s="37"/>
      <c r="D41" s="37"/>
      <c r="E41" s="37"/>
      <c r="F41" s="37"/>
      <c r="G41" s="37"/>
      <c r="H41" s="35"/>
      <c r="I41" s="35"/>
      <c r="J41" s="35"/>
    </row>
    <row r="42" spans="2:11" s="36" customFormat="1" ht="33" customHeight="1" x14ac:dyDescent="0.15">
      <c r="B42" s="108" t="s">
        <v>87</v>
      </c>
      <c r="C42" s="108"/>
      <c r="D42" s="108"/>
      <c r="E42" s="108"/>
      <c r="F42" s="108"/>
      <c r="G42" s="108"/>
      <c r="H42" s="108"/>
      <c r="I42" s="108"/>
      <c r="J42" s="108"/>
    </row>
    <row r="43" spans="2:11" s="36" customFormat="1" ht="19.5" customHeight="1" x14ac:dyDescent="0.15">
      <c r="B43" s="108" t="s">
        <v>92</v>
      </c>
      <c r="C43" s="108"/>
      <c r="D43" s="108"/>
      <c r="E43" s="108"/>
      <c r="F43" s="108"/>
      <c r="G43" s="108"/>
      <c r="H43" s="108"/>
      <c r="I43" s="108"/>
      <c r="J43" s="108"/>
      <c r="K43" s="108"/>
    </row>
    <row r="44" spans="2:11" ht="30.75" customHeight="1" x14ac:dyDescent="0.15">
      <c r="B44" s="106" t="s">
        <v>114</v>
      </c>
      <c r="C44" s="106"/>
      <c r="D44" s="106"/>
      <c r="E44" s="106"/>
      <c r="F44" s="106"/>
      <c r="G44" s="106"/>
      <c r="H44" s="106"/>
      <c r="I44" s="106"/>
      <c r="J44" s="106"/>
    </row>
    <row r="45" spans="2:11" ht="34.5" customHeight="1" x14ac:dyDescent="0.15">
      <c r="B45" s="107" t="s">
        <v>96</v>
      </c>
      <c r="C45" s="107"/>
      <c r="D45" s="107"/>
      <c r="E45" s="107"/>
      <c r="F45" s="107"/>
      <c r="G45" s="107"/>
      <c r="H45" s="107"/>
      <c r="I45" s="107"/>
      <c r="J45" s="107"/>
    </row>
    <row r="46" spans="2:11" ht="20.25" customHeight="1" x14ac:dyDescent="0.15">
      <c r="B46" s="107" t="s">
        <v>94</v>
      </c>
      <c r="C46" s="107"/>
      <c r="D46" s="107"/>
      <c r="E46" s="107"/>
      <c r="F46" s="107"/>
      <c r="G46" s="107"/>
      <c r="H46" s="107"/>
      <c r="I46" s="107"/>
      <c r="J46" s="107"/>
    </row>
    <row r="47" spans="2:11" ht="20.25" customHeight="1" x14ac:dyDescent="0.15">
      <c r="B47" s="35" t="s">
        <v>6</v>
      </c>
      <c r="C47" s="94" t="s">
        <v>113</v>
      </c>
      <c r="D47" s="94"/>
      <c r="E47" s="94"/>
      <c r="F47" s="94"/>
      <c r="G47" s="94"/>
      <c r="H47" s="35"/>
      <c r="I47" s="35"/>
      <c r="J47" s="35"/>
    </row>
    <row r="48" spans="2:11" ht="20.25" customHeight="1" x14ac:dyDescent="0.15">
      <c r="B48" s="35"/>
      <c r="C48" s="94"/>
      <c r="D48" s="94"/>
      <c r="E48" s="94"/>
      <c r="F48" s="94"/>
      <c r="G48" s="94"/>
      <c r="H48" s="35"/>
      <c r="I48" s="35"/>
      <c r="J48" s="35"/>
    </row>
    <row r="49" spans="2:10" ht="20.25" customHeight="1" x14ac:dyDescent="0.15">
      <c r="B49" s="35"/>
      <c r="C49" s="94"/>
      <c r="D49" s="94"/>
      <c r="E49" s="94"/>
      <c r="F49" s="94"/>
      <c r="G49" s="94"/>
      <c r="H49" s="35"/>
      <c r="I49" s="35"/>
      <c r="J49" s="35"/>
    </row>
    <row r="88" spans="3:3" x14ac:dyDescent="0.15">
      <c r="C88"/>
    </row>
  </sheetData>
  <mergeCells count="102">
    <mergeCell ref="C47:G47"/>
    <mergeCell ref="C48:G48"/>
    <mergeCell ref="C49:G49"/>
    <mergeCell ref="B34:G34"/>
    <mergeCell ref="H34:I34"/>
    <mergeCell ref="B36:G36"/>
    <mergeCell ref="H36:I36"/>
    <mergeCell ref="B42:J42"/>
    <mergeCell ref="B43:K43"/>
    <mergeCell ref="B44:J44"/>
    <mergeCell ref="B45:J45"/>
    <mergeCell ref="B46:J46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C23:G23"/>
    <mergeCell ref="H23:I23"/>
    <mergeCell ref="C24:G24"/>
    <mergeCell ref="H24:I24"/>
    <mergeCell ref="B25:G25"/>
    <mergeCell ref="H25:I25"/>
    <mergeCell ref="D26:E26"/>
    <mergeCell ref="F26:G26"/>
    <mergeCell ref="H26:I26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13:C13"/>
    <mergeCell ref="D13:E13"/>
    <mergeCell ref="F13:G13"/>
    <mergeCell ref="H13:I13"/>
    <mergeCell ref="B14:C14"/>
    <mergeCell ref="D14:E14"/>
    <mergeCell ref="F14:G14"/>
    <mergeCell ref="H14:I14"/>
    <mergeCell ref="B16:C16"/>
    <mergeCell ref="D16:E16"/>
    <mergeCell ref="F16:G16"/>
    <mergeCell ref="H16:I16"/>
    <mergeCell ref="D15:E15"/>
    <mergeCell ref="F15:G15"/>
    <mergeCell ref="H15:I15"/>
    <mergeCell ref="B11:C11"/>
    <mergeCell ref="D11:E11"/>
    <mergeCell ref="F11:G11"/>
    <mergeCell ref="H11:I11"/>
    <mergeCell ref="B12:C12"/>
    <mergeCell ref="D12:E12"/>
    <mergeCell ref="F12:G12"/>
    <mergeCell ref="H12:I12"/>
    <mergeCell ref="A2:J2"/>
    <mergeCell ref="A3:J3"/>
    <mergeCell ref="D4:I4"/>
    <mergeCell ref="D5:I5"/>
    <mergeCell ref="F7:G7"/>
    <mergeCell ref="H7:I7"/>
    <mergeCell ref="B10:C10"/>
    <mergeCell ref="D10:E10"/>
    <mergeCell ref="F10:G10"/>
    <mergeCell ref="H10:I10"/>
  </mergeCells>
  <phoneticPr fontId="2"/>
  <conditionalFormatting sqref="H36 C23 B11:B22 D11:I14 D16:I22 D15 F15 H15">
    <cfRule type="containsErrors" dxfId="2" priority="5" stopIfTrue="1">
      <formula>ISERROR(B11)</formula>
    </cfRule>
  </conditionalFormatting>
  <conditionalFormatting sqref="C24">
    <cfRule type="containsErrors" dxfId="1" priority="4" stopIfTrue="1">
      <formula>ISERROR(C24)</formula>
    </cfRule>
  </conditionalFormatting>
  <conditionalFormatting sqref="H36:I36">
    <cfRule type="cellIs" dxfId="0" priority="3" stopIfTrue="1" operator="greaterThan">
      <formula>$H$7</formula>
    </cfRule>
  </conditionalFormatting>
  <dataValidations count="2">
    <dataValidation allowBlank="1" showInputMessage="1" showErrorMessage="1" prompt="申請上限金額以内であること" sqref="H36:I36" xr:uid="{00000000-0002-0000-0100-000001000000}"/>
    <dataValidation allowBlank="1" showInputMessage="1" showErrorMessage="1" prompt="数量を入力してください。" sqref="F11:F22 G11:G14 G16:G22" xr:uid="{00000000-0002-0000-0100-000000000000}"/>
  </dataValidations>
  <pageMargins left="0.59055118110236227" right="0.59055118110236227" top="0.59055118110236227" bottom="0.59055118110236227" header="0.51181102362204722" footer="0.51181102362204722"/>
  <pageSetup paperSize="9" scale="69" orientation="portrait" errors="blank" r:id="rId1"/>
  <headerFooter alignWithMargins="0"/>
  <rowBreaks count="1" manualBreakCount="1">
    <brk id="49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J57"/>
  <sheetViews>
    <sheetView view="pageBreakPreview" topLeftCell="A27" zoomScale="70" zoomScaleNormal="60" zoomScaleSheetLayoutView="70" workbookViewId="0">
      <selection activeCell="F39" sqref="F39"/>
    </sheetView>
  </sheetViews>
  <sheetFormatPr defaultRowHeight="24" x14ac:dyDescent="0.15"/>
  <cols>
    <col min="1" max="1" width="5.75" customWidth="1"/>
    <col min="2" max="2" width="25.25" customWidth="1"/>
    <col min="3" max="3" width="25.75" customWidth="1"/>
    <col min="4" max="4" width="76.75" customWidth="1"/>
    <col min="5" max="5" width="18.125" style="21" bestFit="1" customWidth="1"/>
    <col min="6" max="6" width="9" style="51"/>
    <col min="10" max="10" width="9" style="16"/>
  </cols>
  <sheetData>
    <row r="1" spans="1:8" ht="35.25" customHeight="1" thickBot="1" x14ac:dyDescent="0.2">
      <c r="A1" s="1" t="s">
        <v>112</v>
      </c>
      <c r="B1" s="1"/>
      <c r="C1" s="1"/>
      <c r="D1" s="1"/>
      <c r="E1" s="18"/>
      <c r="F1" s="49"/>
      <c r="G1" s="1"/>
      <c r="H1" s="1"/>
    </row>
    <row r="2" spans="1:8" ht="35.25" customHeight="1" thickBot="1" x14ac:dyDescent="0.2">
      <c r="A2" s="3"/>
      <c r="B2" s="4" t="s">
        <v>11</v>
      </c>
      <c r="C2" s="5"/>
      <c r="D2" s="6" t="s">
        <v>12</v>
      </c>
      <c r="E2" s="19" t="s">
        <v>0</v>
      </c>
      <c r="F2" s="49"/>
      <c r="G2" s="2"/>
      <c r="H2" s="2"/>
    </row>
    <row r="3" spans="1:8" ht="35.25" customHeight="1" x14ac:dyDescent="0.15">
      <c r="A3" s="167" t="s">
        <v>13</v>
      </c>
      <c r="B3" s="170" t="s">
        <v>14</v>
      </c>
      <c r="C3" s="171"/>
      <c r="D3" s="7" t="s">
        <v>53</v>
      </c>
      <c r="E3" s="41">
        <v>542</v>
      </c>
      <c r="F3" s="50">
        <v>1</v>
      </c>
      <c r="G3" s="2"/>
      <c r="H3" s="2"/>
    </row>
    <row r="4" spans="1:8" ht="35.25" customHeight="1" x14ac:dyDescent="0.15">
      <c r="A4" s="162"/>
      <c r="B4" s="159"/>
      <c r="C4" s="172"/>
      <c r="D4" s="8" t="s">
        <v>54</v>
      </c>
      <c r="E4" s="42">
        <v>542</v>
      </c>
      <c r="F4" s="50">
        <v>2</v>
      </c>
      <c r="G4" s="2"/>
      <c r="H4" s="2"/>
    </row>
    <row r="5" spans="1:8" ht="35.25" customHeight="1" x14ac:dyDescent="0.15">
      <c r="A5" s="162"/>
      <c r="B5" s="159"/>
      <c r="C5" s="172"/>
      <c r="D5" s="8" t="s">
        <v>64</v>
      </c>
      <c r="E5" s="42">
        <v>1650</v>
      </c>
      <c r="F5" s="50">
        <v>3</v>
      </c>
      <c r="G5" s="2"/>
      <c r="H5" s="2"/>
    </row>
    <row r="6" spans="1:8" ht="35.25" customHeight="1" x14ac:dyDescent="0.15">
      <c r="A6" s="162"/>
      <c r="B6" s="159"/>
      <c r="C6" s="172"/>
      <c r="D6" s="8" t="s">
        <v>15</v>
      </c>
      <c r="E6" s="42">
        <v>1250</v>
      </c>
      <c r="F6" s="50">
        <v>4</v>
      </c>
      <c r="G6" s="2"/>
      <c r="H6" s="2"/>
    </row>
    <row r="7" spans="1:8" ht="35.25" customHeight="1" x14ac:dyDescent="0.15">
      <c r="A7" s="162"/>
      <c r="B7" s="159"/>
      <c r="C7" s="172"/>
      <c r="D7" s="8" t="s">
        <v>16</v>
      </c>
      <c r="E7" s="42">
        <v>1680</v>
      </c>
      <c r="F7" s="50">
        <v>5</v>
      </c>
      <c r="G7" s="2"/>
      <c r="H7" s="2"/>
    </row>
    <row r="8" spans="1:8" ht="35.25" customHeight="1" x14ac:dyDescent="0.15">
      <c r="A8" s="162"/>
      <c r="B8" s="159"/>
      <c r="C8" s="172"/>
      <c r="D8" s="8" t="s">
        <v>17</v>
      </c>
      <c r="E8" s="42">
        <v>1850</v>
      </c>
      <c r="F8" s="50">
        <v>6</v>
      </c>
      <c r="G8" s="2"/>
      <c r="H8" s="2"/>
    </row>
    <row r="9" spans="1:8" ht="35.25" customHeight="1" x14ac:dyDescent="0.15">
      <c r="A9" s="162"/>
      <c r="B9" s="159"/>
      <c r="C9" s="172"/>
      <c r="D9" s="9" t="s">
        <v>115</v>
      </c>
      <c r="E9" s="43">
        <v>1970</v>
      </c>
      <c r="F9" s="50">
        <v>7</v>
      </c>
      <c r="G9" s="2"/>
      <c r="H9" s="2"/>
    </row>
    <row r="10" spans="1:8" ht="35.25" customHeight="1" x14ac:dyDescent="0.15">
      <c r="A10" s="162"/>
      <c r="B10" s="159"/>
      <c r="C10" s="172"/>
      <c r="D10" s="9"/>
      <c r="E10" s="43"/>
      <c r="F10" s="50">
        <v>8</v>
      </c>
      <c r="G10" s="2"/>
      <c r="H10" s="2"/>
    </row>
    <row r="11" spans="1:8" ht="35.25" customHeight="1" x14ac:dyDescent="0.15">
      <c r="A11" s="162"/>
      <c r="B11" s="159"/>
      <c r="C11" s="172"/>
      <c r="D11" s="9"/>
      <c r="E11" s="43"/>
      <c r="F11" s="50">
        <v>9</v>
      </c>
      <c r="G11" s="2"/>
      <c r="H11" s="2"/>
    </row>
    <row r="12" spans="1:8" ht="35.25" customHeight="1" thickBot="1" x14ac:dyDescent="0.2">
      <c r="A12" s="162"/>
      <c r="B12" s="159"/>
      <c r="C12" s="172"/>
      <c r="D12" s="9" t="s">
        <v>116</v>
      </c>
      <c r="E12" s="43">
        <v>595</v>
      </c>
      <c r="F12" s="50">
        <v>10</v>
      </c>
      <c r="G12" s="2"/>
      <c r="H12" s="2"/>
    </row>
    <row r="13" spans="1:8" ht="35.25" customHeight="1" x14ac:dyDescent="0.15">
      <c r="A13" s="167" t="s">
        <v>18</v>
      </c>
      <c r="B13" s="173" t="s">
        <v>19</v>
      </c>
      <c r="C13" s="171"/>
      <c r="D13" s="7" t="s">
        <v>105</v>
      </c>
      <c r="E13" s="55">
        <v>272</v>
      </c>
      <c r="F13" s="50">
        <v>11</v>
      </c>
      <c r="G13" s="2"/>
      <c r="H13" s="2"/>
    </row>
    <row r="14" spans="1:8" ht="35.25" customHeight="1" x14ac:dyDescent="0.15">
      <c r="A14" s="162"/>
      <c r="B14" s="160"/>
      <c r="C14" s="172"/>
      <c r="D14" s="11" t="s">
        <v>56</v>
      </c>
      <c r="E14" s="43">
        <v>272</v>
      </c>
      <c r="F14" s="50">
        <v>12</v>
      </c>
      <c r="G14" s="2"/>
      <c r="H14" s="2"/>
    </row>
    <row r="15" spans="1:8" ht="35.25" customHeight="1" x14ac:dyDescent="0.15">
      <c r="A15" s="162"/>
      <c r="B15" s="160"/>
      <c r="C15" s="172"/>
      <c r="D15" s="11" t="s">
        <v>57</v>
      </c>
      <c r="E15" s="43">
        <v>272</v>
      </c>
      <c r="F15" s="50">
        <v>13</v>
      </c>
      <c r="G15" s="2"/>
      <c r="H15" s="2"/>
    </row>
    <row r="16" spans="1:8" ht="35.25" customHeight="1" x14ac:dyDescent="0.15">
      <c r="A16" s="162"/>
      <c r="B16" s="160"/>
      <c r="C16" s="172"/>
      <c r="D16" s="11" t="s">
        <v>58</v>
      </c>
      <c r="E16" s="42">
        <v>272</v>
      </c>
      <c r="F16" s="50">
        <v>14</v>
      </c>
      <c r="G16" s="2"/>
      <c r="H16" s="2"/>
    </row>
    <row r="17" spans="1:8" ht="35.25" customHeight="1" x14ac:dyDescent="0.15">
      <c r="A17" s="162"/>
      <c r="B17" s="160"/>
      <c r="C17" s="172"/>
      <c r="D17" s="8" t="s">
        <v>20</v>
      </c>
      <c r="E17" s="42">
        <v>201</v>
      </c>
      <c r="F17" s="50">
        <v>15</v>
      </c>
      <c r="G17" s="2"/>
      <c r="H17" s="2"/>
    </row>
    <row r="18" spans="1:8" ht="35.25" customHeight="1" x14ac:dyDescent="0.15">
      <c r="A18" s="162"/>
      <c r="B18" s="160"/>
      <c r="C18" s="172"/>
      <c r="D18" s="8" t="s">
        <v>21</v>
      </c>
      <c r="E18" s="42">
        <v>330</v>
      </c>
      <c r="F18" s="50">
        <v>16</v>
      </c>
      <c r="G18" s="2"/>
      <c r="H18" s="2"/>
    </row>
    <row r="19" spans="1:8" ht="35.25" customHeight="1" x14ac:dyDescent="0.15">
      <c r="A19" s="162"/>
      <c r="B19" s="160"/>
      <c r="C19" s="172"/>
      <c r="D19" s="9" t="s">
        <v>107</v>
      </c>
      <c r="E19" s="43">
        <v>191</v>
      </c>
      <c r="F19" s="50">
        <v>17</v>
      </c>
      <c r="G19" s="2"/>
      <c r="H19" s="2"/>
    </row>
    <row r="20" spans="1:8" ht="35.25" customHeight="1" x14ac:dyDescent="0.15">
      <c r="A20" s="162"/>
      <c r="B20" s="160"/>
      <c r="C20" s="172"/>
      <c r="D20" s="9" t="s">
        <v>108</v>
      </c>
      <c r="E20" s="43">
        <v>191</v>
      </c>
      <c r="F20" s="50">
        <v>18</v>
      </c>
      <c r="G20" s="2"/>
      <c r="H20" s="2"/>
    </row>
    <row r="21" spans="1:8" ht="35.25" customHeight="1" x14ac:dyDescent="0.15">
      <c r="A21" s="162"/>
      <c r="B21" s="160"/>
      <c r="C21" s="172"/>
      <c r="D21" s="9" t="s">
        <v>109</v>
      </c>
      <c r="E21" s="43">
        <v>191</v>
      </c>
      <c r="F21" s="50">
        <v>19</v>
      </c>
      <c r="G21" s="2"/>
      <c r="H21" s="2"/>
    </row>
    <row r="22" spans="1:8" ht="35.25" customHeight="1" thickBot="1" x14ac:dyDescent="0.2">
      <c r="A22" s="163"/>
      <c r="B22" s="161"/>
      <c r="C22" s="174"/>
      <c r="D22" s="10" t="s">
        <v>110</v>
      </c>
      <c r="E22" s="45">
        <v>191</v>
      </c>
      <c r="F22" s="50">
        <v>20</v>
      </c>
      <c r="G22" s="2"/>
      <c r="H22" s="2"/>
    </row>
    <row r="23" spans="1:8" ht="35.25" customHeight="1" x14ac:dyDescent="0.15">
      <c r="A23" s="162" t="s">
        <v>52</v>
      </c>
      <c r="B23" s="159" t="s">
        <v>76</v>
      </c>
      <c r="C23" s="162"/>
      <c r="D23" s="11" t="s">
        <v>22</v>
      </c>
      <c r="E23" s="44">
        <v>492</v>
      </c>
      <c r="F23" s="50">
        <v>21</v>
      </c>
      <c r="G23" s="2"/>
      <c r="H23" s="2"/>
    </row>
    <row r="24" spans="1:8" ht="35.25" customHeight="1" x14ac:dyDescent="0.15">
      <c r="A24" s="162"/>
      <c r="B24" s="160"/>
      <c r="C24" s="162"/>
      <c r="D24" s="8" t="s">
        <v>23</v>
      </c>
      <c r="E24" s="42">
        <v>187</v>
      </c>
      <c r="F24" s="50">
        <v>22</v>
      </c>
      <c r="G24" s="2"/>
      <c r="H24" s="2"/>
    </row>
    <row r="25" spans="1:8" ht="35.25" customHeight="1" x14ac:dyDescent="0.15">
      <c r="A25" s="162"/>
      <c r="B25" s="160"/>
      <c r="C25" s="162"/>
      <c r="D25" s="8" t="s">
        <v>24</v>
      </c>
      <c r="E25" s="42">
        <v>481</v>
      </c>
      <c r="F25" s="50">
        <v>23</v>
      </c>
      <c r="G25" s="2"/>
      <c r="H25" s="2"/>
    </row>
    <row r="26" spans="1:8" ht="35.25" customHeight="1" x14ac:dyDescent="0.15">
      <c r="A26" s="162"/>
      <c r="B26" s="160"/>
      <c r="C26" s="162"/>
      <c r="D26" s="8" t="s">
        <v>25</v>
      </c>
      <c r="E26" s="42">
        <v>80</v>
      </c>
      <c r="F26" s="50">
        <v>24</v>
      </c>
      <c r="G26" s="2"/>
      <c r="H26" s="2"/>
    </row>
    <row r="27" spans="1:8" ht="35.25" customHeight="1" x14ac:dyDescent="0.15">
      <c r="A27" s="162"/>
      <c r="B27" s="160"/>
      <c r="C27" s="162"/>
      <c r="D27" s="8" t="s">
        <v>67</v>
      </c>
      <c r="E27" s="42">
        <v>180</v>
      </c>
      <c r="F27" s="50">
        <v>25</v>
      </c>
      <c r="G27" s="2"/>
      <c r="H27" s="2"/>
    </row>
    <row r="28" spans="1:8" ht="35.25" customHeight="1" x14ac:dyDescent="0.15">
      <c r="A28" s="162"/>
      <c r="B28" s="160"/>
      <c r="C28" s="162"/>
      <c r="D28" s="8" t="s">
        <v>26</v>
      </c>
      <c r="E28" s="42">
        <v>750</v>
      </c>
      <c r="F28" s="50">
        <v>26</v>
      </c>
      <c r="G28" s="2"/>
      <c r="H28" s="2"/>
    </row>
    <row r="29" spans="1:8" ht="35.25" customHeight="1" x14ac:dyDescent="0.15">
      <c r="A29" s="162"/>
      <c r="B29" s="160"/>
      <c r="C29" s="162"/>
      <c r="D29" s="8" t="s">
        <v>27</v>
      </c>
      <c r="E29" s="42">
        <v>1550</v>
      </c>
      <c r="F29" s="50">
        <v>27</v>
      </c>
      <c r="G29" s="2"/>
      <c r="H29" s="2"/>
    </row>
    <row r="30" spans="1:8" ht="35.25" customHeight="1" x14ac:dyDescent="0.15">
      <c r="A30" s="162"/>
      <c r="B30" s="160"/>
      <c r="C30" s="162"/>
      <c r="D30" s="8" t="s">
        <v>28</v>
      </c>
      <c r="E30" s="42">
        <v>717</v>
      </c>
      <c r="F30" s="50">
        <v>28</v>
      </c>
      <c r="G30" s="2"/>
      <c r="H30" s="2"/>
    </row>
    <row r="31" spans="1:8" ht="35.25" customHeight="1" x14ac:dyDescent="0.15">
      <c r="A31" s="162"/>
      <c r="B31" s="160"/>
      <c r="C31" s="162"/>
      <c r="D31" s="8" t="s">
        <v>29</v>
      </c>
      <c r="E31" s="42">
        <v>710</v>
      </c>
      <c r="F31" s="50">
        <v>29</v>
      </c>
      <c r="G31" s="2"/>
      <c r="H31" s="2"/>
    </row>
    <row r="32" spans="1:8" ht="35.25" customHeight="1" x14ac:dyDescent="0.15">
      <c r="A32" s="162"/>
      <c r="B32" s="160"/>
      <c r="C32" s="162"/>
      <c r="D32" s="8" t="s">
        <v>71</v>
      </c>
      <c r="E32" s="43">
        <v>286</v>
      </c>
      <c r="F32" s="50">
        <v>30</v>
      </c>
      <c r="G32" s="2"/>
      <c r="H32" s="2"/>
    </row>
    <row r="33" spans="1:8" ht="35.25" customHeight="1" x14ac:dyDescent="0.15">
      <c r="A33" s="162"/>
      <c r="B33" s="160"/>
      <c r="C33" s="162"/>
      <c r="D33" s="8" t="s">
        <v>70</v>
      </c>
      <c r="E33" s="43">
        <v>286</v>
      </c>
      <c r="F33" s="50">
        <v>31</v>
      </c>
      <c r="G33" s="2"/>
      <c r="H33" s="2"/>
    </row>
    <row r="34" spans="1:8" ht="35.25" customHeight="1" x14ac:dyDescent="0.15">
      <c r="A34" s="162"/>
      <c r="B34" s="160"/>
      <c r="C34" s="162"/>
      <c r="D34" s="8" t="s">
        <v>69</v>
      </c>
      <c r="E34" s="43">
        <v>286</v>
      </c>
      <c r="F34" s="50">
        <v>32</v>
      </c>
      <c r="G34" s="2"/>
      <c r="H34" s="2"/>
    </row>
    <row r="35" spans="1:8" ht="35.25" customHeight="1" x14ac:dyDescent="0.15">
      <c r="A35" s="162"/>
      <c r="B35" s="160"/>
      <c r="C35" s="162"/>
      <c r="D35" s="8" t="s">
        <v>72</v>
      </c>
      <c r="E35" s="43">
        <v>286</v>
      </c>
      <c r="F35" s="50">
        <v>33</v>
      </c>
      <c r="G35" s="2"/>
      <c r="H35" s="2"/>
    </row>
    <row r="36" spans="1:8" ht="35.25" customHeight="1" x14ac:dyDescent="0.15">
      <c r="A36" s="162"/>
      <c r="B36" s="160"/>
      <c r="C36" s="162"/>
      <c r="D36" s="17" t="s">
        <v>68</v>
      </c>
      <c r="E36" s="43">
        <v>286</v>
      </c>
      <c r="F36" s="50">
        <v>34</v>
      </c>
      <c r="G36" s="2"/>
      <c r="H36" s="2"/>
    </row>
    <row r="37" spans="1:8" ht="35.25" customHeight="1" x14ac:dyDescent="0.15">
      <c r="A37" s="162"/>
      <c r="B37" s="160"/>
      <c r="C37" s="162"/>
      <c r="D37" s="17" t="s">
        <v>73</v>
      </c>
      <c r="E37" s="43">
        <v>286</v>
      </c>
      <c r="F37" s="50">
        <v>35</v>
      </c>
      <c r="G37" s="2"/>
      <c r="H37" s="2"/>
    </row>
    <row r="38" spans="1:8" ht="35.25" customHeight="1" thickBot="1" x14ac:dyDescent="0.2">
      <c r="A38" s="163"/>
      <c r="B38" s="161"/>
      <c r="C38" s="163"/>
      <c r="D38" s="12" t="s">
        <v>30</v>
      </c>
      <c r="E38" s="45">
        <v>1770</v>
      </c>
      <c r="F38" s="50">
        <v>36</v>
      </c>
      <c r="G38" s="2"/>
      <c r="H38" s="2"/>
    </row>
    <row r="39" spans="1:8" ht="35.25" customHeight="1" thickBot="1" x14ac:dyDescent="0.2">
      <c r="A39" s="167" t="s">
        <v>31</v>
      </c>
      <c r="B39" s="166" t="s">
        <v>32</v>
      </c>
      <c r="C39" s="13" t="s">
        <v>33</v>
      </c>
      <c r="D39" s="14" t="s">
        <v>34</v>
      </c>
      <c r="E39" s="46">
        <v>100</v>
      </c>
      <c r="F39" s="50" t="s">
        <v>106</v>
      </c>
      <c r="G39" s="2"/>
      <c r="H39" s="2"/>
    </row>
    <row r="40" spans="1:8" ht="35.25" customHeight="1" x14ac:dyDescent="0.15">
      <c r="A40" s="162"/>
      <c r="B40" s="168"/>
      <c r="C40" s="164" t="s">
        <v>43</v>
      </c>
      <c r="D40" s="11" t="s">
        <v>35</v>
      </c>
      <c r="E40" s="44">
        <v>130</v>
      </c>
      <c r="F40" s="50">
        <v>38</v>
      </c>
      <c r="G40" s="2"/>
      <c r="H40" s="2"/>
    </row>
    <row r="41" spans="1:8" ht="35.25" customHeight="1" thickBot="1" x14ac:dyDescent="0.2">
      <c r="A41" s="162"/>
      <c r="B41" s="168"/>
      <c r="C41" s="165"/>
      <c r="D41" s="9" t="s">
        <v>83</v>
      </c>
      <c r="E41" s="43">
        <v>300</v>
      </c>
      <c r="F41" s="50">
        <v>39</v>
      </c>
      <c r="G41" s="2"/>
      <c r="H41" s="2"/>
    </row>
    <row r="42" spans="1:8" ht="35.25" customHeight="1" x14ac:dyDescent="0.15">
      <c r="A42" s="162"/>
      <c r="B42" s="168"/>
      <c r="C42" s="166" t="s">
        <v>44</v>
      </c>
      <c r="D42" s="7" t="s">
        <v>36</v>
      </c>
      <c r="E42" s="41">
        <v>120</v>
      </c>
      <c r="F42" s="50">
        <v>40</v>
      </c>
      <c r="G42" s="2"/>
      <c r="H42" s="2"/>
    </row>
    <row r="43" spans="1:8" ht="35.25" customHeight="1" x14ac:dyDescent="0.15">
      <c r="A43" s="162"/>
      <c r="B43" s="168"/>
      <c r="C43" s="162"/>
      <c r="D43" s="8" t="s">
        <v>37</v>
      </c>
      <c r="E43" s="42">
        <v>120</v>
      </c>
      <c r="F43" s="50">
        <v>41</v>
      </c>
      <c r="G43" s="2"/>
      <c r="H43" s="2"/>
    </row>
    <row r="44" spans="1:8" ht="35.25" customHeight="1" thickBot="1" x14ac:dyDescent="0.2">
      <c r="A44" s="162"/>
      <c r="B44" s="168"/>
      <c r="C44" s="163"/>
      <c r="D44" s="10"/>
      <c r="E44" s="45"/>
      <c r="F44" s="50">
        <v>42</v>
      </c>
      <c r="G44" s="2"/>
      <c r="H44" s="2"/>
    </row>
    <row r="45" spans="1:8" ht="35.25" customHeight="1" thickBot="1" x14ac:dyDescent="0.2">
      <c r="A45" s="163"/>
      <c r="B45" s="169"/>
      <c r="C45" s="48" t="s">
        <v>39</v>
      </c>
      <c r="D45" s="10" t="s">
        <v>42</v>
      </c>
      <c r="E45" s="45">
        <v>200</v>
      </c>
      <c r="F45" s="50">
        <v>43</v>
      </c>
      <c r="G45" s="2"/>
      <c r="H45" s="2"/>
    </row>
    <row r="46" spans="1:8" ht="30" customHeight="1" x14ac:dyDescent="0.15">
      <c r="A46" s="15"/>
      <c r="B46" s="2"/>
      <c r="C46" s="2"/>
      <c r="D46" s="15"/>
      <c r="E46" s="20"/>
      <c r="F46" s="49"/>
      <c r="G46" s="2"/>
      <c r="H46" s="2"/>
    </row>
    <row r="47" spans="1:8" ht="30" customHeight="1" x14ac:dyDescent="0.15">
      <c r="F47" s="49"/>
      <c r="G47" s="2"/>
      <c r="H47" s="2"/>
    </row>
    <row r="48" spans="1:8" ht="30" customHeight="1" x14ac:dyDescent="0.15">
      <c r="F48" s="49"/>
      <c r="G48" s="2"/>
      <c r="H48" s="2"/>
    </row>
    <row r="49" spans="6:8" ht="30" customHeight="1" x14ac:dyDescent="0.15">
      <c r="F49" s="49"/>
      <c r="G49" s="2"/>
      <c r="H49" s="2"/>
    </row>
    <row r="50" spans="6:8" ht="30" customHeight="1" x14ac:dyDescent="0.15">
      <c r="F50" s="49"/>
      <c r="G50" s="2"/>
      <c r="H50" s="2"/>
    </row>
    <row r="51" spans="6:8" ht="30" customHeight="1" x14ac:dyDescent="0.15">
      <c r="F51" s="49"/>
      <c r="G51" s="2"/>
      <c r="H51" s="2"/>
    </row>
    <row r="52" spans="6:8" ht="30" customHeight="1" x14ac:dyDescent="0.15">
      <c r="F52" s="49"/>
      <c r="G52" s="2"/>
      <c r="H52" s="2"/>
    </row>
    <row r="53" spans="6:8" x14ac:dyDescent="0.15">
      <c r="F53" s="49"/>
      <c r="G53" s="2"/>
      <c r="H53" s="2"/>
    </row>
    <row r="54" spans="6:8" ht="87" customHeight="1" x14ac:dyDescent="0.15">
      <c r="F54" s="49"/>
      <c r="G54" s="2"/>
      <c r="H54" s="2"/>
    </row>
    <row r="56" spans="6:8" ht="29.25" customHeight="1" x14ac:dyDescent="0.15"/>
    <row r="57" spans="6:8" ht="28.5" customHeight="1" x14ac:dyDescent="0.15"/>
  </sheetData>
  <mergeCells count="13">
    <mergeCell ref="A3:A12"/>
    <mergeCell ref="B3:B12"/>
    <mergeCell ref="C3:C12"/>
    <mergeCell ref="A13:A22"/>
    <mergeCell ref="B13:B22"/>
    <mergeCell ref="C13:C22"/>
    <mergeCell ref="B23:B38"/>
    <mergeCell ref="C23:C38"/>
    <mergeCell ref="C40:C41"/>
    <mergeCell ref="C42:C44"/>
    <mergeCell ref="A39:A45"/>
    <mergeCell ref="B39:B45"/>
    <mergeCell ref="A23:A38"/>
  </mergeCells>
  <phoneticPr fontId="2"/>
  <dataValidations disablePrompts="1" count="1">
    <dataValidation type="list" allowBlank="1" showInputMessage="1" showErrorMessage="1" sqref="D49" xr:uid="{00000000-0002-0000-0200-000000000000}">
      <formula1>$D$3:$D$45</formula1>
    </dataValidation>
  </dataValidations>
  <printOptions horizontalCentered="1"/>
  <pageMargins left="0.74803149606299213" right="0.74803149606299213" top="0.78740157480314965" bottom="0.78740157480314965" header="0.51181102362204722" footer="0.511811023622047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</vt:lpstr>
      <vt:lpstr>記入例</vt:lpstr>
      <vt:lpstr>リスト</vt:lpstr>
      <vt:lpstr>リスト!Print_Area</vt:lpstr>
      <vt:lpstr>記入例!Print_Area</vt:lpstr>
      <vt:lpstr>様式２!Print_Area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Administrator</cp:lastModifiedBy>
  <cp:lastPrinted>2024-04-01T06:06:26Z</cp:lastPrinted>
  <dcterms:created xsi:type="dcterms:W3CDTF">2008-02-20T13:00:44Z</dcterms:created>
  <dcterms:modified xsi:type="dcterms:W3CDTF">2024-04-10T00:04:44Z</dcterms:modified>
</cp:coreProperties>
</file>