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11.xml" ContentType="application/vnd.openxmlformats-officedocument.spreadsheetml.comments+xml"/>
  <Override PartName="/xl/drawings/drawing10.xml" ContentType="application/vnd.openxmlformats-officedocument.drawing+xml"/>
  <Override PartName="/xl/comments12.xml" ContentType="application/vnd.openxmlformats-officedocument.spreadsheetml.comments+xml"/>
  <Override PartName="/xl/drawings/drawing11.xml" ContentType="application/vnd.openxmlformats-officedocument.drawing+xml"/>
  <Override PartName="/xl/comments13.xml" ContentType="application/vnd.openxmlformats-officedocument.spreadsheetml.comments+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isilon.otsu.local\jimu\F1408\03管理係\2事業所指定\★障福サービス・一般相談支援\★事業実績報告と体制届出（加算）\★提出依頼★\R6\"/>
    </mc:Choice>
  </mc:AlternateContent>
  <xr:revisionPtr revIDLastSave="0" documentId="8_{C8AF7080-FBBE-441B-B66A-C0FC1DDFED30}" xr6:coauthVersionLast="47" xr6:coauthVersionMax="47" xr10:uidLastSave="{00000000-0000-0000-0000-000000000000}"/>
  <bookViews>
    <workbookView xWindow="-105" yWindow="-16320" windowWidth="29040" windowHeight="15720" tabRatio="728" firstSheet="1" activeTab="6" xr2:uid="{00000000-000D-0000-FFFF-FFFF00000000}"/>
  </bookViews>
  <sheets>
    <sheet name="添付一覧" sheetId="2" r:id="rId1"/>
    <sheet name="様式第５号" sheetId="101" r:id="rId2"/>
    <sheet name="別紙１（一覧表）" sheetId="74" r:id="rId3"/>
    <sheet name="別紙２（勤務体制【生活介護・療養介護】）" sheetId="75" r:id="rId4"/>
    <sheet name="別紙２（勤務体制【生活介護・療養介護以外】）" sheetId="76" r:id="rId5"/>
    <sheet name="別紙３(障害支援区分）" sheetId="7" r:id="rId6"/>
    <sheet name="別紙４（利用状況）" sheetId="8" r:id="rId7"/>
    <sheet name="別紙５（人員配置（生介・療養））" sheetId="77" r:id="rId8"/>
    <sheet name="別紙６（福祉専門職員配置）" sheetId="10" r:id="rId9"/>
    <sheet name="別紙６（福祉専門職員配置（共生型短期入所））" sheetId="11" r:id="rId10"/>
    <sheet name="別紙７（視覚聴覚言語(Ⅰ)）" sheetId="78" r:id="rId11"/>
    <sheet name="別紙７（視覚聴覚言語(Ⅱ)）" sheetId="79" r:id="rId12"/>
    <sheet name="別紙８　（リハビリ（生介））" sheetId="80" r:id="rId13"/>
    <sheet name="別紙８　（リハビリ（自立（機能）））" sheetId="81" r:id="rId14"/>
    <sheet name="別紙９（食事提供（R6.9.30まで））" sheetId="15" r:id="rId15"/>
    <sheet name="別紙９（食事提供（R6.10.1以降））" sheetId="82" r:id="rId16"/>
    <sheet name="別紙10（重度（生介・施設入所））" sheetId="83" r:id="rId17"/>
    <sheet name="別紙10（重度（短期入所））" sheetId="84" r:id="rId18"/>
    <sheet name="別紙11（栄養）" sheetId="20" r:id="rId19"/>
    <sheet name="別紙12（夜勤職員）" sheetId="21" r:id="rId20"/>
    <sheet name="別紙13（夜間看護）" sheetId="22" r:id="rId21"/>
    <sheet name="別紙14（通勤者・地域移行等）" sheetId="23" r:id="rId22"/>
    <sheet name="別紙16（研修修了）" sheetId="25" r:id="rId23"/>
    <sheet name="別紙17（重度者支援体制）" sheetId="26" r:id="rId24"/>
    <sheet name="別紙19（目標工賃達成指導員）" sheetId="28" r:id="rId25"/>
    <sheet name="別紙20（平均利用期間）" sheetId="29" r:id="rId26"/>
    <sheet name="別紙22（延長支援（生活介護等））" sheetId="32" r:id="rId27"/>
    <sheet name="別紙24（看護職員配置加算（生介・生活訓練））" sheetId="86" r:id="rId28"/>
    <sheet name="別紙24看護職員配置加算（生活介護・生活訓練）" sheetId="34" r:id="rId29"/>
    <sheet name="別紙25（夜間支援等）" sheetId="35" r:id="rId30"/>
    <sheet name="別紙26（移行準備支援体制（Ⅰ））" sheetId="36" r:id="rId31"/>
    <sheet name="別紙27（送迎加算）" sheetId="37" r:id="rId32"/>
    <sheet name="別紙29（栄養減算）" sheetId="39" r:id="rId33"/>
    <sheet name="別紙30（地域生活移行）" sheetId="40" r:id="rId34"/>
    <sheet name="別紙31（サービス管理責任者配置等加算）" sheetId="41" r:id="rId35"/>
    <sheet name="別紙32（重度障害者支援加算（生活介護））" sheetId="73" r:id="rId36"/>
    <sheet name="別紙33（個別計画訓練支援加算 （生活訓練））" sheetId="87" r:id="rId37"/>
    <sheet name="別紙34（就労移行支援・基本報酬算定区分・変更）" sheetId="44" r:id="rId38"/>
    <sheet name="別紙35（就労移行支援・基本報酬・変更）" sheetId="45" r:id="rId39"/>
    <sheet name="別紙36（就労継続支援A型・基本報酬算定区分・変更）" sheetId="46" r:id="rId40"/>
    <sheet name="別紙36の１（スコア表）" sheetId="97" r:id="rId41"/>
    <sheet name="別紙36の2" sheetId="98" r:id="rId42"/>
    <sheet name="様式１（別紙36の1関係）" sheetId="99" r:id="rId43"/>
    <sheet name="様式２（別紙36の1関係）" sheetId="100" r:id="rId44"/>
    <sheet name="別紙37（賃金向上達成指導員配置加算）" sheetId="47" r:id="rId45"/>
    <sheet name="別紙38（就労移行支援体制加算（Ａ型）・変更）" sheetId="48" r:id="rId46"/>
    <sheet name="別紙38（就労移行支援体制加算（Ｂ型）・変更）" sheetId="68" r:id="rId47"/>
    <sheet name="別紙38（就労移行支援体制加算Ａ型・Ｂ型以外）" sheetId="70" r:id="rId48"/>
    <sheet name="別紙39（就労継続支援Ｂ型・基本報酬算定区分・変更）" sheetId="49" r:id="rId49"/>
    <sheet name="別紙40（就労定着支援・基本報酬算定区分）" sheetId="50" r:id="rId50"/>
    <sheet name="別紙41の１（就労定着支援）" sheetId="51" r:id="rId51"/>
    <sheet name="別紙41の２（就労定着支援(新規指定)）" sheetId="52" r:id="rId52"/>
    <sheet name="別紙42（就労定着実績体制加算・変更）" sheetId="53" r:id="rId53"/>
    <sheet name="別紙43（社会生活支援特別加算（就労系・訓練系サービス）" sheetId="54" r:id="rId54"/>
    <sheet name="別紙44の１（ピアサポ体制）" sheetId="88" r:id="rId55"/>
    <sheet name="別紙44の2（ピアサポ実施加算）" sheetId="89" r:id="rId56"/>
    <sheet name="別紙45 医療連携体制加算（Ⅶ）（変更・短期入所）" sheetId="64" r:id="rId57"/>
    <sheet name="別紙46 居住支援連携体制加算（新規・自立生活援助等）" sheetId="65" r:id="rId58"/>
    <sheet name="別紙47 口腔衛生管理体制（新規・入所）" sheetId="67" r:id="rId59"/>
    <sheet name="別紙48 日中活動支援加算（新規・短期入所）" sheetId="69" r:id="rId60"/>
    <sheet name="別紙49（高次脳機能）" sheetId="90" r:id="rId61"/>
    <sheet name="別紙50（障害者支援施設等感染対策向上加算）" sheetId="91" r:id="rId62"/>
    <sheet name="別紙51（地域生活支援拠点）" sheetId="92" r:id="rId63"/>
    <sheet name="別紙52（地域生活支援拠点等機能強化加算）" sheetId="93" r:id="rId64"/>
    <sheet name="別紙53（入浴支援加算）" sheetId="94" r:id="rId65"/>
    <sheet name="別紙54（目標工賃達成加算）" sheetId="95" r:id="rId66"/>
    <sheet name="別紙55（地域移行支援体制加算）" sheetId="96" r:id="rId67"/>
  </sheets>
  <externalReferences>
    <externalReference r:id="rId68"/>
    <externalReference r:id="rId69"/>
    <externalReference r:id="rId70"/>
    <externalReference r:id="rId71"/>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xlnm._FilterDatabase" localSheetId="0" hidden="1">添付一覧!$A$4:$BT$55</definedName>
    <definedName name="_xlnm._FilterDatabase" localSheetId="2" hidden="1">'別紙１（一覧表）'!$A$7:$BH$281</definedName>
    <definedName name="_kk06" localSheetId="63">#REF!</definedName>
    <definedName name="_kk06">#REF!</definedName>
    <definedName name="_kk29" localSheetId="63">#REF!</definedName>
    <definedName name="_kk29">#REF!</definedName>
    <definedName name="a" localSheetId="35">#REF!</definedName>
    <definedName name="a" localSheetId="46">#REF!</definedName>
    <definedName name="a" localSheetId="1">#REF!</definedName>
    <definedName name="a">#REF!</definedName>
    <definedName name="Avrg" localSheetId="35">#REF!</definedName>
    <definedName name="Avrg" localSheetId="46">#REF!</definedName>
    <definedName name="Avrg" localSheetId="60">#REF!</definedName>
    <definedName name="Avrg" localSheetId="63">#REF!</definedName>
    <definedName name="Avrg" localSheetId="1">#REF!</definedName>
    <definedName name="Avrg">#REF!</definedName>
    <definedName name="avrg1" localSheetId="63">#REF!</definedName>
    <definedName name="avrg1">#REF!</definedName>
    <definedName name="b" localSheetId="35">#REF!</definedName>
    <definedName name="b" localSheetId="46">#REF!</definedName>
    <definedName name="b" localSheetId="1">#REF!</definedName>
    <definedName name="b">#REF!</definedName>
    <definedName name="CSV_サービス情報" localSheetId="35">#REF!</definedName>
    <definedName name="CSV_サービス情報" localSheetId="46">#REF!</definedName>
    <definedName name="CSV_サービス情報" localSheetId="1">#REF!</definedName>
    <definedName name="CSV_サービス情報">#REF!</definedName>
    <definedName name="CSV_口座振込依頼書" localSheetId="35">#REF!</definedName>
    <definedName name="CSV_口座振込依頼書" localSheetId="46">#REF!</definedName>
    <definedName name="CSV_口座振込依頼書" localSheetId="1">#REF!</definedName>
    <definedName name="CSV_口座振込依頼書">#REF!</definedName>
    <definedName name="CSV_追加情報" localSheetId="35">#REF!</definedName>
    <definedName name="CSV_追加情報" localSheetId="46">#REF!</definedName>
    <definedName name="CSV_追加情報" localSheetId="1">#REF!</definedName>
    <definedName name="CSV_追加情報">#REF!</definedName>
    <definedName name="CSV_付表１" localSheetId="35">#REF!</definedName>
    <definedName name="CSV_付表１" localSheetId="46">#REF!</definedName>
    <definedName name="CSV_付表１" localSheetId="1">#REF!</definedName>
    <definedName name="CSV_付表１">#REF!</definedName>
    <definedName name="CSV_付表１＿２" localSheetId="35">#REF!</definedName>
    <definedName name="CSV_付表１＿２" localSheetId="46">#REF!</definedName>
    <definedName name="CSV_付表１＿２" localSheetId="1">#REF!</definedName>
    <definedName name="CSV_付表１＿２">#REF!</definedName>
    <definedName name="CSV_付表１０" localSheetId="35">#REF!</definedName>
    <definedName name="CSV_付表１０" localSheetId="46">#REF!</definedName>
    <definedName name="CSV_付表１０" localSheetId="1">#REF!</definedName>
    <definedName name="CSV_付表１０">#REF!</definedName>
    <definedName name="CSV_付表１０＿２" localSheetId="35">#REF!</definedName>
    <definedName name="CSV_付表１０＿２" localSheetId="46">#REF!</definedName>
    <definedName name="CSV_付表１０＿２" localSheetId="1">#REF!</definedName>
    <definedName name="CSV_付表１０＿２">#REF!</definedName>
    <definedName name="CSV_付表１１" localSheetId="35">#REF!</definedName>
    <definedName name="CSV_付表１１" localSheetId="46">#REF!</definedName>
    <definedName name="CSV_付表１１" localSheetId="1">#REF!</definedName>
    <definedName name="CSV_付表１１">#REF!</definedName>
    <definedName name="CSV_付表１１＿２" localSheetId="35">#REF!</definedName>
    <definedName name="CSV_付表１１＿２" localSheetId="46">#REF!</definedName>
    <definedName name="CSV_付表１１＿２" localSheetId="1">#REF!</definedName>
    <definedName name="CSV_付表１１＿２">#REF!</definedName>
    <definedName name="CSV_付表１２" localSheetId="35">#REF!</definedName>
    <definedName name="CSV_付表１２" localSheetId="46">#REF!</definedName>
    <definedName name="CSV_付表１２" localSheetId="1">#REF!</definedName>
    <definedName name="CSV_付表１２">#REF!</definedName>
    <definedName name="CSV_付表１２＿２" localSheetId="35">#REF!</definedName>
    <definedName name="CSV_付表１２＿２" localSheetId="46">#REF!</definedName>
    <definedName name="CSV_付表１２＿２" localSheetId="1">#REF!</definedName>
    <definedName name="CSV_付表１２＿２">#REF!</definedName>
    <definedName name="CSV_付表１３その１" localSheetId="35">#REF!</definedName>
    <definedName name="CSV_付表１３その１" localSheetId="46">#REF!</definedName>
    <definedName name="CSV_付表１３その１" localSheetId="1">#REF!</definedName>
    <definedName name="CSV_付表１３その１">#REF!</definedName>
    <definedName name="CSV_付表１３その２" localSheetId="35">#REF!</definedName>
    <definedName name="CSV_付表１３その２" localSheetId="46">#REF!</definedName>
    <definedName name="CSV_付表１３その２" localSheetId="1">#REF!</definedName>
    <definedName name="CSV_付表１３その２">#REF!</definedName>
    <definedName name="CSV_付表１４" localSheetId="35">#REF!</definedName>
    <definedName name="CSV_付表１４" localSheetId="46">#REF!</definedName>
    <definedName name="CSV_付表１４" localSheetId="1">#REF!</definedName>
    <definedName name="CSV_付表１４">#REF!</definedName>
    <definedName name="CSV_付表２" localSheetId="35">#REF!</definedName>
    <definedName name="CSV_付表２" localSheetId="46">#REF!</definedName>
    <definedName name="CSV_付表２" localSheetId="1">#REF!</definedName>
    <definedName name="CSV_付表２">#REF!</definedName>
    <definedName name="CSV_付表３" localSheetId="35">#REF!</definedName>
    <definedName name="CSV_付表３" localSheetId="46">#REF!</definedName>
    <definedName name="CSV_付表３" localSheetId="1">#REF!</definedName>
    <definedName name="CSV_付表３">#REF!</definedName>
    <definedName name="CSV_付表３＿２" localSheetId="35">#REF!</definedName>
    <definedName name="CSV_付表３＿２" localSheetId="46">#REF!</definedName>
    <definedName name="CSV_付表３＿２" localSheetId="1">#REF!</definedName>
    <definedName name="CSV_付表３＿２">#REF!</definedName>
    <definedName name="CSV_付表４" localSheetId="35">#REF!</definedName>
    <definedName name="CSV_付表４" localSheetId="46">#REF!</definedName>
    <definedName name="CSV_付表４" localSheetId="1">#REF!</definedName>
    <definedName name="CSV_付表４">#REF!</definedName>
    <definedName name="CSV_付表５" localSheetId="35">#REF!</definedName>
    <definedName name="CSV_付表５" localSheetId="46">#REF!</definedName>
    <definedName name="CSV_付表５" localSheetId="1">#REF!</definedName>
    <definedName name="CSV_付表５">#REF!</definedName>
    <definedName name="CSV_付表６" localSheetId="35">#REF!</definedName>
    <definedName name="CSV_付表６" localSheetId="46">#REF!</definedName>
    <definedName name="CSV_付表６" localSheetId="1">#REF!</definedName>
    <definedName name="CSV_付表６">#REF!</definedName>
    <definedName name="CSV_付表７" localSheetId="35">#REF!</definedName>
    <definedName name="CSV_付表７" localSheetId="46">#REF!</definedName>
    <definedName name="CSV_付表７" localSheetId="1">#REF!</definedName>
    <definedName name="CSV_付表７">#REF!</definedName>
    <definedName name="CSV_付表８その１" localSheetId="35">#REF!</definedName>
    <definedName name="CSV_付表８その１" localSheetId="46">#REF!</definedName>
    <definedName name="CSV_付表８その１" localSheetId="1">#REF!</definedName>
    <definedName name="CSV_付表８その１">#REF!</definedName>
    <definedName name="CSV_付表８その２" localSheetId="35">#REF!</definedName>
    <definedName name="CSV_付表８その２" localSheetId="46">#REF!</definedName>
    <definedName name="CSV_付表８その２" localSheetId="1">#REF!</definedName>
    <definedName name="CSV_付表８その２">#REF!</definedName>
    <definedName name="CSV_付表８その３" localSheetId="35">#REF!</definedName>
    <definedName name="CSV_付表８その３" localSheetId="46">#REF!</definedName>
    <definedName name="CSV_付表８その３" localSheetId="1">#REF!</definedName>
    <definedName name="CSV_付表８その３">#REF!</definedName>
    <definedName name="CSV_付表９" localSheetId="35">#REF!</definedName>
    <definedName name="CSV_付表９" localSheetId="46">#REF!</definedName>
    <definedName name="CSV_付表９" localSheetId="1">#REF!</definedName>
    <definedName name="CSV_付表９">#REF!</definedName>
    <definedName name="CSV_付表９＿２" localSheetId="35">#REF!</definedName>
    <definedName name="CSV_付表９＿２" localSheetId="46">#REF!</definedName>
    <definedName name="CSV_付表９＿２" localSheetId="1">#REF!</definedName>
    <definedName name="CSV_付表９＿２">#REF!</definedName>
    <definedName name="CSV_様式第１号" localSheetId="35">#REF!</definedName>
    <definedName name="CSV_様式第１号" localSheetId="46">#REF!</definedName>
    <definedName name="CSV_様式第１号" localSheetId="1">#REF!</definedName>
    <definedName name="CSV_様式第１号">#REF!</definedName>
    <definedName name="d" localSheetId="35">#REF!</definedName>
    <definedName name="d" localSheetId="46">#REF!</definedName>
    <definedName name="d" localSheetId="1">#REF!</definedName>
    <definedName name="d">#REF!</definedName>
    <definedName name="Excel_BuiltIn_Print_Area" localSheetId="60">'別紙49（高次脳機能）'!$A$4:$AM$35</definedName>
    <definedName name="Excel_BuiltIn_Print_Area" localSheetId="10">'別紙７（視覚聴覚言語(Ⅰ)）'!$A$4:$AK$49</definedName>
    <definedName name="Excel_BuiltIn_Print_Area" localSheetId="11">'別紙７（視覚聴覚言語(Ⅱ)）'!$A$4:$AK$49</definedName>
    <definedName name="houjin" localSheetId="35">#REF!</definedName>
    <definedName name="houjin" localSheetId="46">#REF!</definedName>
    <definedName name="houjin" localSheetId="60">#REF!</definedName>
    <definedName name="houjin" localSheetId="1">#REF!</definedName>
    <definedName name="houjin">#REF!</definedName>
    <definedName name="jigyoumeishou" localSheetId="35">#REF!</definedName>
    <definedName name="jigyoumeishou" localSheetId="46">#REF!</definedName>
    <definedName name="jigyoumeishou" localSheetId="60">#REF!</definedName>
    <definedName name="jigyoumeishou" localSheetId="1">#REF!</definedName>
    <definedName name="jigyoumeishou">#REF!</definedName>
    <definedName name="jiritu" localSheetId="63">#REF!</definedName>
    <definedName name="jiritu">#REF!</definedName>
    <definedName name="ｋ">#N/A</definedName>
    <definedName name="kanagawaken" localSheetId="35">#REF!</definedName>
    <definedName name="kanagawaken" localSheetId="46">#REF!</definedName>
    <definedName name="kanagawaken" localSheetId="60">#REF!</definedName>
    <definedName name="kanagawaken" localSheetId="1">#REF!</definedName>
    <definedName name="kanagawaken">#REF!</definedName>
    <definedName name="kawasaki" localSheetId="35">#REF!</definedName>
    <definedName name="kawasaki" localSheetId="46">#REF!</definedName>
    <definedName name="kawasaki" localSheetId="60">#REF!</definedName>
    <definedName name="kawasaki" localSheetId="1">#REF!</definedName>
    <definedName name="kawasaki">#REF!</definedName>
    <definedName name="KK_03" localSheetId="35">#REF!</definedName>
    <definedName name="KK_03" localSheetId="46">#REF!</definedName>
    <definedName name="KK_03" localSheetId="60">#REF!</definedName>
    <definedName name="KK_03" localSheetId="63">#REF!</definedName>
    <definedName name="KK_03" localSheetId="1">#REF!</definedName>
    <definedName name="KK_03">#REF!</definedName>
    <definedName name="kk_04" localSheetId="63">#REF!</definedName>
    <definedName name="kk_04">#REF!</definedName>
    <definedName name="KK_06" localSheetId="35">#REF!</definedName>
    <definedName name="KK_06" localSheetId="46">#REF!</definedName>
    <definedName name="KK_06" localSheetId="60">#REF!</definedName>
    <definedName name="KK_06" localSheetId="63">#REF!</definedName>
    <definedName name="KK_06" localSheetId="1">#REF!</definedName>
    <definedName name="KK_06">#REF!</definedName>
    <definedName name="kk_07" localSheetId="63">#REF!</definedName>
    <definedName name="kk_07">#REF!</definedName>
    <definedName name="‐㏍08">#REF!</definedName>
    <definedName name="KK2_3" localSheetId="35">#REF!</definedName>
    <definedName name="KK2_3" localSheetId="46">#REF!</definedName>
    <definedName name="KK2_3" localSheetId="60">#REF!</definedName>
    <definedName name="KK2_3" localSheetId="63">#REF!</definedName>
    <definedName name="KK2_3" localSheetId="1">#REF!</definedName>
    <definedName name="KK2_3">#REF!</definedName>
    <definedName name="ｋｋｋｋ" localSheetId="35">#REF!</definedName>
    <definedName name="ｋｋｋｋ" localSheetId="46">#REF!</definedName>
    <definedName name="ｋｋｋｋ" localSheetId="60">#REF!</definedName>
    <definedName name="ｋｋｋｋ" localSheetId="1">#REF!</definedName>
    <definedName name="ｋｋｋｋ">#REF!</definedName>
    <definedName name="nn">#REF!</definedName>
    <definedName name="_xlnm.Print_Area" localSheetId="2">'別紙１（一覧表）'!$A$1:$BE$307</definedName>
    <definedName name="_xlnm.Print_Area" localSheetId="16">'別紙10（重度（生介・施設入所））'!$A$1:$H$20</definedName>
    <definedName name="_xlnm.Print_Area" localSheetId="17">'別紙10（重度（短期入所））'!$A$1:$H$16</definedName>
    <definedName name="_xlnm.Print_Area" localSheetId="18">'別紙11（栄養）'!$A$1:$F$24</definedName>
    <definedName name="_xlnm.Print_Area" localSheetId="23">'別紙17（重度者支援体制）'!$A$1:$H$21</definedName>
    <definedName name="_xlnm.Print_Area" localSheetId="24">'別紙19（目標工賃達成指導員）'!$A$1:$H$36</definedName>
    <definedName name="_xlnm.Print_Area" localSheetId="28">'別紙24看護職員配置加算（生活介護・生活訓練）'!$A$1:$H$19</definedName>
    <definedName name="_xlnm.Print_Area" localSheetId="30">'別紙26（移行準備支援体制（Ⅰ））'!$A$1:$G$19</definedName>
    <definedName name="_xlnm.Print_Area" localSheetId="5">'別紙３(障害支援区分）'!$A$1:$AL$225</definedName>
    <definedName name="_xlnm.Print_Area" localSheetId="34">'別紙31（サービス管理責任者配置等加算）'!$A$1:$H$29</definedName>
    <definedName name="_xlnm.Print_Area" localSheetId="35">'別紙32（重度障害者支援加算（生活介護））'!$A$1:$G$19</definedName>
    <definedName name="_xlnm.Print_Area" localSheetId="36">'別紙33（個別計画訓練支援加算 （生活訓練））'!$A$1:$J$28</definedName>
    <definedName name="_xlnm.Print_Area" localSheetId="37">'別紙34（就労移行支援・基本報酬算定区分・変更）'!$A$1:$AL$56</definedName>
    <definedName name="_xlnm.Print_Area" localSheetId="38">'別紙35（就労移行支援・基本報酬・変更）'!$A$1:$K$49</definedName>
    <definedName name="_xlnm.Print_Area" localSheetId="39">'別紙36（就労継続支援A型・基本報酬算定区分・変更）'!$A$1:$AL$39</definedName>
    <definedName name="_xlnm.Print_Area" localSheetId="40">'別紙36の１（スコア表）'!$A$1:$V$62</definedName>
    <definedName name="_xlnm.Print_Area" localSheetId="41">別紙36の2!$A$1:$AS$84</definedName>
    <definedName name="_xlnm.Print_Area" localSheetId="44">'別紙37（賃金向上達成指導員配置加算）'!$A$1:$AL$11</definedName>
    <definedName name="_xlnm.Print_Area" localSheetId="48">'別紙39（就労継続支援Ｂ型・基本報酬算定区分・変更）'!$A$1:$AL$50</definedName>
    <definedName name="_xlnm.Print_Area" localSheetId="49">'別紙40（就労定着支援・基本報酬算定区分）'!$A$1:$AM$44</definedName>
    <definedName name="_xlnm.Print_Area" localSheetId="54">'別紙44の１（ピアサポ体制）'!$A$1:$J$35</definedName>
    <definedName name="_xlnm.Print_Area" localSheetId="55">'別紙44の2（ピアサポ実施加算）'!$A$1:$K$26</definedName>
    <definedName name="_xlnm.Print_Area" localSheetId="60">'別紙49（高次脳機能）'!$A$1:$AM$35</definedName>
    <definedName name="_xlnm.Print_Area" localSheetId="7">'別紙５（人員配置（生介・療養））'!$A$1:$H$25</definedName>
    <definedName name="_xlnm.Print_Area" localSheetId="61">'別紙50（障害者支援施設等感染対策向上加算）'!$A$1:$AI$49</definedName>
    <definedName name="_xlnm.Print_Area" localSheetId="62">'別紙51（地域生活支援拠点）'!$B$2:$AB$28</definedName>
    <definedName name="_xlnm.Print_Area" localSheetId="63">'別紙52（地域生活支援拠点等機能強化加算）'!$A$1:$AD$53</definedName>
    <definedName name="_xlnm.Print_Area" localSheetId="64">'別紙53（入浴支援加算）'!$A$1:$G$14</definedName>
    <definedName name="_xlnm.Print_Area" localSheetId="65">'別紙54（目標工賃達成加算）'!$A$1:$G$25</definedName>
    <definedName name="_xlnm.Print_Area" localSheetId="66">'別紙55（地域移行支援体制加算）'!$A$1:$F$11</definedName>
    <definedName name="_xlnm.Print_Area" localSheetId="9">'別紙６（福祉専門職員配置（共生型短期入所））'!$A$1:$H$29</definedName>
    <definedName name="_xlnm.Print_Area" localSheetId="10">'別紙７（視覚聴覚言語(Ⅰ)）'!$A$1:$AK$48</definedName>
    <definedName name="_xlnm.Print_Area" localSheetId="11">'別紙７（視覚聴覚言語(Ⅱ)）'!$A$1:$AK$48</definedName>
    <definedName name="_xlnm.Print_Area" localSheetId="13">'別紙８　（リハビリ（自立（機能）））'!$A$1:$I$32</definedName>
    <definedName name="_xlnm.Print_Area" localSheetId="12">'別紙８　（リハビリ（生介））'!$A$1:$I$26</definedName>
    <definedName name="_xlnm.Print_Area" localSheetId="15">'別紙９（食事提供（R6.10.1以降））'!$A$1:$AK$27</definedName>
    <definedName name="_xlnm.Print_Titles" localSheetId="2">'別紙１（一覧表）'!$1:$7</definedName>
    <definedName name="_xlnm.Print_Titles" localSheetId="5">'別紙３(障害支援区分）'!$1:$3</definedName>
    <definedName name="Roman_01" localSheetId="35">#REF!</definedName>
    <definedName name="Roman_01" localSheetId="46">#REF!</definedName>
    <definedName name="Roman_01" localSheetId="60">#REF!</definedName>
    <definedName name="Roman_01" localSheetId="63">#REF!</definedName>
    <definedName name="Roman_01" localSheetId="1">#REF!</definedName>
    <definedName name="Roman_01">#REF!</definedName>
    <definedName name="Roman_02">#REF!</definedName>
    <definedName name="Roman_03" localSheetId="35">#REF!</definedName>
    <definedName name="Roman_03" localSheetId="46">#REF!</definedName>
    <definedName name="Roman_03" localSheetId="60">#REF!</definedName>
    <definedName name="Roman_03" localSheetId="63">#REF!</definedName>
    <definedName name="Roman_03" localSheetId="1">#REF!</definedName>
    <definedName name="Roman_03">#REF!</definedName>
    <definedName name="Roman_04" localSheetId="35">#REF!</definedName>
    <definedName name="Roman_04" localSheetId="46">#REF!</definedName>
    <definedName name="Roman_04" localSheetId="60">#REF!</definedName>
    <definedName name="Roman_04" localSheetId="63">#REF!</definedName>
    <definedName name="Roman_04" localSheetId="1">#REF!</definedName>
    <definedName name="Roman_04">#REF!</definedName>
    <definedName name="Roman_06" localSheetId="35">#REF!</definedName>
    <definedName name="Roman_06" localSheetId="46">#REF!</definedName>
    <definedName name="Roman_06" localSheetId="60">#REF!</definedName>
    <definedName name="Roman_06" localSheetId="63">#REF!</definedName>
    <definedName name="Roman_06" localSheetId="1">#REF!</definedName>
    <definedName name="Roman_06">#REF!</definedName>
    <definedName name="roman_09" localSheetId="63">#REF!</definedName>
    <definedName name="roman_09">#REF!</definedName>
    <definedName name="roman_11" localSheetId="63">#REF!</definedName>
    <definedName name="roman_11">#REF!</definedName>
    <definedName name="roman11" localSheetId="63">#REF!</definedName>
    <definedName name="roman11">#REF!</definedName>
    <definedName name="Roman2_1" localSheetId="35">#REF!</definedName>
    <definedName name="Roman2_1" localSheetId="46">#REF!</definedName>
    <definedName name="Roman2_1" localSheetId="60">#REF!</definedName>
    <definedName name="Roman2_1" localSheetId="63">#REF!</definedName>
    <definedName name="Roman2_1" localSheetId="1">#REF!</definedName>
    <definedName name="Roman2_1">#REF!</definedName>
    <definedName name="Roman2_3" localSheetId="35">#REF!</definedName>
    <definedName name="Roman2_3" localSheetId="46">#REF!</definedName>
    <definedName name="Roman2_3" localSheetId="60">#REF!</definedName>
    <definedName name="Roman2_3" localSheetId="63">#REF!</definedName>
    <definedName name="Roman2_3" localSheetId="1">#REF!</definedName>
    <definedName name="Roman2_3">#REF!</definedName>
    <definedName name="roman31" localSheetId="63">#REF!</definedName>
    <definedName name="roman31">#REF!</definedName>
    <definedName name="roman33" localSheetId="63">#REF!</definedName>
    <definedName name="roman33">#REF!</definedName>
    <definedName name="roman4_3" localSheetId="63">#REF!</definedName>
    <definedName name="roman4_3">#REF!</definedName>
    <definedName name="roman43">#REF!</definedName>
    <definedName name="roman7_1" localSheetId="63">#REF!</definedName>
    <definedName name="roman7_1">#REF!</definedName>
    <definedName name="roman77" localSheetId="63">#REF!</definedName>
    <definedName name="roman77">#REF!</definedName>
    <definedName name="romann_12" localSheetId="63">#REF!</definedName>
    <definedName name="romann_12">#REF!</definedName>
    <definedName name="romann_66" localSheetId="63">#REF!</definedName>
    <definedName name="romann_66">#REF!</definedName>
    <definedName name="romann33" localSheetId="63">#REF!</definedName>
    <definedName name="romann33">#REF!</definedName>
    <definedName name="serv" localSheetId="63">#REF!</definedName>
    <definedName name="serv">#REF!</definedName>
    <definedName name="serv_" localSheetId="63">#REF!</definedName>
    <definedName name="serv_">#REF!</definedName>
    <definedName name="Serv_LIST" localSheetId="35">#REF!</definedName>
    <definedName name="Serv_LIST" localSheetId="46">#REF!</definedName>
    <definedName name="Serv_LIST" localSheetId="60">#REF!</definedName>
    <definedName name="Serv_LIST" localSheetId="63">#REF!</definedName>
    <definedName name="Serv_LIST" localSheetId="1">#REF!</definedName>
    <definedName name="Serv_LIST">#REF!</definedName>
    <definedName name="servo1" localSheetId="63">#REF!</definedName>
    <definedName name="servo1">#REF!</definedName>
    <definedName name="siharai" localSheetId="35">#REF!</definedName>
    <definedName name="siharai" localSheetId="46">#REF!</definedName>
    <definedName name="siharai" localSheetId="60">#REF!</definedName>
    <definedName name="siharai" localSheetId="1">#REF!</definedName>
    <definedName name="siharai">#REF!</definedName>
    <definedName name="sikuchouson" localSheetId="35">#REF!</definedName>
    <definedName name="sikuchouson" localSheetId="46">#REF!</definedName>
    <definedName name="sikuchouson" localSheetId="60">#REF!</definedName>
    <definedName name="sikuchouson" localSheetId="1">#REF!</definedName>
    <definedName name="sikuchouson">#REF!</definedName>
    <definedName name="sinseisaki" localSheetId="35">#REF!</definedName>
    <definedName name="sinseisaki" localSheetId="46">#REF!</definedName>
    <definedName name="sinseisaki" localSheetId="60">#REF!</definedName>
    <definedName name="sinseisaki" localSheetId="1">#REF!</definedName>
    <definedName name="sinseisaki">#REF!</definedName>
    <definedName name="ｔａｂｉｅ＿04" localSheetId="63">#REF!</definedName>
    <definedName name="ｔａｂｉｅ＿04">#REF!</definedName>
    <definedName name="table_03" localSheetId="35">#REF!</definedName>
    <definedName name="table_03" localSheetId="46">#REF!</definedName>
    <definedName name="table_03" localSheetId="60">#REF!</definedName>
    <definedName name="table_03" localSheetId="63">#REF!</definedName>
    <definedName name="table_03" localSheetId="1">#REF!</definedName>
    <definedName name="table_03">#REF!</definedName>
    <definedName name="table_06" localSheetId="35">#REF!</definedName>
    <definedName name="table_06" localSheetId="46">#REF!</definedName>
    <definedName name="table_06" localSheetId="60">#REF!</definedName>
    <definedName name="table_06" localSheetId="63">#REF!</definedName>
    <definedName name="table_06" localSheetId="1">#REF!</definedName>
    <definedName name="table_06">#REF!</definedName>
    <definedName name="table2_3" localSheetId="35">#REF!</definedName>
    <definedName name="table2_3" localSheetId="46">#REF!</definedName>
    <definedName name="table2_3" localSheetId="60">#REF!</definedName>
    <definedName name="table2_3" localSheetId="63">#REF!</definedName>
    <definedName name="table2_3" localSheetId="1">#REF!</definedName>
    <definedName name="table2_3">#REF!</definedName>
    <definedName name="tapi2" localSheetId="63">#REF!</definedName>
    <definedName name="tapi2">#REF!</definedName>
    <definedName name="tebie_07">#REF!</definedName>
    <definedName name="tebie_o7" localSheetId="63">#REF!</definedName>
    <definedName name="tebie_o7">#REF!</definedName>
    <definedName name="tebie07">#REF!</definedName>
    <definedName name="tebie08" localSheetId="63">#REF!</definedName>
    <definedName name="tebie08">#REF!</definedName>
    <definedName name="tebie33" localSheetId="63">#REF!</definedName>
    <definedName name="tebie33">#REF!</definedName>
    <definedName name="tebiroo" localSheetId="63">#REF!</definedName>
    <definedName name="tebiroo">#REF!</definedName>
    <definedName name="teble" localSheetId="63">#REF!</definedName>
    <definedName name="teble">#REF!</definedName>
    <definedName name="teble_09" localSheetId="63">#REF!</definedName>
    <definedName name="teble_09">#REF!</definedName>
    <definedName name="teble77" localSheetId="63">#REF!</definedName>
    <definedName name="teble77">#REF!</definedName>
    <definedName name="yokohama" localSheetId="35">#REF!</definedName>
    <definedName name="yokohama" localSheetId="46">#REF!</definedName>
    <definedName name="yokohama" localSheetId="60">#REF!</definedName>
    <definedName name="yokohama" localSheetId="1">#REF!</definedName>
    <definedName name="yokohama">#REF!</definedName>
    <definedName name="Z_86B41AF5_FF3A_4416_A5C4_EFC15DC936A3_.wvu.Cols" localSheetId="1" hidden="1">様式第５号!$AP:$AQ</definedName>
    <definedName name="Z_86B41AF5_FF3A_4416_A5C4_EFC15DC936A3_.wvu.PrintArea" localSheetId="23" hidden="1">'別紙17（重度者支援体制）'!$A$1:$H$21</definedName>
    <definedName name="Z_86B41AF5_FF3A_4416_A5C4_EFC15DC936A3_.wvu.PrintArea" localSheetId="24" hidden="1">'別紙19（目標工賃達成指導員）'!$A$1:$H$36</definedName>
    <definedName name="Z_86B41AF5_FF3A_4416_A5C4_EFC15DC936A3_.wvu.PrintArea" localSheetId="3" hidden="1">'別紙２（勤務体制【生活介護・療養介護】）'!$A$1:$AK$227</definedName>
    <definedName name="Z_86B41AF5_FF3A_4416_A5C4_EFC15DC936A3_.wvu.PrintArea" localSheetId="4" hidden="1">'別紙２（勤務体制【生活介護・療養介護以外】）'!$A$1:$AK$229</definedName>
    <definedName name="Z_86B41AF5_FF3A_4416_A5C4_EFC15DC936A3_.wvu.PrintArea" localSheetId="28" hidden="1">'別紙24看護職員配置加算（生活介護・生活訓練）'!$A$2:$H$19</definedName>
    <definedName name="Z_86B41AF5_FF3A_4416_A5C4_EFC15DC936A3_.wvu.PrintArea" localSheetId="30" hidden="1">'別紙26（移行準備支援体制（Ⅰ））'!$A$1:$G$19</definedName>
    <definedName name="Z_86B41AF5_FF3A_4416_A5C4_EFC15DC936A3_.wvu.PrintArea" localSheetId="5" hidden="1">'別紙３(障害支援区分）'!$A$1:$AL$225</definedName>
    <definedName name="Z_86B41AF5_FF3A_4416_A5C4_EFC15DC936A3_.wvu.PrintArea" localSheetId="34" hidden="1">'別紙31（サービス管理責任者配置等加算）'!$A$1:$H$29</definedName>
    <definedName name="Z_86B41AF5_FF3A_4416_A5C4_EFC15DC936A3_.wvu.PrintArea" localSheetId="37" hidden="1">'別紙34（就労移行支援・基本報酬算定区分・変更）'!$A$1:$AL$55</definedName>
    <definedName name="Z_86B41AF5_FF3A_4416_A5C4_EFC15DC936A3_.wvu.PrintArea" localSheetId="39" hidden="1">'別紙36（就労継続支援A型・基本報酬算定区分・変更）'!$A$1:$AL$51</definedName>
    <definedName name="Z_86B41AF5_FF3A_4416_A5C4_EFC15DC936A3_.wvu.PrintArea" localSheetId="44" hidden="1">'別紙37（賃金向上達成指導員配置加算）'!$A$1:$AL$11</definedName>
    <definedName name="Z_86B41AF5_FF3A_4416_A5C4_EFC15DC936A3_.wvu.PrintArea" localSheetId="48" hidden="1">'別紙39（就労継続支援Ｂ型・基本報酬算定区分・変更）'!$A$1:$AL$52</definedName>
    <definedName name="Z_86B41AF5_FF3A_4416_A5C4_EFC15DC936A3_.wvu.PrintArea" localSheetId="9" hidden="1">'別紙６（福祉専門職員配置（共生型短期入所））'!$A$1:$H$29</definedName>
    <definedName name="Z_86B41AF5_FF3A_4416_A5C4_EFC15DC936A3_.wvu.PrintTitles" localSheetId="5" hidden="1">'別紙３(障害支援区分）'!$1:$3</definedName>
    <definedName name="Z_86B41AF5_FF3A_4416_A5C4_EFC15DC936A3_.wvu.Rows" localSheetId="3" hidden="1">'別紙２（勤務体制【生活介護・療養介護】）'!$22:$207</definedName>
    <definedName name="Z_86B41AF5_FF3A_4416_A5C4_EFC15DC936A3_.wvu.Rows" localSheetId="4" hidden="1">'別紙２（勤務体制【生活介護・療養介護以外】）'!$22:$207</definedName>
    <definedName name="Z_86B41AF5_FF3A_4416_A5C4_EFC15DC936A3_.wvu.Rows" localSheetId="25" hidden="1">'別紙20（平均利用期間）'!$27:$36,'別紙20（平均利用期間）'!$48:$52</definedName>
    <definedName name="あ">#REF!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山口県" localSheetId="35">#REF!</definedName>
    <definedName name="山口県" localSheetId="46">#REF!</definedName>
    <definedName name="山口県" localSheetId="1">#REF!</definedName>
    <definedName name="山口県">#REF!</definedName>
    <definedName name="種類">[3]サービス種類一覧!$A$4:$A$20</definedName>
    <definedName name="食事" localSheetId="63">#REF!</definedName>
    <definedName name="食事">#REF!</definedName>
    <definedName name="体制等状況一覧">#REF!</definedName>
    <definedName name="町っ油" localSheetId="63">#REF!</definedName>
    <definedName name="町っ油">#REF!</definedName>
    <definedName name="利用日数記入例" localSheetId="63">#REF!</definedName>
    <definedName name="利用日数記入例">#REF!</definedName>
  </definedNames>
  <calcPr calcId="191029"/>
  <customWorkbookViews>
    <customWorkbookView name="w - 個人用ビュー" guid="{86B41AF5-FF3A-4416-A5C4-EFC15DC936A3}" mergeInterval="0" personalView="1" maximized="1" windowWidth="1362" windowHeight="550" tabRatio="728" activeSheetId="5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0" i="101" l="1"/>
  <c r="O20" i="101"/>
  <c r="J16" i="101"/>
  <c r="J14" i="101"/>
  <c r="AG210" i="75"/>
  <c r="N40" i="50"/>
  <c r="Y40" i="50" s="1"/>
  <c r="W27" i="50"/>
  <c r="Y36" i="49"/>
  <c r="Y34" i="49"/>
  <c r="P44" i="49" s="1"/>
  <c r="AI22" i="98"/>
  <c r="AI19" i="98"/>
  <c r="AI15" i="98"/>
  <c r="AK8" i="98"/>
  <c r="P42" i="49" l="1"/>
  <c r="H52" i="97"/>
  <c r="I36" i="97" s="1"/>
  <c r="U45" i="97"/>
  <c r="U40" i="97"/>
  <c r="U35" i="97"/>
  <c r="T32" i="97"/>
  <c r="U12" i="97" s="1"/>
  <c r="I22" i="97"/>
  <c r="I12" i="97"/>
  <c r="O57" i="97" l="1"/>
  <c r="U53" i="44" l="1"/>
  <c r="G53" i="44"/>
  <c r="AE53" i="44" l="1"/>
  <c r="Y43" i="93"/>
  <c r="Y28" i="93"/>
  <c r="Y45" i="93" s="1"/>
  <c r="S18" i="90" l="1"/>
  <c r="S13" i="90"/>
  <c r="S12" i="90"/>
  <c r="G28" i="28"/>
  <c r="G7" i="28"/>
  <c r="G6" i="28"/>
  <c r="S28" i="79" l="1"/>
  <c r="AE25" i="79"/>
  <c r="S13" i="79" s="1"/>
  <c r="S12" i="79"/>
  <c r="S28" i="78"/>
  <c r="AE25" i="78"/>
  <c r="S13" i="78" s="1"/>
  <c r="S12" i="78"/>
  <c r="N4" i="8"/>
  <c r="N5" i="8"/>
  <c r="B2" i="8"/>
  <c r="F228" i="76" l="1"/>
  <c r="F227" i="76"/>
  <c r="F226" i="76"/>
  <c r="F225" i="76"/>
  <c r="F224" i="76"/>
  <c r="F223" i="76"/>
  <c r="F222" i="76"/>
  <c r="F221" i="76"/>
  <c r="F220" i="76"/>
  <c r="F219" i="76"/>
  <c r="F218" i="76"/>
  <c r="F217" i="76"/>
  <c r="F216" i="76"/>
  <c r="F215" i="76"/>
  <c r="W215" i="76" s="1"/>
  <c r="F214" i="76"/>
  <c r="F213" i="76"/>
  <c r="F212" i="76"/>
  <c r="F211" i="76"/>
  <c r="AG210" i="76"/>
  <c r="AK207" i="76"/>
  <c r="AI207" i="76"/>
  <c r="AK206" i="76"/>
  <c r="AI206" i="76"/>
  <c r="AK205" i="76"/>
  <c r="AI205" i="76"/>
  <c r="AK204" i="76"/>
  <c r="AI204" i="76"/>
  <c r="AK203" i="76"/>
  <c r="AI203" i="76"/>
  <c r="AK202" i="76"/>
  <c r="AI202" i="76"/>
  <c r="AK201" i="76"/>
  <c r="AI201" i="76"/>
  <c r="AK200" i="76"/>
  <c r="AI200" i="76"/>
  <c r="AK199" i="76"/>
  <c r="AI199" i="76"/>
  <c r="AK198" i="76"/>
  <c r="AI198" i="76"/>
  <c r="AK197" i="76"/>
  <c r="AI197" i="76"/>
  <c r="AK196" i="76"/>
  <c r="AI196" i="76"/>
  <c r="AK195" i="76"/>
  <c r="AI195" i="76"/>
  <c r="AK194" i="76"/>
  <c r="AI194" i="76"/>
  <c r="AK193" i="76"/>
  <c r="AI193" i="76"/>
  <c r="AK192" i="76"/>
  <c r="AI192" i="76"/>
  <c r="AK191" i="76"/>
  <c r="AI191" i="76"/>
  <c r="AK190" i="76"/>
  <c r="AI190" i="76"/>
  <c r="AK189" i="76"/>
  <c r="AI189" i="76"/>
  <c r="AK188" i="76"/>
  <c r="AI188" i="76"/>
  <c r="AK187" i="76"/>
  <c r="AI187" i="76"/>
  <c r="AK186" i="76"/>
  <c r="AI186" i="76"/>
  <c r="AK185" i="76"/>
  <c r="AI185" i="76"/>
  <c r="AK184" i="76"/>
  <c r="AI184" i="76"/>
  <c r="AK183" i="76"/>
  <c r="AI183" i="76"/>
  <c r="AK182" i="76"/>
  <c r="AI182" i="76"/>
  <c r="AK181" i="76"/>
  <c r="AI181" i="76"/>
  <c r="AK180" i="76"/>
  <c r="AI180" i="76"/>
  <c r="AK179" i="76"/>
  <c r="AI179" i="76"/>
  <c r="AK178" i="76"/>
  <c r="AI178" i="76"/>
  <c r="AK177" i="76"/>
  <c r="AI177" i="76"/>
  <c r="AK176" i="76"/>
  <c r="AI176" i="76"/>
  <c r="AK175" i="76"/>
  <c r="AI175" i="76"/>
  <c r="AK174" i="76"/>
  <c r="AI174" i="76"/>
  <c r="AK173" i="76"/>
  <c r="AI173" i="76"/>
  <c r="AK172" i="76"/>
  <c r="AI172" i="76"/>
  <c r="AK171" i="76"/>
  <c r="AI171" i="76"/>
  <c r="AK170" i="76"/>
  <c r="AI170" i="76"/>
  <c r="AK169" i="76"/>
  <c r="AI169" i="76"/>
  <c r="AK168" i="76"/>
  <c r="AI168" i="76"/>
  <c r="AK167" i="76"/>
  <c r="AI167" i="76"/>
  <c r="AK166" i="76"/>
  <c r="AI166" i="76"/>
  <c r="AK165" i="76"/>
  <c r="AI165" i="76"/>
  <c r="AK164" i="76"/>
  <c r="AI164" i="76"/>
  <c r="AK163" i="76"/>
  <c r="AI163" i="76"/>
  <c r="AK162" i="76"/>
  <c r="AI162" i="76"/>
  <c r="AK161" i="76"/>
  <c r="AI161" i="76"/>
  <c r="AK160" i="76"/>
  <c r="AI160" i="76"/>
  <c r="AK159" i="76"/>
  <c r="AI159" i="76"/>
  <c r="AK158" i="76"/>
  <c r="AI158" i="76"/>
  <c r="AK157" i="76"/>
  <c r="AI157" i="76"/>
  <c r="AK156" i="76"/>
  <c r="AI156" i="76"/>
  <c r="AK155" i="76"/>
  <c r="AI155" i="76"/>
  <c r="AK154" i="76"/>
  <c r="AI154" i="76"/>
  <c r="AK153" i="76"/>
  <c r="AI153" i="76"/>
  <c r="AK152" i="76"/>
  <c r="AI152" i="76"/>
  <c r="AK151" i="76"/>
  <c r="AI151" i="76"/>
  <c r="AK150" i="76"/>
  <c r="AI150" i="76"/>
  <c r="AK149" i="76"/>
  <c r="AI149" i="76"/>
  <c r="AK148" i="76"/>
  <c r="AI148" i="76"/>
  <c r="AK147" i="76"/>
  <c r="AI147" i="76"/>
  <c r="AK146" i="76"/>
  <c r="AI146" i="76"/>
  <c r="AK145" i="76"/>
  <c r="AI145" i="76"/>
  <c r="AK144" i="76"/>
  <c r="AI144" i="76"/>
  <c r="AK143" i="76"/>
  <c r="AI143" i="76"/>
  <c r="AK142" i="76"/>
  <c r="AI142" i="76"/>
  <c r="AK141" i="76"/>
  <c r="AI141" i="76"/>
  <c r="AK140" i="76"/>
  <c r="AI140" i="76"/>
  <c r="AK139" i="76"/>
  <c r="AI139" i="76"/>
  <c r="AK138" i="76"/>
  <c r="AI138" i="76"/>
  <c r="AK137" i="76"/>
  <c r="AI137" i="76"/>
  <c r="AK136" i="76"/>
  <c r="AI136" i="76"/>
  <c r="AK135" i="76"/>
  <c r="AI135" i="76"/>
  <c r="AK134" i="76"/>
  <c r="AI134" i="76"/>
  <c r="AK133" i="76"/>
  <c r="AI133" i="76"/>
  <c r="AK132" i="76"/>
  <c r="AI132" i="76"/>
  <c r="AK131" i="76"/>
  <c r="AI131" i="76"/>
  <c r="AK130" i="76"/>
  <c r="AI130" i="76"/>
  <c r="AK129" i="76"/>
  <c r="AI129" i="76"/>
  <c r="AK128" i="76"/>
  <c r="AI128" i="76"/>
  <c r="AK127" i="76"/>
  <c r="AI127" i="76"/>
  <c r="AK126" i="76"/>
  <c r="AI126" i="76"/>
  <c r="AK125" i="76"/>
  <c r="AI125" i="76"/>
  <c r="AK124" i="76"/>
  <c r="AI124" i="76"/>
  <c r="AK123" i="76"/>
  <c r="AI123" i="76"/>
  <c r="AK122" i="76"/>
  <c r="AI122" i="76"/>
  <c r="AK121" i="76"/>
  <c r="AI121" i="76"/>
  <c r="AK120" i="76"/>
  <c r="AI120" i="76"/>
  <c r="AK119" i="76"/>
  <c r="AI119" i="76"/>
  <c r="AK118" i="76"/>
  <c r="AI118" i="76"/>
  <c r="AK117" i="76"/>
  <c r="AI117" i="76"/>
  <c r="AK116" i="76"/>
  <c r="AI116" i="76"/>
  <c r="AK115" i="76"/>
  <c r="AI115" i="76"/>
  <c r="AK114" i="76"/>
  <c r="AI114" i="76"/>
  <c r="AK113" i="76"/>
  <c r="AI113" i="76"/>
  <c r="AK112" i="76"/>
  <c r="AI112" i="76"/>
  <c r="AK111" i="76"/>
  <c r="AI111" i="76"/>
  <c r="AK110" i="76"/>
  <c r="AI110" i="76"/>
  <c r="AK109" i="76"/>
  <c r="AI109" i="76"/>
  <c r="AK108" i="76"/>
  <c r="AI108" i="76"/>
  <c r="AK107" i="76"/>
  <c r="AI107" i="76"/>
  <c r="AK106" i="76"/>
  <c r="AI106" i="76"/>
  <c r="AK105" i="76"/>
  <c r="AI105" i="76"/>
  <c r="AK104" i="76"/>
  <c r="AI104" i="76"/>
  <c r="AK103" i="76"/>
  <c r="AI103" i="76"/>
  <c r="AK102" i="76"/>
  <c r="AI102" i="76"/>
  <c r="AK101" i="76"/>
  <c r="AI101" i="76"/>
  <c r="AK100" i="76"/>
  <c r="AI100" i="76"/>
  <c r="AK99" i="76"/>
  <c r="AI99" i="76"/>
  <c r="AK98" i="76"/>
  <c r="AI98" i="76"/>
  <c r="AK97" i="76"/>
  <c r="AI97" i="76"/>
  <c r="AK96" i="76"/>
  <c r="AI96" i="76"/>
  <c r="AK95" i="76"/>
  <c r="AI95" i="76"/>
  <c r="AK94" i="76"/>
  <c r="AI94" i="76"/>
  <c r="AK93" i="76"/>
  <c r="AI93" i="76"/>
  <c r="AK92" i="76"/>
  <c r="AI92" i="76"/>
  <c r="AK91" i="76"/>
  <c r="AI91" i="76"/>
  <c r="AK90" i="76"/>
  <c r="AI90" i="76"/>
  <c r="AK89" i="76"/>
  <c r="AI89" i="76"/>
  <c r="AK88" i="76"/>
  <c r="AI88" i="76"/>
  <c r="AK87" i="76"/>
  <c r="AI87" i="76"/>
  <c r="AK86" i="76"/>
  <c r="AI86" i="76"/>
  <c r="AK85" i="76"/>
  <c r="AI85" i="76"/>
  <c r="AK84" i="76"/>
  <c r="AI84" i="76"/>
  <c r="AK83" i="76"/>
  <c r="AI83" i="76"/>
  <c r="AK82" i="76"/>
  <c r="AI82" i="76"/>
  <c r="AK81" i="76"/>
  <c r="AI81" i="76"/>
  <c r="AK80" i="76"/>
  <c r="AI80" i="76"/>
  <c r="AK79" i="76"/>
  <c r="AI79" i="76"/>
  <c r="AK78" i="76"/>
  <c r="AI78" i="76"/>
  <c r="AK77" i="76"/>
  <c r="AI77" i="76"/>
  <c r="AK76" i="76"/>
  <c r="AI76" i="76"/>
  <c r="AK75" i="76"/>
  <c r="AI75" i="76"/>
  <c r="AK74" i="76"/>
  <c r="AI74" i="76"/>
  <c r="AK73" i="76"/>
  <c r="AI73" i="76"/>
  <c r="AK72" i="76"/>
  <c r="AI72" i="76"/>
  <c r="AK71" i="76"/>
  <c r="AI71" i="76"/>
  <c r="AK70" i="76"/>
  <c r="AI70" i="76"/>
  <c r="AK69" i="76"/>
  <c r="AI69" i="76"/>
  <c r="AK68" i="76"/>
  <c r="AI68" i="76"/>
  <c r="AK67" i="76"/>
  <c r="AI67" i="76"/>
  <c r="AK66" i="76"/>
  <c r="AI66" i="76"/>
  <c r="AK65" i="76"/>
  <c r="AI65" i="76"/>
  <c r="AK64" i="76"/>
  <c r="AI64" i="76"/>
  <c r="AK63" i="76"/>
  <c r="AI63" i="76"/>
  <c r="AK62" i="76"/>
  <c r="AI62" i="76"/>
  <c r="AK61" i="76"/>
  <c r="AI61" i="76"/>
  <c r="AK60" i="76"/>
  <c r="AI60" i="76"/>
  <c r="AK59" i="76"/>
  <c r="AI59" i="76"/>
  <c r="AK58" i="76"/>
  <c r="AI58" i="76"/>
  <c r="AK57" i="76"/>
  <c r="AI57" i="76"/>
  <c r="AK56" i="76"/>
  <c r="AI56" i="76"/>
  <c r="AK55" i="76"/>
  <c r="AI55" i="76"/>
  <c r="AK54" i="76"/>
  <c r="AI54" i="76"/>
  <c r="AK53" i="76"/>
  <c r="AI53" i="76"/>
  <c r="AK52" i="76"/>
  <c r="AI52" i="76"/>
  <c r="AK51" i="76"/>
  <c r="AI51" i="76"/>
  <c r="AK50" i="76"/>
  <c r="AI50" i="76"/>
  <c r="AK49" i="76"/>
  <c r="AI49" i="76"/>
  <c r="AK48" i="76"/>
  <c r="AI48" i="76"/>
  <c r="AK47" i="76"/>
  <c r="AI47" i="76"/>
  <c r="AK46" i="76"/>
  <c r="AI46" i="76"/>
  <c r="AK45" i="76"/>
  <c r="AI45" i="76"/>
  <c r="AK44" i="76"/>
  <c r="AI44" i="76"/>
  <c r="AK43" i="76"/>
  <c r="AI43" i="76"/>
  <c r="AK42" i="76"/>
  <c r="AI42" i="76"/>
  <c r="AK41" i="76"/>
  <c r="AI41" i="76"/>
  <c r="AK40" i="76"/>
  <c r="AI40" i="76"/>
  <c r="AK39" i="76"/>
  <c r="AI39" i="76"/>
  <c r="AK38" i="76"/>
  <c r="AI38" i="76"/>
  <c r="AK37" i="76"/>
  <c r="AI37" i="76"/>
  <c r="AK36" i="76"/>
  <c r="AI36" i="76"/>
  <c r="AK35" i="76"/>
  <c r="AI35" i="76"/>
  <c r="AK34" i="76"/>
  <c r="AI34" i="76"/>
  <c r="AK33" i="76"/>
  <c r="AI33" i="76"/>
  <c r="AK32" i="76"/>
  <c r="AI32" i="76"/>
  <c r="AK31" i="76"/>
  <c r="AI31" i="76"/>
  <c r="AK30" i="76"/>
  <c r="AI30" i="76"/>
  <c r="AK29" i="76"/>
  <c r="AI29" i="76"/>
  <c r="AK28" i="76"/>
  <c r="AI28" i="76"/>
  <c r="AK27" i="76"/>
  <c r="AI27" i="76"/>
  <c r="AK26" i="76"/>
  <c r="AI26" i="76"/>
  <c r="AK25" i="76"/>
  <c r="AI25" i="76"/>
  <c r="AK24" i="76"/>
  <c r="AI24" i="76"/>
  <c r="AK23" i="76"/>
  <c r="AI23" i="76"/>
  <c r="AK22" i="76"/>
  <c r="AI22" i="76"/>
  <c r="AK21" i="76"/>
  <c r="AI21" i="76"/>
  <c r="AK20" i="76"/>
  <c r="AI20" i="76"/>
  <c r="AK19" i="76"/>
  <c r="AI19" i="76"/>
  <c r="AK18" i="76"/>
  <c r="AI18" i="76"/>
  <c r="AK17" i="76"/>
  <c r="AI17" i="76"/>
  <c r="AK16" i="76"/>
  <c r="AI16" i="76"/>
  <c r="AK15" i="76"/>
  <c r="AI15" i="76"/>
  <c r="AK14" i="76"/>
  <c r="AI14" i="76"/>
  <c r="AK13" i="76"/>
  <c r="AI13" i="76"/>
  <c r="AK12" i="76"/>
  <c r="AI12" i="76"/>
  <c r="AK11" i="76"/>
  <c r="AI11" i="76"/>
  <c r="AK10" i="76"/>
  <c r="AI10" i="76"/>
  <c r="AK9" i="76"/>
  <c r="F210" i="76" s="1"/>
  <c r="AI9" i="76"/>
  <c r="AK8" i="76"/>
  <c r="F209" i="76" s="1"/>
  <c r="AI8" i="76"/>
  <c r="AH4" i="76"/>
  <c r="I4" i="76"/>
  <c r="W4" i="76" s="1"/>
  <c r="F226" i="75"/>
  <c r="F225" i="75"/>
  <c r="F224" i="75"/>
  <c r="F223" i="75"/>
  <c r="F222" i="75"/>
  <c r="F221" i="75"/>
  <c r="F220" i="75"/>
  <c r="F219" i="75"/>
  <c r="AH4" i="75" s="1"/>
  <c r="F218" i="75"/>
  <c r="F217" i="75"/>
  <c r="F216" i="75"/>
  <c r="F215" i="75"/>
  <c r="F214" i="75"/>
  <c r="F213" i="75"/>
  <c r="F212" i="75"/>
  <c r="F211" i="75"/>
  <c r="AK207" i="75"/>
  <c r="AI207" i="75"/>
  <c r="AK206" i="75"/>
  <c r="AI206" i="75"/>
  <c r="AK205" i="75"/>
  <c r="AI205" i="75"/>
  <c r="AK204" i="75"/>
  <c r="AI204" i="75"/>
  <c r="AK203" i="75"/>
  <c r="AI203" i="75"/>
  <c r="AK202" i="75"/>
  <c r="AI202" i="75"/>
  <c r="AK201" i="75"/>
  <c r="AI201" i="75"/>
  <c r="AK200" i="75"/>
  <c r="AI200" i="75"/>
  <c r="AK199" i="75"/>
  <c r="AI199" i="75"/>
  <c r="AK198" i="75"/>
  <c r="AI198" i="75"/>
  <c r="AK197" i="75"/>
  <c r="AI197" i="75"/>
  <c r="AK196" i="75"/>
  <c r="AI196" i="75"/>
  <c r="AK195" i="75"/>
  <c r="AI195" i="75"/>
  <c r="AK194" i="75"/>
  <c r="AI194" i="75"/>
  <c r="AK193" i="75"/>
  <c r="AI193" i="75"/>
  <c r="AK192" i="75"/>
  <c r="AI192" i="75"/>
  <c r="AK191" i="75"/>
  <c r="AI191" i="75"/>
  <c r="AK190" i="75"/>
  <c r="AI190" i="75"/>
  <c r="AK189" i="75"/>
  <c r="AI189" i="75"/>
  <c r="AK188" i="75"/>
  <c r="AI188" i="75"/>
  <c r="AK187" i="75"/>
  <c r="AI187" i="75"/>
  <c r="AK186" i="75"/>
  <c r="AI186" i="75"/>
  <c r="AK185" i="75"/>
  <c r="AI185" i="75"/>
  <c r="AK184" i="75"/>
  <c r="AI184" i="75"/>
  <c r="AK183" i="75"/>
  <c r="AI183" i="75"/>
  <c r="AK182" i="75"/>
  <c r="AI182" i="75"/>
  <c r="AK181" i="75"/>
  <c r="AI181" i="75"/>
  <c r="AK180" i="75"/>
  <c r="AI180" i="75"/>
  <c r="AK179" i="75"/>
  <c r="AI179" i="75"/>
  <c r="AK178" i="75"/>
  <c r="AI178" i="75"/>
  <c r="AK177" i="75"/>
  <c r="AI177" i="75"/>
  <c r="AK176" i="75"/>
  <c r="AI176" i="75"/>
  <c r="AK175" i="75"/>
  <c r="AI175" i="75"/>
  <c r="AK174" i="75"/>
  <c r="AI174" i="75"/>
  <c r="AK173" i="75"/>
  <c r="AI173" i="75"/>
  <c r="AK172" i="75"/>
  <c r="AI172" i="75"/>
  <c r="AK171" i="75"/>
  <c r="AI171" i="75"/>
  <c r="AK170" i="75"/>
  <c r="AI170" i="75"/>
  <c r="AK169" i="75"/>
  <c r="AI169" i="75"/>
  <c r="AK168" i="75"/>
  <c r="AI168" i="75"/>
  <c r="AK167" i="75"/>
  <c r="AI167" i="75"/>
  <c r="AK166" i="75"/>
  <c r="AI166" i="75"/>
  <c r="AK165" i="75"/>
  <c r="AI165" i="75"/>
  <c r="AK164" i="75"/>
  <c r="AI164" i="75"/>
  <c r="AK163" i="75"/>
  <c r="AI163" i="75"/>
  <c r="AK162" i="75"/>
  <c r="AI162" i="75"/>
  <c r="AK161" i="75"/>
  <c r="AI161" i="75"/>
  <c r="AK160" i="75"/>
  <c r="AI160" i="75"/>
  <c r="AK159" i="75"/>
  <c r="AI159" i="75"/>
  <c r="AK158" i="75"/>
  <c r="AI158" i="75"/>
  <c r="AK157" i="75"/>
  <c r="AI157" i="75"/>
  <c r="AK156" i="75"/>
  <c r="AI156" i="75"/>
  <c r="AK155" i="75"/>
  <c r="AI155" i="75"/>
  <c r="AK154" i="75"/>
  <c r="AI154" i="75"/>
  <c r="AK153" i="75"/>
  <c r="AI153" i="75"/>
  <c r="AK152" i="75"/>
  <c r="AI152" i="75"/>
  <c r="AK151" i="75"/>
  <c r="AI151" i="75"/>
  <c r="AK150" i="75"/>
  <c r="AI150" i="75"/>
  <c r="AK149" i="75"/>
  <c r="AI149" i="75"/>
  <c r="AK148" i="75"/>
  <c r="AI148" i="75"/>
  <c r="AK147" i="75"/>
  <c r="AI147" i="75"/>
  <c r="AK146" i="75"/>
  <c r="AI146" i="75"/>
  <c r="AK145" i="75"/>
  <c r="AI145" i="75"/>
  <c r="AK144" i="75"/>
  <c r="AI144" i="75"/>
  <c r="AK143" i="75"/>
  <c r="AI143" i="75"/>
  <c r="AK142" i="75"/>
  <c r="AI142" i="75"/>
  <c r="AK141" i="75"/>
  <c r="AI141" i="75"/>
  <c r="AK140" i="75"/>
  <c r="AI140" i="75"/>
  <c r="AK139" i="75"/>
  <c r="AI139" i="75"/>
  <c r="AK138" i="75"/>
  <c r="AI138" i="75"/>
  <c r="AK137" i="75"/>
  <c r="AI137" i="75"/>
  <c r="AK136" i="75"/>
  <c r="AI136" i="75"/>
  <c r="AK135" i="75"/>
  <c r="AI135" i="75"/>
  <c r="AK134" i="75"/>
  <c r="AI134" i="75"/>
  <c r="AK133" i="75"/>
  <c r="AI133" i="75"/>
  <c r="AK132" i="75"/>
  <c r="AI132" i="75"/>
  <c r="AK131" i="75"/>
  <c r="AI131" i="75"/>
  <c r="AK130" i="75"/>
  <c r="AI130" i="75"/>
  <c r="AK129" i="75"/>
  <c r="AI129" i="75"/>
  <c r="AK128" i="75"/>
  <c r="AI128" i="75"/>
  <c r="AK127" i="75"/>
  <c r="AI127" i="75"/>
  <c r="AK126" i="75"/>
  <c r="AI126" i="75"/>
  <c r="AK125" i="75"/>
  <c r="AI125" i="75"/>
  <c r="AK124" i="75"/>
  <c r="AI124" i="75"/>
  <c r="AK123" i="75"/>
  <c r="AI123" i="75"/>
  <c r="AK122" i="75"/>
  <c r="AI122" i="75"/>
  <c r="AK121" i="75"/>
  <c r="AI121" i="75"/>
  <c r="AK120" i="75"/>
  <c r="AI120" i="75"/>
  <c r="AK119" i="75"/>
  <c r="AI119" i="75"/>
  <c r="AK118" i="75"/>
  <c r="AI118" i="75"/>
  <c r="AK117" i="75"/>
  <c r="AI117" i="75"/>
  <c r="AK116" i="75"/>
  <c r="AI116" i="75"/>
  <c r="AK115" i="75"/>
  <c r="AI115" i="75"/>
  <c r="AK114" i="75"/>
  <c r="AI114" i="75"/>
  <c r="AK113" i="75"/>
  <c r="AI113" i="75"/>
  <c r="AK112" i="75"/>
  <c r="AI112" i="75"/>
  <c r="AK111" i="75"/>
  <c r="AI111" i="75"/>
  <c r="AK110" i="75"/>
  <c r="AI110" i="75"/>
  <c r="AK109" i="75"/>
  <c r="AI109" i="75"/>
  <c r="AK108" i="75"/>
  <c r="AI108" i="75"/>
  <c r="AK107" i="75"/>
  <c r="AI107" i="75"/>
  <c r="AK106" i="75"/>
  <c r="AI106" i="75"/>
  <c r="AK105" i="75"/>
  <c r="AI105" i="75"/>
  <c r="AK104" i="75"/>
  <c r="AI104" i="75"/>
  <c r="AK103" i="75"/>
  <c r="AI103" i="75"/>
  <c r="AK102" i="75"/>
  <c r="AI102" i="75"/>
  <c r="AK101" i="75"/>
  <c r="AI101" i="75"/>
  <c r="AK100" i="75"/>
  <c r="AI100" i="75"/>
  <c r="AK99" i="75"/>
  <c r="AI99" i="75"/>
  <c r="AK98" i="75"/>
  <c r="AI98" i="75"/>
  <c r="AK97" i="75"/>
  <c r="AI97" i="75"/>
  <c r="AK96" i="75"/>
  <c r="AI96" i="75"/>
  <c r="AK95" i="75"/>
  <c r="AI95" i="75"/>
  <c r="AK94" i="75"/>
  <c r="AI94" i="75"/>
  <c r="AK93" i="75"/>
  <c r="AI93" i="75"/>
  <c r="AK92" i="75"/>
  <c r="AI92" i="75"/>
  <c r="AK91" i="75"/>
  <c r="AI91" i="75"/>
  <c r="AK90" i="75"/>
  <c r="AI90" i="75"/>
  <c r="AK89" i="75"/>
  <c r="AI89" i="75"/>
  <c r="AK88" i="75"/>
  <c r="AI88" i="75"/>
  <c r="AK87" i="75"/>
  <c r="AI87" i="75"/>
  <c r="AK86" i="75"/>
  <c r="AI86" i="75"/>
  <c r="AK85" i="75"/>
  <c r="AI85" i="75"/>
  <c r="AK84" i="75"/>
  <c r="AI84" i="75"/>
  <c r="AK83" i="75"/>
  <c r="AI83" i="75"/>
  <c r="AK82" i="75"/>
  <c r="AI82" i="75"/>
  <c r="AK81" i="75"/>
  <c r="AI81" i="75"/>
  <c r="AK80" i="75"/>
  <c r="AI80" i="75"/>
  <c r="AK79" i="75"/>
  <c r="AI79" i="75"/>
  <c r="AK78" i="75"/>
  <c r="AI78" i="75"/>
  <c r="AK77" i="75"/>
  <c r="AI77" i="75"/>
  <c r="AK76" i="75"/>
  <c r="AI76" i="75"/>
  <c r="AK75" i="75"/>
  <c r="AI75" i="75"/>
  <c r="AK74" i="75"/>
  <c r="AI74" i="75"/>
  <c r="AK73" i="75"/>
  <c r="AI73" i="75"/>
  <c r="AK72" i="75"/>
  <c r="AI72" i="75"/>
  <c r="AK71" i="75"/>
  <c r="AI71" i="75"/>
  <c r="AK70" i="75"/>
  <c r="AI70" i="75"/>
  <c r="AK69" i="75"/>
  <c r="AI69" i="75"/>
  <c r="AK68" i="75"/>
  <c r="AI68" i="75"/>
  <c r="AK67" i="75"/>
  <c r="AI67" i="75"/>
  <c r="AK66" i="75"/>
  <c r="AI66" i="75"/>
  <c r="AK65" i="75"/>
  <c r="AI65" i="75"/>
  <c r="AK64" i="75"/>
  <c r="AI64" i="75"/>
  <c r="AK63" i="75"/>
  <c r="AI63" i="75"/>
  <c r="AK62" i="75"/>
  <c r="AI62" i="75"/>
  <c r="AK61" i="75"/>
  <c r="AI61" i="75"/>
  <c r="AK60" i="75"/>
  <c r="AI60" i="75"/>
  <c r="AK59" i="75"/>
  <c r="AI59" i="75"/>
  <c r="AK58" i="75"/>
  <c r="AI58" i="75"/>
  <c r="AK57" i="75"/>
  <c r="AI57" i="75"/>
  <c r="AK56" i="75"/>
  <c r="AI56" i="75"/>
  <c r="AK55" i="75"/>
  <c r="AI55" i="75"/>
  <c r="AK54" i="75"/>
  <c r="AI54" i="75"/>
  <c r="AK53" i="75"/>
  <c r="AI53" i="75"/>
  <c r="AK52" i="75"/>
  <c r="AI52" i="75"/>
  <c r="AK51" i="75"/>
  <c r="AI51" i="75"/>
  <c r="AK50" i="75"/>
  <c r="AI50" i="75"/>
  <c r="AK49" i="75"/>
  <c r="AI49" i="75"/>
  <c r="AK48" i="75"/>
  <c r="AI48" i="75"/>
  <c r="AK47" i="75"/>
  <c r="AI47" i="75"/>
  <c r="AK46" i="75"/>
  <c r="AI46" i="75"/>
  <c r="AK45" i="75"/>
  <c r="AI45" i="75"/>
  <c r="AK44" i="75"/>
  <c r="AI44" i="75"/>
  <c r="AK43" i="75"/>
  <c r="AI43" i="75"/>
  <c r="AK42" i="75"/>
  <c r="AI42" i="75"/>
  <c r="AK41" i="75"/>
  <c r="AI41" i="75"/>
  <c r="AK40" i="75"/>
  <c r="AI40" i="75"/>
  <c r="AK39" i="75"/>
  <c r="AI39" i="75"/>
  <c r="AK38" i="75"/>
  <c r="AI38" i="75"/>
  <c r="AK37" i="75"/>
  <c r="AI37" i="75"/>
  <c r="AK36" i="75"/>
  <c r="AI36" i="75"/>
  <c r="AK35" i="75"/>
  <c r="AI35" i="75"/>
  <c r="AK34" i="75"/>
  <c r="AI34" i="75"/>
  <c r="AK33" i="75"/>
  <c r="AI33" i="75"/>
  <c r="AK32" i="75"/>
  <c r="AI32" i="75"/>
  <c r="AK31" i="75"/>
  <c r="AI31" i="75"/>
  <c r="AK30" i="75"/>
  <c r="AI30" i="75"/>
  <c r="AK29" i="75"/>
  <c r="AI29" i="75"/>
  <c r="AK28" i="75"/>
  <c r="AI28" i="75"/>
  <c r="AK27" i="75"/>
  <c r="AI27" i="75"/>
  <c r="AK26" i="75"/>
  <c r="AI26" i="75"/>
  <c r="AK25" i="75"/>
  <c r="AI25" i="75"/>
  <c r="AK24" i="75"/>
  <c r="AI24" i="75"/>
  <c r="AK23" i="75"/>
  <c r="AI23" i="75"/>
  <c r="AK22" i="75"/>
  <c r="AI22" i="75"/>
  <c r="AK21" i="75"/>
  <c r="AI21" i="75"/>
  <c r="AK20" i="75"/>
  <c r="AI20" i="75"/>
  <c r="AK19" i="75"/>
  <c r="AI19" i="75"/>
  <c r="AK18" i="75"/>
  <c r="AI18" i="75"/>
  <c r="AK17" i="75"/>
  <c r="AI17" i="75"/>
  <c r="AK16" i="75"/>
  <c r="AI16" i="75"/>
  <c r="AK15" i="75"/>
  <c r="AI15" i="75"/>
  <c r="AK14" i="75"/>
  <c r="AI14" i="75"/>
  <c r="AK13" i="75"/>
  <c r="AI13" i="75"/>
  <c r="AK12" i="75"/>
  <c r="AI12" i="75"/>
  <c r="AK11" i="75"/>
  <c r="AI11" i="75"/>
  <c r="AK10" i="75"/>
  <c r="AI10" i="75"/>
  <c r="AK9" i="75"/>
  <c r="F210" i="75" s="1"/>
  <c r="AI9" i="75"/>
  <c r="AK8" i="75"/>
  <c r="F209" i="75" s="1"/>
  <c r="AI8" i="75"/>
  <c r="L4" i="75"/>
  <c r="W4" i="75" s="1"/>
  <c r="F4" i="75"/>
  <c r="W213" i="76" l="1"/>
  <c r="AH3" i="76" s="1"/>
  <c r="R212" i="75"/>
  <c r="W215" i="75"/>
  <c r="W213" i="75"/>
  <c r="AH2" i="76" l="1"/>
  <c r="AH3" i="75"/>
  <c r="AH2" i="75"/>
  <c r="D2" i="7" l="1"/>
  <c r="AF218" i="7" l="1"/>
  <c r="AE218" i="7"/>
  <c r="AD218" i="7"/>
  <c r="AC218" i="7"/>
  <c r="AB218" i="7"/>
  <c r="AA218" i="7"/>
  <c r="Z218" i="7"/>
  <c r="Y218" i="7"/>
  <c r="X218" i="7"/>
  <c r="W218" i="7"/>
  <c r="V218" i="7"/>
  <c r="U218" i="7"/>
  <c r="T218" i="7"/>
  <c r="S218" i="7"/>
  <c r="R218" i="7"/>
  <c r="Q218" i="7"/>
  <c r="P218" i="7"/>
  <c r="O218" i="7"/>
  <c r="N218" i="7"/>
  <c r="M218" i="7"/>
  <c r="L218" i="7"/>
  <c r="K218" i="7"/>
  <c r="J218" i="7"/>
  <c r="I218" i="7"/>
  <c r="H218" i="7"/>
  <c r="G218" i="7"/>
  <c r="F218" i="7"/>
  <c r="E218" i="7"/>
  <c r="D218" i="7"/>
  <c r="C218" i="7"/>
  <c r="B218" i="7"/>
  <c r="AF207" i="7"/>
  <c r="AE207" i="7"/>
  <c r="AD207" i="7"/>
  <c r="AC207" i="7"/>
  <c r="AB207" i="7"/>
  <c r="AA207" i="7"/>
  <c r="Z207" i="7"/>
  <c r="Y207" i="7"/>
  <c r="X207" i="7"/>
  <c r="W207" i="7"/>
  <c r="V207" i="7"/>
  <c r="U207" i="7"/>
  <c r="T207" i="7"/>
  <c r="S207" i="7"/>
  <c r="R207" i="7"/>
  <c r="Q207" i="7"/>
  <c r="P207" i="7"/>
  <c r="O207" i="7"/>
  <c r="N207" i="7"/>
  <c r="M207" i="7"/>
  <c r="L207" i="7"/>
  <c r="K207" i="7"/>
  <c r="J207" i="7"/>
  <c r="I207" i="7"/>
  <c r="H207" i="7"/>
  <c r="G207" i="7"/>
  <c r="F207" i="7"/>
  <c r="E207" i="7"/>
  <c r="D207" i="7"/>
  <c r="C207" i="7"/>
  <c r="B207" i="7"/>
  <c r="AF200" i="7"/>
  <c r="AE200" i="7"/>
  <c r="AD200" i="7"/>
  <c r="AC200" i="7"/>
  <c r="AB200" i="7"/>
  <c r="AA200" i="7"/>
  <c r="Z200" i="7"/>
  <c r="Y200" i="7"/>
  <c r="X200" i="7"/>
  <c r="W200" i="7"/>
  <c r="V200" i="7"/>
  <c r="U200" i="7"/>
  <c r="T200" i="7"/>
  <c r="S200" i="7"/>
  <c r="R200" i="7"/>
  <c r="Q200" i="7"/>
  <c r="P200" i="7"/>
  <c r="O200" i="7"/>
  <c r="N200" i="7"/>
  <c r="M200" i="7"/>
  <c r="L200" i="7"/>
  <c r="K200" i="7"/>
  <c r="J200" i="7"/>
  <c r="I200" i="7"/>
  <c r="H200" i="7"/>
  <c r="G200" i="7"/>
  <c r="F200" i="7"/>
  <c r="E200" i="7"/>
  <c r="D200" i="7"/>
  <c r="C200" i="7"/>
  <c r="B200" i="7"/>
  <c r="AF189" i="7"/>
  <c r="AE189" i="7"/>
  <c r="AD189" i="7"/>
  <c r="AC189" i="7"/>
  <c r="AB189" i="7"/>
  <c r="AA189" i="7"/>
  <c r="Z189" i="7"/>
  <c r="Y189" i="7"/>
  <c r="X189" i="7"/>
  <c r="W189" i="7"/>
  <c r="V189" i="7"/>
  <c r="U189" i="7"/>
  <c r="T189" i="7"/>
  <c r="S189" i="7"/>
  <c r="R189" i="7"/>
  <c r="Q189" i="7"/>
  <c r="P189" i="7"/>
  <c r="O189" i="7"/>
  <c r="N189" i="7"/>
  <c r="M189" i="7"/>
  <c r="L189" i="7"/>
  <c r="K189" i="7"/>
  <c r="J189" i="7"/>
  <c r="I189" i="7"/>
  <c r="H189" i="7"/>
  <c r="G189" i="7"/>
  <c r="F189" i="7"/>
  <c r="E189" i="7"/>
  <c r="D189" i="7"/>
  <c r="C189" i="7"/>
  <c r="B189" i="7"/>
  <c r="AF182" i="7"/>
  <c r="AE182" i="7"/>
  <c r="AD182" i="7"/>
  <c r="AC182" i="7"/>
  <c r="AB182" i="7"/>
  <c r="AA182" i="7"/>
  <c r="Z182" i="7"/>
  <c r="Y182" i="7"/>
  <c r="X182" i="7"/>
  <c r="W182" i="7"/>
  <c r="V182" i="7"/>
  <c r="U182" i="7"/>
  <c r="T182" i="7"/>
  <c r="S182" i="7"/>
  <c r="R182" i="7"/>
  <c r="Q182" i="7"/>
  <c r="P182" i="7"/>
  <c r="O182" i="7"/>
  <c r="N182" i="7"/>
  <c r="M182" i="7"/>
  <c r="L182" i="7"/>
  <c r="K182" i="7"/>
  <c r="J182" i="7"/>
  <c r="I182" i="7"/>
  <c r="H182" i="7"/>
  <c r="G182" i="7"/>
  <c r="F182" i="7"/>
  <c r="E182" i="7"/>
  <c r="D182" i="7"/>
  <c r="C182" i="7"/>
  <c r="B182" i="7"/>
  <c r="AF171" i="7"/>
  <c r="AE171" i="7"/>
  <c r="AD171" i="7"/>
  <c r="AC171" i="7"/>
  <c r="AB171" i="7"/>
  <c r="AA171" i="7"/>
  <c r="Z171" i="7"/>
  <c r="Y171" i="7"/>
  <c r="X171" i="7"/>
  <c r="W171" i="7"/>
  <c r="V171" i="7"/>
  <c r="U171" i="7"/>
  <c r="T171" i="7"/>
  <c r="S171" i="7"/>
  <c r="R171" i="7"/>
  <c r="Q171" i="7"/>
  <c r="P171" i="7"/>
  <c r="O171" i="7"/>
  <c r="N171" i="7"/>
  <c r="M171" i="7"/>
  <c r="L171" i="7"/>
  <c r="K171" i="7"/>
  <c r="J171" i="7"/>
  <c r="I171" i="7"/>
  <c r="H171" i="7"/>
  <c r="G171" i="7"/>
  <c r="F171" i="7"/>
  <c r="E171" i="7"/>
  <c r="D171" i="7"/>
  <c r="C171" i="7"/>
  <c r="B171" i="7"/>
  <c r="AF164" i="7"/>
  <c r="AE164" i="7"/>
  <c r="AD164" i="7"/>
  <c r="AC164" i="7"/>
  <c r="AB164" i="7"/>
  <c r="AA164" i="7"/>
  <c r="Z164" i="7"/>
  <c r="Y164" i="7"/>
  <c r="X164" i="7"/>
  <c r="W164" i="7"/>
  <c r="V164" i="7"/>
  <c r="U164" i="7"/>
  <c r="T164" i="7"/>
  <c r="S164" i="7"/>
  <c r="R164" i="7"/>
  <c r="Q164" i="7"/>
  <c r="P164" i="7"/>
  <c r="O164" i="7"/>
  <c r="N164" i="7"/>
  <c r="M164" i="7"/>
  <c r="L164" i="7"/>
  <c r="K164" i="7"/>
  <c r="J164" i="7"/>
  <c r="I164" i="7"/>
  <c r="H164" i="7"/>
  <c r="G164" i="7"/>
  <c r="F164" i="7"/>
  <c r="E164" i="7"/>
  <c r="D164" i="7"/>
  <c r="C164" i="7"/>
  <c r="B164" i="7"/>
  <c r="AF153" i="7"/>
  <c r="AE153" i="7"/>
  <c r="AD153" i="7"/>
  <c r="AC153" i="7"/>
  <c r="AB153" i="7"/>
  <c r="AA153" i="7"/>
  <c r="Z153" i="7"/>
  <c r="Y153" i="7"/>
  <c r="X153" i="7"/>
  <c r="W153" i="7"/>
  <c r="V153" i="7"/>
  <c r="U153" i="7"/>
  <c r="T153" i="7"/>
  <c r="S153" i="7"/>
  <c r="R153" i="7"/>
  <c r="Q153" i="7"/>
  <c r="P153" i="7"/>
  <c r="O153" i="7"/>
  <c r="N153" i="7"/>
  <c r="M153" i="7"/>
  <c r="L153" i="7"/>
  <c r="K153" i="7"/>
  <c r="J153" i="7"/>
  <c r="I153" i="7"/>
  <c r="H153" i="7"/>
  <c r="G153" i="7"/>
  <c r="F153" i="7"/>
  <c r="E153" i="7"/>
  <c r="D153" i="7"/>
  <c r="C153" i="7"/>
  <c r="B153" i="7"/>
  <c r="AF146" i="7"/>
  <c r="AE146" i="7"/>
  <c r="AD146" i="7"/>
  <c r="AC146" i="7"/>
  <c r="AB146" i="7"/>
  <c r="AA146" i="7"/>
  <c r="Z146" i="7"/>
  <c r="Y146" i="7"/>
  <c r="X146" i="7"/>
  <c r="W146" i="7"/>
  <c r="V146" i="7"/>
  <c r="U146" i="7"/>
  <c r="T146" i="7"/>
  <c r="S146" i="7"/>
  <c r="R146" i="7"/>
  <c r="Q146" i="7"/>
  <c r="P146" i="7"/>
  <c r="O146" i="7"/>
  <c r="N146" i="7"/>
  <c r="M146" i="7"/>
  <c r="L146" i="7"/>
  <c r="K146" i="7"/>
  <c r="J146" i="7"/>
  <c r="I146" i="7"/>
  <c r="H146" i="7"/>
  <c r="G146" i="7"/>
  <c r="F146" i="7"/>
  <c r="E146" i="7"/>
  <c r="D146" i="7"/>
  <c r="C146" i="7"/>
  <c r="B146" i="7"/>
  <c r="AF135" i="7"/>
  <c r="AE135" i="7"/>
  <c r="AD135" i="7"/>
  <c r="AC135" i="7"/>
  <c r="AB135" i="7"/>
  <c r="AA135" i="7"/>
  <c r="Z135" i="7"/>
  <c r="Y135" i="7"/>
  <c r="X135" i="7"/>
  <c r="W135" i="7"/>
  <c r="V135" i="7"/>
  <c r="U135" i="7"/>
  <c r="T135" i="7"/>
  <c r="S135" i="7"/>
  <c r="R135" i="7"/>
  <c r="Q135" i="7"/>
  <c r="P135" i="7"/>
  <c r="O135" i="7"/>
  <c r="N135" i="7"/>
  <c r="M135" i="7"/>
  <c r="L135" i="7"/>
  <c r="K135" i="7"/>
  <c r="J135" i="7"/>
  <c r="I135" i="7"/>
  <c r="H135" i="7"/>
  <c r="G135" i="7"/>
  <c r="F135" i="7"/>
  <c r="E135" i="7"/>
  <c r="D135" i="7"/>
  <c r="C135" i="7"/>
  <c r="B135" i="7"/>
  <c r="AF128" i="7"/>
  <c r="AE128" i="7"/>
  <c r="AD128" i="7"/>
  <c r="AC128" i="7"/>
  <c r="AB128" i="7"/>
  <c r="AA128" i="7"/>
  <c r="Z128" i="7"/>
  <c r="Y128" i="7"/>
  <c r="X128" i="7"/>
  <c r="W128" i="7"/>
  <c r="V128" i="7"/>
  <c r="U128" i="7"/>
  <c r="T128" i="7"/>
  <c r="S128" i="7"/>
  <c r="R128" i="7"/>
  <c r="Q128" i="7"/>
  <c r="P128" i="7"/>
  <c r="O128" i="7"/>
  <c r="N128" i="7"/>
  <c r="M128" i="7"/>
  <c r="L128" i="7"/>
  <c r="K128" i="7"/>
  <c r="J128" i="7"/>
  <c r="I128" i="7"/>
  <c r="H128" i="7"/>
  <c r="G128" i="7"/>
  <c r="F128" i="7"/>
  <c r="E128" i="7"/>
  <c r="D128" i="7"/>
  <c r="C128" i="7"/>
  <c r="B128" i="7"/>
  <c r="AF117" i="7"/>
  <c r="AE117" i="7"/>
  <c r="AD117" i="7"/>
  <c r="AC117" i="7"/>
  <c r="AB117" i="7"/>
  <c r="AA117" i="7"/>
  <c r="Z117" i="7"/>
  <c r="Y117" i="7"/>
  <c r="X117" i="7"/>
  <c r="W117" i="7"/>
  <c r="V117" i="7"/>
  <c r="U117" i="7"/>
  <c r="T117" i="7"/>
  <c r="S117" i="7"/>
  <c r="R117" i="7"/>
  <c r="Q117" i="7"/>
  <c r="P117" i="7"/>
  <c r="O117" i="7"/>
  <c r="N117" i="7"/>
  <c r="M117" i="7"/>
  <c r="L117" i="7"/>
  <c r="K117" i="7"/>
  <c r="J117" i="7"/>
  <c r="I117" i="7"/>
  <c r="H117" i="7"/>
  <c r="G117" i="7"/>
  <c r="F117" i="7"/>
  <c r="E117" i="7"/>
  <c r="D117" i="7"/>
  <c r="C117" i="7"/>
  <c r="B117" i="7"/>
  <c r="AF110" i="7"/>
  <c r="AE110" i="7"/>
  <c r="AD110" i="7"/>
  <c r="AC110" i="7"/>
  <c r="AB110" i="7"/>
  <c r="AA110" i="7"/>
  <c r="Z110" i="7"/>
  <c r="Y110" i="7"/>
  <c r="X110" i="7"/>
  <c r="W110" i="7"/>
  <c r="V110" i="7"/>
  <c r="U110" i="7"/>
  <c r="T110" i="7"/>
  <c r="S110" i="7"/>
  <c r="R110" i="7"/>
  <c r="Q110" i="7"/>
  <c r="P110" i="7"/>
  <c r="O110" i="7"/>
  <c r="N110" i="7"/>
  <c r="M110" i="7"/>
  <c r="L110" i="7"/>
  <c r="K110" i="7"/>
  <c r="J110" i="7"/>
  <c r="I110" i="7"/>
  <c r="H110" i="7"/>
  <c r="G110" i="7"/>
  <c r="F110" i="7"/>
  <c r="E110" i="7"/>
  <c r="D110" i="7"/>
  <c r="C110" i="7"/>
  <c r="B110" i="7"/>
  <c r="AF99" i="7"/>
  <c r="AE99" i="7"/>
  <c r="AD99" i="7"/>
  <c r="AC99" i="7"/>
  <c r="AB99" i="7"/>
  <c r="AA99" i="7"/>
  <c r="Z99" i="7"/>
  <c r="Y99" i="7"/>
  <c r="X99" i="7"/>
  <c r="W99" i="7"/>
  <c r="V99" i="7"/>
  <c r="U99" i="7"/>
  <c r="T99" i="7"/>
  <c r="S99" i="7"/>
  <c r="R99" i="7"/>
  <c r="Q99" i="7"/>
  <c r="P99" i="7"/>
  <c r="O99" i="7"/>
  <c r="N99" i="7"/>
  <c r="M99" i="7"/>
  <c r="L99" i="7"/>
  <c r="K99" i="7"/>
  <c r="J99" i="7"/>
  <c r="I99" i="7"/>
  <c r="H99" i="7"/>
  <c r="G99" i="7"/>
  <c r="F99" i="7"/>
  <c r="E99" i="7"/>
  <c r="D99" i="7"/>
  <c r="C99" i="7"/>
  <c r="B99" i="7"/>
  <c r="AF92" i="7"/>
  <c r="AE92" i="7"/>
  <c r="AD92" i="7"/>
  <c r="AC92" i="7"/>
  <c r="AB92" i="7"/>
  <c r="AA92" i="7"/>
  <c r="Z92" i="7"/>
  <c r="Y92" i="7"/>
  <c r="X92" i="7"/>
  <c r="W92" i="7"/>
  <c r="V92" i="7"/>
  <c r="U92" i="7"/>
  <c r="T92" i="7"/>
  <c r="S92" i="7"/>
  <c r="R92" i="7"/>
  <c r="Q92" i="7"/>
  <c r="P92" i="7"/>
  <c r="O92" i="7"/>
  <c r="N92" i="7"/>
  <c r="M92" i="7"/>
  <c r="L92" i="7"/>
  <c r="K92" i="7"/>
  <c r="J92" i="7"/>
  <c r="I92" i="7"/>
  <c r="H92" i="7"/>
  <c r="G92" i="7"/>
  <c r="F92" i="7"/>
  <c r="E92" i="7"/>
  <c r="D92" i="7"/>
  <c r="C92" i="7"/>
  <c r="B92" i="7"/>
  <c r="AF81" i="7"/>
  <c r="AE81" i="7"/>
  <c r="AD81" i="7"/>
  <c r="AC81" i="7"/>
  <c r="AB81" i="7"/>
  <c r="AA81" i="7"/>
  <c r="Z81" i="7"/>
  <c r="Y81" i="7"/>
  <c r="X81" i="7"/>
  <c r="W81" i="7"/>
  <c r="V81" i="7"/>
  <c r="U81" i="7"/>
  <c r="T81" i="7"/>
  <c r="S81" i="7"/>
  <c r="R81" i="7"/>
  <c r="Q81" i="7"/>
  <c r="P81" i="7"/>
  <c r="O81" i="7"/>
  <c r="N81" i="7"/>
  <c r="M81" i="7"/>
  <c r="L81" i="7"/>
  <c r="K81" i="7"/>
  <c r="J81" i="7"/>
  <c r="I81" i="7"/>
  <c r="H81" i="7"/>
  <c r="G81" i="7"/>
  <c r="F81" i="7"/>
  <c r="E81" i="7"/>
  <c r="D81" i="7"/>
  <c r="C81" i="7"/>
  <c r="B81" i="7"/>
  <c r="AF74" i="7"/>
  <c r="AE74" i="7"/>
  <c r="AD74" i="7"/>
  <c r="AC74" i="7"/>
  <c r="AB74" i="7"/>
  <c r="AA74" i="7"/>
  <c r="Z74" i="7"/>
  <c r="Y74" i="7"/>
  <c r="X74" i="7"/>
  <c r="W74" i="7"/>
  <c r="V74" i="7"/>
  <c r="U74" i="7"/>
  <c r="T74" i="7"/>
  <c r="S74" i="7"/>
  <c r="R74" i="7"/>
  <c r="Q74" i="7"/>
  <c r="P74" i="7"/>
  <c r="O74" i="7"/>
  <c r="N74" i="7"/>
  <c r="M74" i="7"/>
  <c r="L74" i="7"/>
  <c r="K74" i="7"/>
  <c r="J74" i="7"/>
  <c r="I74" i="7"/>
  <c r="H74" i="7"/>
  <c r="G74" i="7"/>
  <c r="F74" i="7"/>
  <c r="E74" i="7"/>
  <c r="D74" i="7"/>
  <c r="C74" i="7"/>
  <c r="B74" i="7"/>
  <c r="AF63" i="7"/>
  <c r="AE63" i="7"/>
  <c r="AD63" i="7"/>
  <c r="AC63" i="7"/>
  <c r="AB63" i="7"/>
  <c r="AA63" i="7"/>
  <c r="Z63" i="7"/>
  <c r="Y63" i="7"/>
  <c r="X63" i="7"/>
  <c r="W63" i="7"/>
  <c r="V63" i="7"/>
  <c r="U63" i="7"/>
  <c r="T63" i="7"/>
  <c r="S63" i="7"/>
  <c r="R63" i="7"/>
  <c r="Q63" i="7"/>
  <c r="P63" i="7"/>
  <c r="O63" i="7"/>
  <c r="N63" i="7"/>
  <c r="M63" i="7"/>
  <c r="L63" i="7"/>
  <c r="K63" i="7"/>
  <c r="J63" i="7"/>
  <c r="I63" i="7"/>
  <c r="H63" i="7"/>
  <c r="G63" i="7"/>
  <c r="F63" i="7"/>
  <c r="E63" i="7"/>
  <c r="D63" i="7"/>
  <c r="C63" i="7"/>
  <c r="B63" i="7"/>
  <c r="AF56" i="7"/>
  <c r="AE56" i="7"/>
  <c r="AD56" i="7"/>
  <c r="AC56" i="7"/>
  <c r="AB56" i="7"/>
  <c r="AA56" i="7"/>
  <c r="Z56" i="7"/>
  <c r="Y56" i="7"/>
  <c r="X56" i="7"/>
  <c r="W56" i="7"/>
  <c r="V56" i="7"/>
  <c r="U56" i="7"/>
  <c r="T56" i="7"/>
  <c r="S56" i="7"/>
  <c r="R56" i="7"/>
  <c r="Q56" i="7"/>
  <c r="P56" i="7"/>
  <c r="O56" i="7"/>
  <c r="N56" i="7"/>
  <c r="M56" i="7"/>
  <c r="L56" i="7"/>
  <c r="K56" i="7"/>
  <c r="J56" i="7"/>
  <c r="I56" i="7"/>
  <c r="H56" i="7"/>
  <c r="G56" i="7"/>
  <c r="F56" i="7"/>
  <c r="E56" i="7"/>
  <c r="D56" i="7"/>
  <c r="C56" i="7"/>
  <c r="B56" i="7"/>
  <c r="AF45" i="7"/>
  <c r="AE45"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C45" i="7"/>
  <c r="B45" i="7"/>
  <c r="AF38" i="7"/>
  <c r="AE38" i="7"/>
  <c r="AD38" i="7"/>
  <c r="AC38" i="7"/>
  <c r="AB38" i="7"/>
  <c r="AA38" i="7"/>
  <c r="Z38" i="7"/>
  <c r="Y38" i="7"/>
  <c r="X38" i="7"/>
  <c r="W38" i="7"/>
  <c r="V38" i="7"/>
  <c r="U38" i="7"/>
  <c r="T38" i="7"/>
  <c r="S38" i="7"/>
  <c r="R38" i="7"/>
  <c r="Q38" i="7"/>
  <c r="P38" i="7"/>
  <c r="O38" i="7"/>
  <c r="N38" i="7"/>
  <c r="M38" i="7"/>
  <c r="L38" i="7"/>
  <c r="K38" i="7"/>
  <c r="J38" i="7"/>
  <c r="I38" i="7"/>
  <c r="H38" i="7"/>
  <c r="G38" i="7"/>
  <c r="F38" i="7"/>
  <c r="E38" i="7"/>
  <c r="D38" i="7"/>
  <c r="C38" i="7"/>
  <c r="B38" i="7"/>
  <c r="AF27"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C27" i="7"/>
  <c r="B27" i="7"/>
  <c r="B22" i="7"/>
  <c r="B40" i="7" s="1"/>
  <c r="B58" i="7" s="1"/>
  <c r="B76" i="7" s="1"/>
  <c r="B94" i="7" s="1"/>
  <c r="B112" i="7" s="1"/>
  <c r="B130" i="7" s="1"/>
  <c r="B148" i="7" s="1"/>
  <c r="B166" i="7" s="1"/>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D20" i="7"/>
  <c r="C20" i="7"/>
  <c r="B20" i="7"/>
  <c r="AF9" i="7"/>
  <c r="AE9" i="7"/>
  <c r="AD9" i="7"/>
  <c r="AC9" i="7"/>
  <c r="AB9" i="7"/>
  <c r="AA9" i="7"/>
  <c r="Z9" i="7"/>
  <c r="Y9" i="7"/>
  <c r="X9" i="7"/>
  <c r="W9" i="7"/>
  <c r="V9" i="7"/>
  <c r="U9" i="7"/>
  <c r="T9" i="7"/>
  <c r="S9" i="7"/>
  <c r="R9" i="7"/>
  <c r="Q9" i="7"/>
  <c r="P9" i="7"/>
  <c r="O9" i="7"/>
  <c r="N9" i="7"/>
  <c r="M9" i="7"/>
  <c r="L9" i="7"/>
  <c r="K9" i="7"/>
  <c r="J9" i="7"/>
  <c r="I9" i="7"/>
  <c r="H9" i="7"/>
  <c r="G9" i="7"/>
  <c r="F9" i="7"/>
  <c r="E9" i="7"/>
  <c r="D9" i="7"/>
  <c r="C9" i="7"/>
  <c r="B9" i="7"/>
  <c r="B184" i="7" l="1"/>
  <c r="B202" i="7"/>
  <c r="B37" i="45" l="1"/>
  <c r="B36" i="45"/>
  <c r="B35" i="45"/>
  <c r="B34" i="45"/>
  <c r="B33" i="45"/>
  <c r="B32" i="45"/>
  <c r="B31" i="45"/>
  <c r="B30" i="45"/>
  <c r="B29" i="45"/>
  <c r="B28" i="45"/>
  <c r="B27" i="45"/>
  <c r="B26" i="45"/>
  <c r="B25" i="45"/>
  <c r="B24" i="45"/>
  <c r="B23" i="45"/>
  <c r="B22" i="45"/>
  <c r="B21" i="45"/>
  <c r="B20" i="45"/>
  <c r="B19" i="45"/>
  <c r="B18" i="45"/>
  <c r="B17" i="45"/>
  <c r="B16" i="45"/>
  <c r="B15" i="45"/>
  <c r="B14" i="45"/>
  <c r="B13" i="45"/>
  <c r="B12" i="45"/>
  <c r="B11" i="45"/>
  <c r="B10" i="45"/>
  <c r="B9" i="45"/>
  <c r="B8" i="45"/>
  <c r="AG219" i="7" l="1"/>
  <c r="AG217" i="7"/>
  <c r="AL216" i="7"/>
  <c r="AG216" i="7"/>
  <c r="AI216" i="7" s="1"/>
  <c r="AG215" i="7"/>
  <c r="AI215" i="7" s="1"/>
  <c r="AG214" i="7"/>
  <c r="AI214" i="7" s="1"/>
  <c r="AG213" i="7"/>
  <c r="AI213" i="7" s="1"/>
  <c r="AG212" i="7"/>
  <c r="AI212" i="7" s="1"/>
  <c r="AG211" i="7"/>
  <c r="AG210" i="7"/>
  <c r="AI210" i="7" s="1"/>
  <c r="AG209" i="7"/>
  <c r="AI209" i="7" s="1"/>
  <c r="AG208" i="7"/>
  <c r="AG206" i="7"/>
  <c r="AJ203" i="7"/>
  <c r="AG201" i="7"/>
  <c r="AG199" i="7"/>
  <c r="AG198" i="7"/>
  <c r="AI198" i="7" s="1"/>
  <c r="AG197" i="7"/>
  <c r="AI197" i="7" s="1"/>
  <c r="AG196" i="7"/>
  <c r="AI196" i="7" s="1"/>
  <c r="AG195" i="7"/>
  <c r="AI195" i="7" s="1"/>
  <c r="AG194" i="7"/>
  <c r="AI194" i="7" s="1"/>
  <c r="AG193" i="7"/>
  <c r="AG192" i="7"/>
  <c r="AI192" i="7" s="1"/>
  <c r="AG191" i="7"/>
  <c r="AI191" i="7" s="1"/>
  <c r="AG190" i="7"/>
  <c r="AG188" i="7"/>
  <c r="AJ185" i="7"/>
  <c r="AG183" i="7"/>
  <c r="AG181" i="7"/>
  <c r="AG180" i="7"/>
  <c r="AI180" i="7" s="1"/>
  <c r="AG179" i="7"/>
  <c r="AI179" i="7" s="1"/>
  <c r="AG178" i="7"/>
  <c r="AI178" i="7" s="1"/>
  <c r="AG177" i="7"/>
  <c r="AI177" i="7" s="1"/>
  <c r="AI176" i="7"/>
  <c r="AG176" i="7"/>
  <c r="AG175" i="7"/>
  <c r="AG174" i="7"/>
  <c r="AI174" i="7" s="1"/>
  <c r="AG173" i="7"/>
  <c r="AI173" i="7" s="1"/>
  <c r="AG172" i="7"/>
  <c r="AG170" i="7"/>
  <c r="AJ167" i="7"/>
  <c r="AG165" i="7"/>
  <c r="AG163" i="7"/>
  <c r="AG162" i="7"/>
  <c r="AI162" i="7" s="1"/>
  <c r="AG161" i="7"/>
  <c r="AI161" i="7" s="1"/>
  <c r="AG160" i="7"/>
  <c r="AI160" i="7" s="1"/>
  <c r="AG159" i="7"/>
  <c r="AI159" i="7" s="1"/>
  <c r="AG158" i="7"/>
  <c r="AI158" i="7" s="1"/>
  <c r="AG157" i="7"/>
  <c r="AG156" i="7"/>
  <c r="AI156" i="7" s="1"/>
  <c r="AG155" i="7"/>
  <c r="AI155" i="7" s="1"/>
  <c r="AG154" i="7"/>
  <c r="AG153" i="7"/>
  <c r="AG152" i="7"/>
  <c r="AJ149" i="7"/>
  <c r="AG147" i="7"/>
  <c r="AG145" i="7"/>
  <c r="AG144" i="7"/>
  <c r="AI144" i="7" s="1"/>
  <c r="AG143" i="7"/>
  <c r="AI143" i="7" s="1"/>
  <c r="AG142" i="7"/>
  <c r="AI142" i="7" s="1"/>
  <c r="AG141" i="7"/>
  <c r="AI141" i="7" s="1"/>
  <c r="AG140" i="7"/>
  <c r="AI140" i="7" s="1"/>
  <c r="AG139" i="7"/>
  <c r="AG138" i="7"/>
  <c r="AI138" i="7" s="1"/>
  <c r="AG137" i="7"/>
  <c r="AI137" i="7" s="1"/>
  <c r="AG136" i="7"/>
  <c r="AG134" i="7"/>
  <c r="AJ131" i="7"/>
  <c r="AG129" i="7"/>
  <c r="AG127" i="7"/>
  <c r="AG126" i="7"/>
  <c r="AI126" i="7" s="1"/>
  <c r="AG125" i="7"/>
  <c r="AI125" i="7" s="1"/>
  <c r="AG124" i="7"/>
  <c r="AI124" i="7" s="1"/>
  <c r="AG123" i="7"/>
  <c r="AI123" i="7" s="1"/>
  <c r="AG122" i="7"/>
  <c r="AI122" i="7" s="1"/>
  <c r="AG121" i="7"/>
  <c r="AG120" i="7"/>
  <c r="AI120" i="7" s="1"/>
  <c r="AG119" i="7"/>
  <c r="AI119" i="7" s="1"/>
  <c r="AG118" i="7"/>
  <c r="AG116" i="7"/>
  <c r="AJ113" i="7"/>
  <c r="AG111" i="7"/>
  <c r="AG109" i="7"/>
  <c r="AG108" i="7"/>
  <c r="AI108" i="7" s="1"/>
  <c r="AG107" i="7"/>
  <c r="AI107" i="7" s="1"/>
  <c r="AI106" i="7"/>
  <c r="AG106" i="7"/>
  <c r="AG105" i="7"/>
  <c r="AI105" i="7" s="1"/>
  <c r="AG104" i="7"/>
  <c r="AI104" i="7" s="1"/>
  <c r="AG103" i="7"/>
  <c r="AG102" i="7"/>
  <c r="AI102" i="7" s="1"/>
  <c r="AG101" i="7"/>
  <c r="AI101" i="7" s="1"/>
  <c r="AG100" i="7"/>
  <c r="AG99" i="7"/>
  <c r="AG98" i="7"/>
  <c r="AJ95" i="7"/>
  <c r="AG93" i="7"/>
  <c r="AG91" i="7"/>
  <c r="AG90" i="7"/>
  <c r="AI90" i="7" s="1"/>
  <c r="AG89" i="7"/>
  <c r="AI89" i="7" s="1"/>
  <c r="AG88" i="7"/>
  <c r="AI88" i="7" s="1"/>
  <c r="AG87" i="7"/>
  <c r="AI87" i="7" s="1"/>
  <c r="AG86" i="7"/>
  <c r="AI86" i="7" s="1"/>
  <c r="AG85" i="7"/>
  <c r="AG84" i="7"/>
  <c r="AI84" i="7" s="1"/>
  <c r="AG83" i="7"/>
  <c r="AI83" i="7" s="1"/>
  <c r="AG82" i="7"/>
  <c r="AG81" i="7"/>
  <c r="AG80" i="7"/>
  <c r="AJ77" i="7"/>
  <c r="AG75" i="7"/>
  <c r="AG73" i="7"/>
  <c r="AG72" i="7"/>
  <c r="AI72" i="7" s="1"/>
  <c r="AG71" i="7"/>
  <c r="AI71" i="7" s="1"/>
  <c r="AG70" i="7"/>
  <c r="AI70" i="7" s="1"/>
  <c r="AG69" i="7"/>
  <c r="AI69" i="7" s="1"/>
  <c r="AG68" i="7"/>
  <c r="AI68" i="7" s="1"/>
  <c r="AG67" i="7"/>
  <c r="AG66" i="7"/>
  <c r="AI66" i="7" s="1"/>
  <c r="AG65" i="7"/>
  <c r="AI65" i="7" s="1"/>
  <c r="AG64" i="7"/>
  <c r="AG62" i="7"/>
  <c r="AJ59" i="7"/>
  <c r="AG57" i="7"/>
  <c r="AG55" i="7"/>
  <c r="AG54" i="7"/>
  <c r="AI54" i="7" s="1"/>
  <c r="AG53" i="7"/>
  <c r="AI53" i="7" s="1"/>
  <c r="AG52" i="7"/>
  <c r="AI52" i="7" s="1"/>
  <c r="AG51" i="7"/>
  <c r="AI51" i="7" s="1"/>
  <c r="AG50" i="7"/>
  <c r="AI50" i="7" s="1"/>
  <c r="AG49" i="7"/>
  <c r="AG48" i="7"/>
  <c r="AI48" i="7" s="1"/>
  <c r="AG47" i="7"/>
  <c r="AI47" i="7" s="1"/>
  <c r="AG46" i="7"/>
  <c r="AG44" i="7"/>
  <c r="AJ41" i="7"/>
  <c r="AG39" i="7"/>
  <c r="AG37" i="7"/>
  <c r="AG36" i="7"/>
  <c r="AI36" i="7" s="1"/>
  <c r="AG35" i="7"/>
  <c r="AI35" i="7" s="1"/>
  <c r="AG34" i="7"/>
  <c r="AI34" i="7" s="1"/>
  <c r="AG33" i="7"/>
  <c r="AI33" i="7" s="1"/>
  <c r="AG32" i="7"/>
  <c r="AI32" i="7" s="1"/>
  <c r="AG31" i="7"/>
  <c r="AI31" i="7" s="1"/>
  <c r="AG30" i="7"/>
  <c r="AI30" i="7" s="1"/>
  <c r="AG29" i="7"/>
  <c r="AI29" i="7" s="1"/>
  <c r="AG28" i="7"/>
  <c r="AG26" i="7"/>
  <c r="AJ23" i="7"/>
  <c r="AG21" i="7"/>
  <c r="AG19" i="7"/>
  <c r="AG18" i="7"/>
  <c r="AI18" i="7" s="1"/>
  <c r="AI17" i="7"/>
  <c r="AG17" i="7"/>
  <c r="AG16" i="7"/>
  <c r="AI16" i="7" s="1"/>
  <c r="AG15" i="7"/>
  <c r="AI15" i="7" s="1"/>
  <c r="AG14" i="7"/>
  <c r="AI14" i="7" s="1"/>
  <c r="AG13" i="7"/>
  <c r="AI13" i="7" s="1"/>
  <c r="AG12" i="7"/>
  <c r="AI12" i="7" s="1"/>
  <c r="AG11" i="7"/>
  <c r="AG10" i="7"/>
  <c r="AG9" i="7"/>
  <c r="AG8" i="7"/>
  <c r="AJ5" i="7"/>
  <c r="AG171" i="7" l="1"/>
  <c r="AG56" i="7"/>
  <c r="AL44" i="7" s="1"/>
  <c r="AG92" i="7"/>
  <c r="AG45" i="7"/>
  <c r="AG63" i="7"/>
  <c r="AL60" i="7" s="1"/>
  <c r="AL65" i="7" s="1"/>
  <c r="AG135" i="7"/>
  <c r="AG207" i="7"/>
  <c r="AL204" i="7" s="1"/>
  <c r="AL209" i="7" s="1"/>
  <c r="AL218" i="7"/>
  <c r="AI38" i="7"/>
  <c r="AG117" i="7"/>
  <c r="AG189" i="7"/>
  <c r="AL66" i="7"/>
  <c r="AL102" i="7"/>
  <c r="AL96" i="7"/>
  <c r="AL101" i="7" s="1"/>
  <c r="AL168" i="7"/>
  <c r="AL173" i="7" s="1"/>
  <c r="AL174" i="7"/>
  <c r="AG20" i="7"/>
  <c r="AI11" i="7"/>
  <c r="AI20" i="7" s="1"/>
  <c r="AL12" i="7"/>
  <c r="AI67" i="7"/>
  <c r="AI74" i="7" s="1"/>
  <c r="AL150" i="7"/>
  <c r="AL155" i="7" s="1"/>
  <c r="AL156" i="7"/>
  <c r="AG27" i="7"/>
  <c r="AL24" i="7" s="1"/>
  <c r="AL29" i="7" s="1"/>
  <c r="AG74" i="7"/>
  <c r="AL84" i="7"/>
  <c r="AL78" i="7"/>
  <c r="AL83" i="7" s="1"/>
  <c r="AL132" i="7"/>
  <c r="AL137" i="7" s="1"/>
  <c r="AL138" i="7"/>
  <c r="AL6" i="7"/>
  <c r="AL11" i="7" s="1"/>
  <c r="AL43" i="7"/>
  <c r="AI49" i="7"/>
  <c r="AL45" i="7" s="1"/>
  <c r="AL79" i="7"/>
  <c r="AI85" i="7"/>
  <c r="AL81" i="7" s="1"/>
  <c r="AL114" i="7"/>
  <c r="AL119" i="7" s="1"/>
  <c r="AL120" i="7"/>
  <c r="AL186" i="7"/>
  <c r="AL191" i="7" s="1"/>
  <c r="AL192" i="7"/>
  <c r="AG182" i="7"/>
  <c r="AL169" i="7" s="1"/>
  <c r="AG200" i="7"/>
  <c r="AL187" i="7" s="1"/>
  <c r="AG38" i="7"/>
  <c r="AG110" i="7"/>
  <c r="AG128" i="7"/>
  <c r="AL115" i="7" s="1"/>
  <c r="AG146" i="7"/>
  <c r="AG164" i="7"/>
  <c r="AI103" i="7"/>
  <c r="AI110" i="7" s="1"/>
  <c r="AI121" i="7"/>
  <c r="AI128" i="7" s="1"/>
  <c r="AI139" i="7"/>
  <c r="AI146" i="7" s="1"/>
  <c r="AI157" i="7"/>
  <c r="AI164" i="7" s="1"/>
  <c r="AI175" i="7"/>
  <c r="AI182" i="7" s="1"/>
  <c r="AI193" i="7"/>
  <c r="AI200" i="7" s="1"/>
  <c r="AI211" i="7"/>
  <c r="AI218" i="7" s="1"/>
  <c r="AG218" i="7"/>
  <c r="AL207" i="7" s="1"/>
  <c r="AL210" i="7" l="1"/>
  <c r="AL48" i="7"/>
  <c r="AL42" i="7"/>
  <c r="AL47" i="7" s="1"/>
  <c r="AL99" i="7"/>
  <c r="AL26" i="7"/>
  <c r="AL27" i="7"/>
  <c r="AL25" i="7"/>
  <c r="AL63" i="7"/>
  <c r="AL221" i="7"/>
  <c r="AL135" i="7"/>
  <c r="AL189" i="7"/>
  <c r="AL97" i="7"/>
  <c r="AI92" i="7"/>
  <c r="AL215" i="7" s="1"/>
  <c r="AI56" i="7"/>
  <c r="AL133" i="7"/>
  <c r="AL205" i="7"/>
  <c r="AL213" i="7"/>
  <c r="AL153" i="7"/>
  <c r="AL61" i="7"/>
  <c r="AL9" i="7"/>
  <c r="AL8" i="7"/>
  <c r="AL151" i="7"/>
  <c r="AL117" i="7"/>
  <c r="AL171" i="7"/>
  <c r="AL212" i="7"/>
  <c r="AL217" i="7" s="1"/>
  <c r="AL30" i="7"/>
  <c r="AL219" i="7"/>
  <c r="AL7" i="7"/>
  <c r="F7" i="29" l="1"/>
  <c r="F8" i="29"/>
  <c r="F9" i="29"/>
  <c r="F10" i="29"/>
  <c r="F11" i="29"/>
  <c r="F12" i="29"/>
  <c r="F13" i="29"/>
  <c r="F14" i="29"/>
  <c r="F15" i="29"/>
  <c r="F16" i="29"/>
  <c r="F17" i="29"/>
  <c r="F18" i="29"/>
  <c r="F19" i="29"/>
  <c r="F20" i="29"/>
  <c r="F21" i="29"/>
  <c r="F22" i="29"/>
  <c r="F23" i="29"/>
  <c r="F24" i="29"/>
  <c r="F25" i="29"/>
  <c r="F26" i="29"/>
  <c r="F27" i="29"/>
  <c r="F28" i="29"/>
  <c r="F29" i="29"/>
  <c r="F30" i="29"/>
  <c r="F31" i="29"/>
  <c r="F32" i="29"/>
  <c r="F33" i="29"/>
  <c r="F34" i="29"/>
  <c r="F35" i="29"/>
  <c r="F36" i="29"/>
  <c r="F43" i="29"/>
  <c r="F44" i="29"/>
  <c r="F45" i="29"/>
  <c r="F46" i="29"/>
  <c r="F47" i="29"/>
  <c r="F48" i="29"/>
  <c r="F49" i="29"/>
  <c r="F50" i="29"/>
  <c r="F51" i="29"/>
  <c r="F52" i="29"/>
  <c r="G20" i="28"/>
  <c r="F6" i="26"/>
  <c r="N6" i="8"/>
  <c r="N7" i="8"/>
  <c r="N8" i="8"/>
  <c r="N9" i="8"/>
  <c r="B10" i="8"/>
  <c r="B11" i="8" s="1"/>
  <c r="C10" i="8"/>
  <c r="C11" i="8" s="1"/>
  <c r="D10" i="8"/>
  <c r="D11" i="8" s="1"/>
  <c r="E10" i="8"/>
  <c r="F10" i="8"/>
  <c r="F11" i="8" s="1"/>
  <c r="G10" i="8"/>
  <c r="G11" i="8" s="1"/>
  <c r="H10" i="8"/>
  <c r="I10" i="8"/>
  <c r="I11" i="8" s="1"/>
  <c r="J10" i="8"/>
  <c r="J11" i="8" s="1"/>
  <c r="K10" i="8"/>
  <c r="K11" i="8" s="1"/>
  <c r="L10" i="8"/>
  <c r="L11" i="8" s="1"/>
  <c r="M10" i="8"/>
  <c r="M11" i="8" s="1"/>
  <c r="N10" i="8"/>
  <c r="N11" i="8" s="1"/>
  <c r="E11" i="8"/>
  <c r="H11" i="8"/>
  <c r="B12" i="8"/>
  <c r="C12" i="8"/>
  <c r="D12" i="8"/>
  <c r="E12" i="8"/>
  <c r="F12" i="8"/>
  <c r="G12" i="8"/>
  <c r="H12" i="8"/>
  <c r="I12" i="8"/>
  <c r="J12" i="8"/>
  <c r="K12" i="8"/>
  <c r="L12" i="8"/>
  <c r="M12" i="8"/>
  <c r="B13" i="8"/>
  <c r="C13" i="8"/>
  <c r="D13" i="8"/>
  <c r="E13" i="8"/>
  <c r="F13" i="8"/>
  <c r="G13" i="8"/>
  <c r="H13" i="8"/>
  <c r="I13" i="8"/>
  <c r="J13" i="8"/>
  <c r="K13" i="8"/>
  <c r="L13" i="8"/>
  <c r="M13" i="8"/>
  <c r="B14" i="8"/>
  <c r="C14" i="8"/>
  <c r="D14" i="8"/>
  <c r="E14" i="8"/>
  <c r="F14" i="8"/>
  <c r="G14" i="8"/>
  <c r="H14" i="8"/>
  <c r="I14" i="8"/>
  <c r="J14" i="8"/>
  <c r="K14" i="8"/>
  <c r="L14" i="8"/>
  <c r="M14" i="8"/>
  <c r="N14" i="8"/>
  <c r="D38" i="29" l="1"/>
  <c r="N12" i="8"/>
  <c r="G30" i="28"/>
  <c r="N1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0000-000001000000}">
      <text>
        <r>
          <rPr>
            <b/>
            <sz val="9"/>
            <color indexed="81"/>
            <rFont val="HGS創英角ｺﾞｼｯｸUB"/>
            <family val="3"/>
            <charset val="128"/>
          </rPr>
          <t>w:</t>
        </r>
        <r>
          <rPr>
            <sz val="9"/>
            <color indexed="81"/>
            <rFont val="HGS創英角ｺﾞｼｯｸUB"/>
            <family val="3"/>
            <charset val="128"/>
          </rPr>
          <t xml:space="preserve">
リンクを張っておりますので、クリックしていただくと、該当様式にページがとびます。</t>
        </r>
      </text>
    </comment>
    <comment ref="B69" authorId="0" shapeId="0" xr:uid="{00000000-0006-0000-0000-000002000000}">
      <text>
        <r>
          <rPr>
            <b/>
            <sz val="9"/>
            <color indexed="81"/>
            <rFont val="HGS創英角ｺﾞｼｯｸUB"/>
            <family val="3"/>
            <charset val="128"/>
          </rPr>
          <t>w:</t>
        </r>
        <r>
          <rPr>
            <sz val="9"/>
            <color indexed="81"/>
            <rFont val="HGS創英角ｺﾞｼｯｸUB"/>
            <family val="3"/>
            <charset val="128"/>
          </rPr>
          <t xml:space="preserve">
リンクを張っておりますので、クリックしていただくと、該当様式にページがとびます。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F4" authorId="0" shapeId="0" xr:uid="{00000000-0006-0000-1700-000001000000}">
      <text>
        <r>
          <rPr>
            <sz val="9"/>
            <color indexed="81"/>
            <rFont val="ＭＳ Ｐゴシック"/>
            <family val="3"/>
            <charset val="128"/>
          </rPr>
          <t>別紙４「利用者の状況」の「延べ利用者数」の合計欄を転記してください。</t>
        </r>
        <r>
          <rPr>
            <sz val="9"/>
            <color indexed="81"/>
            <rFont val="ＭＳ Ｐゴシック"/>
            <family val="3"/>
            <charset val="128"/>
          </rPr>
          <t xml:space="preserve">
</t>
        </r>
      </text>
    </comment>
    <comment ref="F5" authorId="0" shapeId="0" xr:uid="{00000000-0006-0000-1700-000002000000}">
      <text>
        <r>
          <rPr>
            <sz val="9"/>
            <color indexed="81"/>
            <rFont val="ＭＳ Ｐゴシック"/>
            <family val="3"/>
            <charset val="128"/>
          </rPr>
          <t>別紙４「利用者の状況」の「延べ利用者数（障害年金１級受給者）」の合計欄を転記してください。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7" authorId="0" shapeId="0" xr:uid="{00000000-0006-0000-1D00-000001000000}">
      <text>
        <r>
          <rPr>
            <sz val="9"/>
            <color indexed="81"/>
            <rFont val="ＭＳ Ｐゴシック"/>
            <family val="3"/>
            <charset val="128"/>
          </rPr>
          <t>いずれかに○印をつけてください。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S47" authorId="0" shapeId="0" xr:uid="{00000000-0006-0000-2600-000001000000}">
      <text>
        <r>
          <rPr>
            <b/>
            <sz val="9"/>
            <color indexed="81"/>
            <rFont val="ＭＳ Ｐゴシック"/>
            <family val="3"/>
            <charset val="128"/>
          </rPr>
          <t>w:</t>
        </r>
        <r>
          <rPr>
            <sz val="9"/>
            <color indexed="81"/>
            <rFont val="ＭＳ Ｐゴシック"/>
            <family val="3"/>
            <charset val="128"/>
          </rPr>
          <t xml:space="preserve">
前年度および前々年度の定員の合計数を入力</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11" authorId="0" shapeId="0" xr:uid="{842DBCB4-2652-49D4-8E9B-4C3A0BF1D427}">
      <text>
        <r>
          <rPr>
            <sz val="16"/>
            <color indexed="81"/>
            <rFont val="MS P ゴシック"/>
            <family val="3"/>
            <charset val="128"/>
          </rPr>
          <t>別紙36の2(Ⅰ)労働時間で算出した「利用者の１日の平均労働時間数」をもとに１か所選択してください。</t>
        </r>
      </text>
    </comment>
    <comment ref="K11" authorId="0" shapeId="0" xr:uid="{39EF4EFC-0963-44DC-B944-6EFC0DDD33C5}">
      <text>
        <r>
          <rPr>
            <sz val="16"/>
            <color indexed="81"/>
            <rFont val="MS P ゴシック"/>
            <family val="3"/>
            <charset val="128"/>
          </rPr>
          <t>別紙36の2(Ⅳ)支援力向上でチェックを付けた項目に該当する色付きセルを「○」にしてください。
「○」の数が３つ以上なければ点数がつかないため、ご注意ください。</t>
        </r>
      </text>
    </comment>
    <comment ref="B21" authorId="0" shapeId="0" xr:uid="{E8B68E41-0740-4F79-BB32-3B205F24DFF5}">
      <text>
        <r>
          <rPr>
            <sz val="16"/>
            <color indexed="81"/>
            <rFont val="MS P ゴシック"/>
            <family val="3"/>
            <charset val="128"/>
          </rPr>
          <t>別紙36の2(Ⅱ)生産活動で収支が正の数（マイナスがつかない数）を基に１か所選択してください。
【パターン】
①すべての収支の値が正の数
②前年度および前々年度の値が正の数
③前年度の収支の値のみが正の数
④前々年度の収支の値のみが正の数
⑤前々々年度の収支の値のみが正の数
⑥過去の収支の値で正の数がない（全てマイナス）</t>
        </r>
      </text>
    </comment>
    <comment ref="K34" authorId="0" shapeId="0" xr:uid="{584849A6-CA53-4E74-8ED2-3066FB0965A6}">
      <text>
        <r>
          <rPr>
            <sz val="16"/>
            <color indexed="81"/>
            <rFont val="MS P ゴシック"/>
            <family val="3"/>
            <charset val="128"/>
          </rPr>
          <t>該当する場合、様式1を基に、根拠資料を作成、提出してください。</t>
        </r>
      </text>
    </comment>
    <comment ref="B35" authorId="0" shapeId="0" xr:uid="{5AAF7F89-3EE6-4FEC-B99A-9BFDC6DE9CDB}">
      <text>
        <r>
          <rPr>
            <sz val="16"/>
            <color indexed="81"/>
            <rFont val="MS P ゴシック"/>
            <family val="3"/>
            <charset val="128"/>
          </rPr>
          <t>別紙36の2(Ⅲ)多様な働き方でチェックを付けた項目に該当する色付きセルを「○」にしてください。
「○」の数が３つ以上なければ点数がつかないため、ご注意ください。</t>
        </r>
      </text>
    </comment>
    <comment ref="K39" authorId="0" shapeId="0" xr:uid="{9003639E-D485-4278-BC6F-FA150E74C5B8}">
      <text>
        <r>
          <rPr>
            <sz val="16"/>
            <color indexed="81"/>
            <rFont val="MS P ゴシック"/>
            <family val="3"/>
            <charset val="128"/>
          </rPr>
          <t>経営改善計画を求められていない事業所は必ず「○」をつけてください。
経営改善計画の提出の指示を受けた事業所は、別紙36の2(Ⅵ)経営改善計画を県に提出した後、県から確認した旨の通知を受理した日付を入力してください。
なお、未提出の場合は「○」をつけてはいけません。</t>
        </r>
      </text>
    </comment>
    <comment ref="K44" authorId="0" shapeId="0" xr:uid="{3D7A322E-3E9D-4F65-8112-35AF236E65CC}">
      <text>
        <r>
          <rPr>
            <sz val="16"/>
            <color indexed="81"/>
            <rFont val="MS P ゴシック"/>
            <family val="3"/>
            <charset val="128"/>
          </rPr>
          <t>該当する場合、様式2を基に具体的内容を記載・作成いただき、提出してください。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X15" authorId="0" shapeId="0" xr:uid="{7BF340DF-8903-453C-9F08-940BDB93E96B}">
      <text>
        <r>
          <rPr>
            <b/>
            <sz val="9"/>
            <color indexed="81"/>
            <rFont val="MS P ゴシック"/>
            <family val="3"/>
            <charset val="128"/>
          </rPr>
          <t>実際に</t>
        </r>
        <r>
          <rPr>
            <sz val="9"/>
            <color indexed="81"/>
            <rFont val="MS P ゴシック"/>
            <family val="3"/>
            <charset val="128"/>
          </rPr>
          <t>利用者に支払った賃金を記載してください。</t>
        </r>
      </text>
    </comment>
    <comment ref="C21" authorId="0" shapeId="0" xr:uid="{94C163F8-2F14-4D80-ACB8-B5B4F90BD396}">
      <text>
        <r>
          <rPr>
            <sz val="9"/>
            <color indexed="81"/>
            <rFont val="MS P ゴシック"/>
            <family val="3"/>
            <charset val="128"/>
          </rPr>
          <t>コロナの影響を踏まえ、令和元年度に置き換えることも可能。この場合、全前年度は「平成30年度」、前々々年度は「平成29年度」とする。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D17" authorId="0" shapeId="0" xr:uid="{1438AAAB-F11A-4D32-9DF7-C5B609D42B4B}">
      <text>
        <r>
          <rPr>
            <sz val="9"/>
            <color indexed="81"/>
            <rFont val="MS P ゴシック"/>
            <family val="3"/>
            <charset val="128"/>
          </rPr>
          <t>指定後、６か月未満の事業所においては９を選択（区分は１万円未満と同様）
６か月経過後、実績によらない場合も９を選択
指定後１年以上経過している事業所は下記算出表をもとに１から８を選択</t>
        </r>
      </text>
    </comment>
    <comment ref="D24" authorId="0" shapeId="0" xr:uid="{73CEFBED-B6E0-4DB1-BB7C-BF43A427A9A4}">
      <text>
        <r>
          <rPr>
            <sz val="9"/>
            <color indexed="81"/>
            <rFont val="MS P ゴシック"/>
            <family val="3"/>
            <charset val="128"/>
          </rPr>
          <t>色付きのセルを入力してください。
※上記で９を選択した事業所は記入不要</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20" authorId="0" shapeId="0" xr:uid="{82825BEB-C0E7-4153-90BC-C86F155FED5E}">
      <text>
        <r>
          <rPr>
            <sz val="9"/>
            <color indexed="81"/>
            <rFont val="MS P ゴシック"/>
            <family val="3"/>
            <charset val="128"/>
          </rPr>
          <t>指定後、１年以上３年未満の事業所は①に指定時からの総利用者数を記載、②は①のうち前年度末時点の就労継続者数を記載</t>
        </r>
      </text>
    </comment>
    <comment ref="W20" authorId="0" shapeId="0" xr:uid="{B28F145D-55BD-4D9E-BBD5-78518E06403C}">
      <text>
        <r>
          <rPr>
            <sz val="9"/>
            <color indexed="81"/>
            <rFont val="MS P ゴシック"/>
            <family val="3"/>
            <charset val="128"/>
          </rPr>
          <t>別紙41の１に該当者を記載した上で、根拠書類（契約書等、勤務状況がわかるもの）を併せて提出すること。</t>
        </r>
      </text>
    </comment>
    <comment ref="Y34" authorId="0" shapeId="0" xr:uid="{B4250732-24AE-4121-B63C-EAD30F53EA05}">
      <text>
        <r>
          <rPr>
            <sz val="9"/>
            <color indexed="81"/>
            <rFont val="MS P ゴシック"/>
            <family val="3"/>
            <charset val="128"/>
          </rPr>
          <t>別紙41の２に該当者を記載した上で、根拠書類（契約書等、勤務状況がわかるもの）を併せて提出すること。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57" authorId="0" shapeId="0" xr:uid="{A2BC06E0-5083-4D41-9758-0D21E72D48A8}">
      <text>
        <r>
          <rPr>
            <b/>
            <sz val="9"/>
            <color indexed="81"/>
            <rFont val="ＭＳ Ｐゴシック"/>
            <family val="3"/>
            <charset val="128"/>
          </rPr>
          <t>加算の変更内容を必ず記入してください。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J1" authorId="0" shapeId="0" xr:uid="{355478B7-53C5-4FB1-A0D4-2AB0F85A6570}">
      <text>
        <r>
          <rPr>
            <b/>
            <sz val="9"/>
            <color indexed="81"/>
            <rFont val="ＭＳ Ｐゴシック"/>
            <family val="3"/>
            <charset val="128"/>
          </rPr>
          <t>w:</t>
        </r>
        <r>
          <rPr>
            <sz val="9"/>
            <color indexed="81"/>
            <rFont val="ＭＳ Ｐゴシック"/>
            <family val="3"/>
            <charset val="128"/>
          </rPr>
          <t xml:space="preserve">
</t>
        </r>
        <r>
          <rPr>
            <sz val="18"/>
            <color indexed="81"/>
            <rFont val="ＭＳ Ｐゴシック"/>
            <family val="3"/>
            <charset val="128"/>
          </rPr>
          <t>記入</t>
        </r>
      </text>
    </comment>
    <comment ref="F3" authorId="0" shapeId="0" xr:uid="{46759BE5-FAB5-4BCC-B0E4-3E42A1B61158}">
      <text>
        <r>
          <rPr>
            <sz val="9"/>
            <color indexed="81"/>
            <rFont val="ＭＳ Ｐゴシック"/>
            <family val="3"/>
            <charset val="128"/>
          </rPr>
          <t>指定基準上の配置区分を記載してください。
例）生活介護の場合
　　６：１、５：１、３：１
※平均障害支援区分（生活介護）シートの「平均障害支援区分」の数参照</t>
        </r>
      </text>
    </comment>
    <comment ref="L3" authorId="0" shapeId="0" xr:uid="{FBFB5EDD-2B1C-465F-BB9C-64C23AC2547C}">
      <text>
        <r>
          <rPr>
            <sz val="9"/>
            <color indexed="81"/>
            <rFont val="ＭＳ Ｐゴシック"/>
            <family val="3"/>
            <charset val="128"/>
          </rPr>
          <t>人員配置加算を算定する場合に配置区分を記載してください。
例）生活介護の場合
　　2.5：１、２：１、1.7：１、1.5：１</t>
        </r>
      </text>
    </comment>
    <comment ref="B4" authorId="0" shapeId="0" xr:uid="{77B88BA9-2C79-4292-9F86-D8AE1402B1B9}">
      <text>
        <r>
          <rPr>
            <sz val="9"/>
            <color indexed="81"/>
            <rFont val="MS P ゴシック"/>
            <family val="3"/>
            <charset val="128"/>
          </rPr>
          <t>新規指定の場合は「定員数×0.9」とする。小数点第２位切り上げ。</t>
        </r>
      </text>
    </comment>
    <comment ref="T4" authorId="0" shapeId="0" xr:uid="{72C0195A-C235-4AC2-A7B8-B8B5051D7B85}">
      <text>
        <r>
          <rPr>
            <sz val="18"/>
            <color indexed="81"/>
            <rFont val="ＭＳ Ｐゴシック"/>
            <family val="3"/>
            <charset val="128"/>
          </rPr>
          <t>算定する場合は「0.1」以上の数を入力</t>
        </r>
      </text>
    </comment>
    <comment ref="AK5" authorId="0" shapeId="0" xr:uid="{CB11C0A6-7695-404A-979E-24322654783B}">
      <text>
        <r>
          <rPr>
            <b/>
            <sz val="9"/>
            <color indexed="81"/>
            <rFont val="MS P ゴシック"/>
            <family val="3"/>
            <charset val="128"/>
          </rPr>
          <t>小数点第2位以下は切り捨て。
数値は1.00を超えないようにしてください。</t>
        </r>
      </text>
    </comment>
    <comment ref="G7" authorId="0" shapeId="0" xr:uid="{155198B3-4135-4018-9DA0-FA72B2A7E54A}">
      <text>
        <r>
          <rPr>
            <sz val="9"/>
            <color indexed="81"/>
            <rFont val="MS P ゴシック"/>
            <family val="3"/>
            <charset val="128"/>
          </rPr>
          <t>曜日は適宜変更してください。</t>
        </r>
      </text>
    </comment>
    <comment ref="AG209" authorId="0" shapeId="0" xr:uid="{BA6B1BE2-CBED-4294-AD4B-92B047B05424}">
      <text>
        <r>
          <rPr>
            <b/>
            <sz val="9"/>
            <color indexed="81"/>
            <rFont val="MS P ゴシック"/>
            <family val="3"/>
            <charset val="128"/>
          </rPr>
          <t>常勤者の１日の勤務時間数×常勤者の終の勤務日数
となるように、必ず時間の確認をお願いします。
なお、原則１週間の常勤者勤務時間は32時間以上とします。
違う場合は下のセルに「NG」と表示されます。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J1" authorId="0" shapeId="0" xr:uid="{0F4956EB-8F45-4D8E-962F-2CCA39A854A1}">
      <text>
        <r>
          <rPr>
            <b/>
            <sz val="9"/>
            <color indexed="81"/>
            <rFont val="ＭＳ Ｐゴシック"/>
            <family val="3"/>
            <charset val="128"/>
          </rPr>
          <t>w:</t>
        </r>
        <r>
          <rPr>
            <sz val="9"/>
            <color indexed="81"/>
            <rFont val="ＭＳ Ｐゴシック"/>
            <family val="3"/>
            <charset val="128"/>
          </rPr>
          <t xml:space="preserve">
</t>
        </r>
        <r>
          <rPr>
            <sz val="18"/>
            <color indexed="81"/>
            <rFont val="ＭＳ Ｐゴシック"/>
            <family val="3"/>
            <charset val="128"/>
          </rPr>
          <t>記入</t>
        </r>
      </text>
    </comment>
    <comment ref="I3" authorId="0" shapeId="0" xr:uid="{3869E2AE-D4A4-463F-9734-1FEB202F06F2}">
      <text>
        <r>
          <rPr>
            <sz val="9"/>
            <color indexed="81"/>
            <rFont val="ＭＳ Ｐゴシック"/>
            <family val="3"/>
            <charset val="128"/>
          </rPr>
          <t>指定基準上の配置区分を記載してください。
例）就労継続支援Ｂ型の場合　6:1、7.5：１、10：１</t>
        </r>
      </text>
    </comment>
    <comment ref="B4" authorId="0" shapeId="0" xr:uid="{70C7D127-66FD-470B-9EA8-5AF5494A526F}">
      <text>
        <r>
          <rPr>
            <sz val="9"/>
            <color indexed="81"/>
            <rFont val="MS P ゴシック"/>
            <family val="3"/>
            <charset val="128"/>
          </rPr>
          <t>新規指定の場合は「定員数×0.9」とする。小数点第２位切り上げ。</t>
        </r>
      </text>
    </comment>
    <comment ref="T4" authorId="0" shapeId="0" xr:uid="{63788E80-622D-4538-BC64-A2DBE975F69C}">
      <text>
        <r>
          <rPr>
            <sz val="18"/>
            <color indexed="81"/>
            <rFont val="ＭＳ Ｐゴシック"/>
            <family val="3"/>
            <charset val="128"/>
          </rPr>
          <t>・施設入所支援のみ、算定する場合は「0.1」以上の数を入力
・短期入所は、入力不要</t>
        </r>
      </text>
    </comment>
    <comment ref="AK5" authorId="0" shapeId="0" xr:uid="{7E8A5F23-0172-4DEC-9EB6-D89DFF493DD4}">
      <text>
        <r>
          <rPr>
            <b/>
            <sz val="9"/>
            <color indexed="81"/>
            <rFont val="MS P ゴシック"/>
            <family val="3"/>
            <charset val="128"/>
          </rPr>
          <t>小数点第2位以下は切り捨て。
数値は1.00を超えないようにしてください。</t>
        </r>
      </text>
    </comment>
    <comment ref="G7" authorId="0" shapeId="0" xr:uid="{D24E7128-84E5-45F2-96A6-F33C35AA16C0}">
      <text>
        <r>
          <rPr>
            <sz val="9"/>
            <color indexed="81"/>
            <rFont val="MS P ゴシック"/>
            <family val="3"/>
            <charset val="128"/>
          </rPr>
          <t>曜日は適宜変更してください。</t>
        </r>
      </text>
    </comment>
    <comment ref="AG209" authorId="0" shapeId="0" xr:uid="{59240100-DBFF-48FA-B804-F31F1F02919C}">
      <text>
        <r>
          <rPr>
            <b/>
            <sz val="9"/>
            <color indexed="81"/>
            <rFont val="MS P ゴシック"/>
            <family val="3"/>
            <charset val="128"/>
          </rPr>
          <t>常勤者の１日の勤務時間数×常勤者の終の勤務日数
となるように、必ず時間の確認をお願いします。
なお、原則１週間の常勤者勤務時間は32時間以上とします。
違う場合は下のセルに「NG」と表示されます。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21" authorId="0" shapeId="0" xr:uid="{00000000-0006-0000-0600-000001000000}">
      <text>
        <r>
          <rPr>
            <sz val="9"/>
            <color indexed="81"/>
            <rFont val="ＭＳ Ｐゴシック"/>
            <family val="3"/>
            <charset val="128"/>
          </rPr>
          <t xml:space="preserve">重心判定を受けておられる利用者の人数を記載してください。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N1" authorId="0" shapeId="0" xr:uid="{00000000-0006-0000-0700-000001000000}">
      <text>
        <r>
          <rPr>
            <b/>
            <sz val="9"/>
            <color indexed="81"/>
            <rFont val="ＭＳ Ｐゴシック"/>
            <family val="3"/>
            <charset val="128"/>
          </rPr>
          <t>w:</t>
        </r>
        <r>
          <rPr>
            <sz val="9"/>
            <color indexed="81"/>
            <rFont val="ＭＳ Ｐゴシック"/>
            <family val="3"/>
            <charset val="128"/>
          </rPr>
          <t xml:space="preserve">
</t>
        </r>
        <r>
          <rPr>
            <sz val="16"/>
            <color indexed="81"/>
            <rFont val="ＭＳ Ｐゴシック"/>
            <family val="3"/>
            <charset val="128"/>
          </rPr>
          <t>記入</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C8" authorId="0" shapeId="0" xr:uid="{B661057D-EECF-439F-821C-C4F4A32F4E82}">
      <text>
        <r>
          <rPr>
            <b/>
            <sz val="9"/>
            <color indexed="81"/>
            <rFont val="MS P ゴシック"/>
            <family val="3"/>
            <charset val="128"/>
          </rPr>
          <t>どちらかに○をつける</t>
        </r>
      </text>
    </comment>
    <comment ref="E11" authorId="0" shapeId="0" xr:uid="{A2E95BC0-E0D9-4CBE-883A-370B50651ADB}">
      <text>
        <r>
          <rPr>
            <sz val="9"/>
            <color indexed="81"/>
            <rFont val="ＭＳ Ｐゴシック"/>
            <family val="3"/>
            <charset val="128"/>
          </rPr>
          <t>別紙２（従業者の勤務体制及び形態一覧表）中の
「前年度平均利用者数）」を転記してください。</t>
        </r>
      </text>
    </comment>
    <comment ref="F15" authorId="0" shapeId="0" xr:uid="{8BDAD164-F84A-49A2-9DC6-814ABED48ED8}">
      <text>
        <r>
          <rPr>
            <sz val="9"/>
            <color indexed="81"/>
            <rFont val="ＭＳ Ｐゴシック"/>
            <family val="3"/>
            <charset val="128"/>
          </rPr>
          <t>別紙２（従業者の勤務体制及び形態一覧表）中の
「Ａ　生活支援員等の総数（常勤換算）」と同じ値になるように常勤・非常勤の人数を記載してください。</t>
        </r>
      </text>
    </comment>
    <comment ref="B25" authorId="0" shapeId="0" xr:uid="{E6974EDC-AB85-48BB-829C-53709C2F2982}">
      <text>
        <r>
          <rPr>
            <sz val="9"/>
            <color indexed="81"/>
            <rFont val="MS P ゴシック"/>
            <family val="3"/>
            <charset val="128"/>
          </rPr>
          <t>（３）「常勤」
指定障害福祉サービス事業所等における勤務時間が、当該指定障害福祉サービス事業所等において定められている常勤の従業者が勤務すべき時間数（１週間に勤務すべき時間数が32 時間を下回る場合は32 時間を基本とする。）に達していることをいうものである。 ただし、母性健康管理措置又は育児、介護及び治療のための所定労働時間の短縮等の措置が講じられている者については、利用者の処遇に支障がない体制が事業所として整っている場合は、例外的に常勤の従業者が勤務すべき時間数を30 時間として取り扱うことを可能とする。
当該指定障害福祉サービス事業所等に併設される事業所（同一敷地内に所在する又は道路を隔てて隣接する事業所をいう。ただし、管理者について、管理上支障がない場合は、その他の事業所を含む。）の職務であって、当該指定障害福祉サービス事業所等の職務と同時並行的に行われることが差し支えないと考えられるものについては、それぞれに係る勤務時間の合計が常勤の従業者が勤務すべき時間に達していれば、常勤の要件を満たすものであることとする。
例えば、一の指定障害福祉サービス事業者によって行われる指定生活介護事業所と指定就労継続支援Ｂ型事業所が併設されている場合、当該指定生活介護事業所の管理者と当該指定就労継続支援Ｂ型事業所の管理者とを兼務している者は、これらの勤務時間の合計が所定の時間に達していれば、常勤要件を満たすこととなる。
また、人員基準において常勤要件が設けられている場合、従事者が労働基準法（昭和22 年法律第49 号）第65 条に規定する休業（以下「産前産後休業」という。）、母性健康管理措置、育児・介護休業法第２条第１号に規定する育児休業(以下「育児休業」という。）、同条第２号に規定する介護休業（以下「介護休業」という。）、同法第23 条第２項の育児休業に関する制度に準ずる措置又は同法第24 条第１項（第２号に係る部分に限る。）の規定により同項第２号に規定する育児休業に関する制度に準じて講ずる措置による休業（以下「育児休業に準ずる休業」という。）を取得中の期間において、当該人員基準において求められる資質を有する複数の非常勤の従事者の員数に換算することにより、人員基準を満たすことが可能であることと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8" authorId="0" shapeId="0" xr:uid="{3374C6B2-B3E7-4789-B8E3-42BAA56FE0A7}">
      <text>
        <r>
          <rPr>
            <b/>
            <u/>
            <sz val="14"/>
            <color indexed="81"/>
            <rFont val="MS P ゴシック"/>
            <family val="3"/>
            <charset val="128"/>
          </rPr>
          <t>生活介護のみ、要件を満たせば</t>
        </r>
        <r>
          <rPr>
            <sz val="14"/>
            <color indexed="81"/>
            <rFont val="MS P ゴシック"/>
            <family val="3"/>
            <charset val="128"/>
          </rPr>
          <t>ⅠとⅢまたはⅡとⅢを同時に取得可能</t>
        </r>
      </text>
    </comment>
    <comment ref="H10" authorId="0" shapeId="0" xr:uid="{00000000-0006-0000-0900-000001000000}">
      <text>
        <r>
          <rPr>
            <sz val="14"/>
            <color indexed="81"/>
            <rFont val="ＭＳ Ｐゴシック"/>
            <family val="3"/>
            <charset val="128"/>
          </rPr>
          <t>資格証の写し等、挙証資料を御添付ください。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H10" authorId="0" shapeId="0" xr:uid="{00000000-0006-0000-0A00-000001000000}">
      <text>
        <r>
          <rPr>
            <b/>
            <sz val="14"/>
            <color indexed="81"/>
            <rFont val="ＭＳ Ｐゴシック"/>
            <family val="3"/>
            <charset val="128"/>
          </rPr>
          <t>w:</t>
        </r>
        <r>
          <rPr>
            <sz val="14"/>
            <color indexed="81"/>
            <rFont val="ＭＳ Ｐゴシック"/>
            <family val="3"/>
            <charset val="128"/>
          </rPr>
          <t xml:space="preserve">
資格証の写し等、挙証資料を御添付ください。</t>
        </r>
      </text>
    </comment>
  </commentList>
</comments>
</file>

<file path=xl/sharedStrings.xml><?xml version="1.0" encoding="utf-8"?>
<sst xmlns="http://schemas.openxmlformats.org/spreadsheetml/2006/main" count="5806" uniqueCount="1862">
  <si>
    <t>様</t>
    <rPh sb="0" eb="1">
      <t>サマ</t>
    </rPh>
    <phoneticPr fontId="6"/>
  </si>
  <si>
    <t>計</t>
    <rPh sb="0" eb="1">
      <t>ケイ</t>
    </rPh>
    <phoneticPr fontId="6"/>
  </si>
  <si>
    <t>○</t>
    <phoneticPr fontId="6"/>
  </si>
  <si>
    <t>○</t>
    <phoneticPr fontId="6"/>
  </si>
  <si>
    <t>年　</t>
    <rPh sb="0" eb="1">
      <t>ネン</t>
    </rPh>
    <phoneticPr fontId="6"/>
  </si>
  <si>
    <t>月</t>
    <rPh sb="0" eb="1">
      <t>ガツ</t>
    </rPh>
    <phoneticPr fontId="6"/>
  </si>
  <si>
    <t>の状況</t>
    <rPh sb="1" eb="3">
      <t>ジョウキョウ</t>
    </rPh>
    <phoneticPr fontId="6"/>
  </si>
  <si>
    <t>日付</t>
    <rPh sb="0" eb="2">
      <t>ヒヅケ</t>
    </rPh>
    <phoneticPr fontId="6"/>
  </si>
  <si>
    <t>曜日</t>
    <rPh sb="0" eb="2">
      <t>ヨウビ</t>
    </rPh>
    <phoneticPr fontId="6"/>
  </si>
  <si>
    <t>開所日</t>
    <rPh sb="0" eb="2">
      <t>カイショ</t>
    </rPh>
    <rPh sb="2" eb="3">
      <t>ビ</t>
    </rPh>
    <phoneticPr fontId="6"/>
  </si>
  <si>
    <t>利用者数</t>
    <rPh sb="0" eb="3">
      <t>リヨウシャ</t>
    </rPh>
    <rPh sb="3" eb="4">
      <t>スウ</t>
    </rPh>
    <phoneticPr fontId="6"/>
  </si>
  <si>
    <t>１．障害福祉サービス事業等にかかる本体報酬・加算</t>
    <rPh sb="2" eb="4">
      <t>ショウガイ</t>
    </rPh>
    <rPh sb="4" eb="6">
      <t>フクシ</t>
    </rPh>
    <rPh sb="10" eb="12">
      <t>ジギョウ</t>
    </rPh>
    <rPh sb="12" eb="13">
      <t>トウ</t>
    </rPh>
    <rPh sb="17" eb="19">
      <t>ホンタイ</t>
    </rPh>
    <rPh sb="19" eb="21">
      <t>ホウシュウ</t>
    </rPh>
    <rPh sb="22" eb="24">
      <t>カサン</t>
    </rPh>
    <phoneticPr fontId="8"/>
  </si>
  <si>
    <t>○</t>
    <phoneticPr fontId="8"/>
  </si>
  <si>
    <t>○</t>
  </si>
  <si>
    <t>福祉専門職配置加算</t>
    <rPh sb="0" eb="2">
      <t>フクシ</t>
    </rPh>
    <rPh sb="2" eb="5">
      <t>センモンショク</t>
    </rPh>
    <rPh sb="5" eb="7">
      <t>ハイチ</t>
    </rPh>
    <rPh sb="7" eb="9">
      <t>カサン</t>
    </rPh>
    <phoneticPr fontId="6"/>
  </si>
  <si>
    <t>○</t>
    <phoneticPr fontId="6"/>
  </si>
  <si>
    <t>年</t>
    <rPh sb="0" eb="1">
      <t>ネン</t>
    </rPh>
    <phoneticPr fontId="6"/>
  </si>
  <si>
    <t>月</t>
    <rPh sb="0" eb="1">
      <t>ツキ</t>
    </rPh>
    <phoneticPr fontId="6"/>
  </si>
  <si>
    <t>日</t>
    <rPh sb="0" eb="1">
      <t>ニチ</t>
    </rPh>
    <phoneticPr fontId="6"/>
  </si>
  <si>
    <t>事業所番号</t>
    <rPh sb="0" eb="3">
      <t>ジギョウショ</t>
    </rPh>
    <rPh sb="3" eb="5">
      <t>バンゴウ</t>
    </rPh>
    <phoneticPr fontId="6"/>
  </si>
  <si>
    <t>合計</t>
    <rPh sb="0" eb="2">
      <t>ゴウケイ</t>
    </rPh>
    <phoneticPr fontId="6"/>
  </si>
  <si>
    <t>リハビリテーション加算</t>
    <rPh sb="9" eb="11">
      <t>カサン</t>
    </rPh>
    <phoneticPr fontId="8"/>
  </si>
  <si>
    <t>食事提供体制加算</t>
    <rPh sb="0" eb="2">
      <t>ショクジ</t>
    </rPh>
    <rPh sb="2" eb="4">
      <t>テイキョウ</t>
    </rPh>
    <rPh sb="4" eb="8">
      <t>タイセイカサン</t>
    </rPh>
    <phoneticPr fontId="8"/>
  </si>
  <si>
    <t>単独加算</t>
    <rPh sb="0" eb="2">
      <t>タンドク</t>
    </rPh>
    <rPh sb="2" eb="4">
      <t>カサン</t>
    </rPh>
    <phoneticPr fontId="8"/>
  </si>
  <si>
    <t>栄養士配置加算</t>
    <rPh sb="0" eb="3">
      <t>エイヨウシ</t>
    </rPh>
    <rPh sb="3" eb="5">
      <t>ハイチ</t>
    </rPh>
    <rPh sb="5" eb="7">
      <t>カサン</t>
    </rPh>
    <phoneticPr fontId="6"/>
  </si>
  <si>
    <t>夜勤職員配置体制加算</t>
    <rPh sb="0" eb="2">
      <t>ヤキン</t>
    </rPh>
    <rPh sb="2" eb="4">
      <t>ショクイン</t>
    </rPh>
    <rPh sb="4" eb="6">
      <t>ハイチ</t>
    </rPh>
    <rPh sb="6" eb="8">
      <t>タイセイ</t>
    </rPh>
    <rPh sb="8" eb="10">
      <t>カサン</t>
    </rPh>
    <phoneticPr fontId="6"/>
  </si>
  <si>
    <t>夜間看護体制加算</t>
    <rPh sb="0" eb="2">
      <t>ヤカン</t>
    </rPh>
    <rPh sb="2" eb="4">
      <t>カンゴ</t>
    </rPh>
    <rPh sb="4" eb="6">
      <t>タイセイ</t>
    </rPh>
    <rPh sb="6" eb="8">
      <t>カサン</t>
    </rPh>
    <phoneticPr fontId="6"/>
  </si>
  <si>
    <t>地域生活移行個別支援特別加算</t>
    <rPh sb="0" eb="2">
      <t>チイキ</t>
    </rPh>
    <rPh sb="2" eb="4">
      <t>セイカツ</t>
    </rPh>
    <rPh sb="4" eb="6">
      <t>イコウ</t>
    </rPh>
    <rPh sb="6" eb="8">
      <t>コベツ</t>
    </rPh>
    <rPh sb="8" eb="10">
      <t>シエン</t>
    </rPh>
    <rPh sb="10" eb="12">
      <t>トクベツ</t>
    </rPh>
    <rPh sb="12" eb="14">
      <t>カサン</t>
    </rPh>
    <phoneticPr fontId="8"/>
  </si>
  <si>
    <t>栄養マネジメント加算</t>
    <rPh sb="0" eb="2">
      <t>エイヨウ</t>
    </rPh>
    <rPh sb="8" eb="10">
      <t>カサン</t>
    </rPh>
    <phoneticPr fontId="6"/>
  </si>
  <si>
    <t>地域移行支援体制強化加算</t>
    <rPh sb="0" eb="2">
      <t>チイキ</t>
    </rPh>
    <rPh sb="2" eb="4">
      <t>イコウ</t>
    </rPh>
    <rPh sb="4" eb="6">
      <t>シエン</t>
    </rPh>
    <rPh sb="6" eb="8">
      <t>タイセイ</t>
    </rPh>
    <rPh sb="8" eb="10">
      <t>キョウカ</t>
    </rPh>
    <rPh sb="10" eb="12">
      <t>カサン</t>
    </rPh>
    <phoneticPr fontId="6"/>
  </si>
  <si>
    <t>短期滞在加算</t>
    <phoneticPr fontId="8"/>
  </si>
  <si>
    <t>通勤者生活支援加算</t>
    <rPh sb="0" eb="3">
      <t>ツウキンシャ</t>
    </rPh>
    <rPh sb="3" eb="5">
      <t>セイカツ</t>
    </rPh>
    <rPh sb="5" eb="7">
      <t>シエン</t>
    </rPh>
    <rPh sb="7" eb="9">
      <t>カサン</t>
    </rPh>
    <phoneticPr fontId="6"/>
  </si>
  <si>
    <t>精神障害者退院支援施設加算</t>
    <rPh sb="0" eb="2">
      <t>セイシン</t>
    </rPh>
    <rPh sb="2" eb="5">
      <t>ショウガイシャ</t>
    </rPh>
    <rPh sb="5" eb="7">
      <t>タイイン</t>
    </rPh>
    <rPh sb="7" eb="9">
      <t>シエン</t>
    </rPh>
    <rPh sb="9" eb="11">
      <t>シセツ</t>
    </rPh>
    <rPh sb="11" eb="13">
      <t>カサン</t>
    </rPh>
    <phoneticPr fontId="8"/>
  </si>
  <si>
    <t>就労支援関係研修修了加算</t>
    <rPh sb="0" eb="2">
      <t>シュウロウ</t>
    </rPh>
    <rPh sb="2" eb="4">
      <t>シエン</t>
    </rPh>
    <rPh sb="4" eb="6">
      <t>カンケイ</t>
    </rPh>
    <rPh sb="6" eb="8">
      <t>ケンシュウ</t>
    </rPh>
    <rPh sb="8" eb="10">
      <t>シュウリョウ</t>
    </rPh>
    <rPh sb="10" eb="12">
      <t>カサン</t>
    </rPh>
    <phoneticPr fontId="6"/>
  </si>
  <si>
    <t>重度者支援体制加算</t>
    <rPh sb="0" eb="2">
      <t>ジュウド</t>
    </rPh>
    <rPh sb="2" eb="3">
      <t>シャ</t>
    </rPh>
    <rPh sb="3" eb="5">
      <t>シエン</t>
    </rPh>
    <rPh sb="5" eb="7">
      <t>タイセイ</t>
    </rPh>
    <rPh sb="7" eb="9">
      <t>カサン</t>
    </rPh>
    <phoneticPr fontId="6"/>
  </si>
  <si>
    <t>２．障害福祉サービス事業等にかかる減算</t>
    <rPh sb="2" eb="4">
      <t>ショウガイ</t>
    </rPh>
    <rPh sb="4" eb="6">
      <t>フクシ</t>
    </rPh>
    <rPh sb="10" eb="12">
      <t>ジギョウ</t>
    </rPh>
    <rPh sb="12" eb="13">
      <t>トウ</t>
    </rPh>
    <rPh sb="17" eb="19">
      <t>ゲンザン</t>
    </rPh>
    <phoneticPr fontId="8"/>
  </si>
  <si>
    <t>就労継続支援Ａ型</t>
    <rPh sb="0" eb="2">
      <t>シュウロウ</t>
    </rPh>
    <rPh sb="2" eb="4">
      <t>ケイゾク</t>
    </rPh>
    <rPh sb="4" eb="6">
      <t>シエン</t>
    </rPh>
    <rPh sb="7" eb="8">
      <t>ガタ</t>
    </rPh>
    <phoneticPr fontId="6"/>
  </si>
  <si>
    <t>就労継続支援Ｂ型</t>
    <rPh sb="0" eb="2">
      <t>シュウロウ</t>
    </rPh>
    <rPh sb="2" eb="4">
      <t>ケイゾク</t>
    </rPh>
    <rPh sb="4" eb="6">
      <t>シエン</t>
    </rPh>
    <rPh sb="7" eb="8">
      <t>ガタ</t>
    </rPh>
    <phoneticPr fontId="6"/>
  </si>
  <si>
    <t>別紙１
（一覧表）</t>
    <rPh sb="0" eb="2">
      <t>ベッシ</t>
    </rPh>
    <rPh sb="5" eb="8">
      <t>イチランヒョウ</t>
    </rPh>
    <phoneticPr fontId="6"/>
  </si>
  <si>
    <t>事業所・施設名</t>
    <rPh sb="0" eb="3">
      <t>ジギョウショ</t>
    </rPh>
    <rPh sb="4" eb="7">
      <t>シセツメイ</t>
    </rPh>
    <phoneticPr fontId="8"/>
  </si>
  <si>
    <t>サービス種別</t>
    <phoneticPr fontId="8"/>
  </si>
  <si>
    <r>
      <t xml:space="preserve">生活支援員等人員配置
</t>
    </r>
    <r>
      <rPr>
        <sz val="9"/>
        <rFont val="HG丸ｺﾞｼｯｸM-PRO"/>
        <family val="3"/>
        <charset val="128"/>
      </rPr>
      <t>（目標工賃達成指導員除く）</t>
    </r>
    <rPh sb="0" eb="2">
      <t>セイカツ</t>
    </rPh>
    <rPh sb="2" eb="4">
      <t>シエン</t>
    </rPh>
    <rPh sb="4" eb="5">
      <t>イン</t>
    </rPh>
    <rPh sb="5" eb="6">
      <t>トウ</t>
    </rPh>
    <rPh sb="6" eb="8">
      <t>ジンイン</t>
    </rPh>
    <rPh sb="8" eb="10">
      <t>ハイチ</t>
    </rPh>
    <rPh sb="12" eb="14">
      <t>モクヒョウ</t>
    </rPh>
    <rPh sb="14" eb="16">
      <t>コウチン</t>
    </rPh>
    <rPh sb="16" eb="18">
      <t>タッセイ</t>
    </rPh>
    <rPh sb="18" eb="21">
      <t>シドウイン</t>
    </rPh>
    <rPh sb="21" eb="22">
      <t>ノゾ</t>
    </rPh>
    <phoneticPr fontId="8"/>
  </si>
  <si>
    <r>
      <t xml:space="preserve">生活支援員等人員配置
</t>
    </r>
    <r>
      <rPr>
        <sz val="9"/>
        <rFont val="HG丸ｺﾞｼｯｸM-PRO"/>
        <family val="3"/>
        <charset val="128"/>
      </rPr>
      <t>（目標工賃達成指導員含む）</t>
    </r>
    <rPh sb="0" eb="2">
      <t>セイカツ</t>
    </rPh>
    <rPh sb="2" eb="5">
      <t>シエンイン</t>
    </rPh>
    <rPh sb="5" eb="6">
      <t>トウ</t>
    </rPh>
    <rPh sb="6" eb="8">
      <t>ジンイン</t>
    </rPh>
    <rPh sb="8" eb="10">
      <t>ハイチ</t>
    </rPh>
    <rPh sb="12" eb="14">
      <t>モクヒョウ</t>
    </rPh>
    <rPh sb="14" eb="16">
      <t>コウチン</t>
    </rPh>
    <rPh sb="16" eb="18">
      <t>タッセイ</t>
    </rPh>
    <rPh sb="18" eb="21">
      <t>シドウイン</t>
    </rPh>
    <rPh sb="21" eb="22">
      <t>フク</t>
    </rPh>
    <phoneticPr fontId="8"/>
  </si>
  <si>
    <t>定員</t>
    <rPh sb="0" eb="2">
      <t>テイイン</t>
    </rPh>
    <phoneticPr fontId="8"/>
  </si>
  <si>
    <t>就労支援員人員配置</t>
    <rPh sb="0" eb="2">
      <t>シュウロウ</t>
    </rPh>
    <rPh sb="2" eb="5">
      <t>シエンイン</t>
    </rPh>
    <rPh sb="5" eb="7">
      <t>ジンイン</t>
    </rPh>
    <rPh sb="7" eb="9">
      <t>ハイチ</t>
    </rPh>
    <phoneticPr fontId="8"/>
  </si>
  <si>
    <t>職　種</t>
  </si>
  <si>
    <t>氏　　名</t>
  </si>
  <si>
    <t>社会福祉士等</t>
    <rPh sb="0" eb="2">
      <t>シャカイ</t>
    </rPh>
    <rPh sb="2" eb="5">
      <t>フクシシ</t>
    </rPh>
    <rPh sb="5" eb="6">
      <t>トウ</t>
    </rPh>
    <phoneticPr fontId="8"/>
  </si>
  <si>
    <t>常勤</t>
    <rPh sb="0" eb="2">
      <t>ジョウキン</t>
    </rPh>
    <phoneticPr fontId="8"/>
  </si>
  <si>
    <t>医師</t>
    <rPh sb="0" eb="2">
      <t>イシ</t>
    </rPh>
    <phoneticPr fontId="8"/>
  </si>
  <si>
    <t>事務員</t>
    <rPh sb="0" eb="3">
      <t>ジムイン</t>
    </rPh>
    <phoneticPr fontId="8"/>
  </si>
  <si>
    <t>運転手</t>
    <rPh sb="0" eb="3">
      <t>ウンテンシュ</t>
    </rPh>
    <phoneticPr fontId="8"/>
  </si>
  <si>
    <t>　　　ただし、新規の事業所は、「前年度の平均利用者数」に定員の９割の数値を入力してください。</t>
    <rPh sb="7" eb="9">
      <t>シンキ</t>
    </rPh>
    <rPh sb="16" eb="19">
      <t>ゼンネンド</t>
    </rPh>
    <rPh sb="20" eb="22">
      <t>ヘイキン</t>
    </rPh>
    <rPh sb="22" eb="24">
      <t>リヨウ</t>
    </rPh>
    <rPh sb="24" eb="25">
      <t>シャ</t>
    </rPh>
    <rPh sb="25" eb="26">
      <t>スウ</t>
    </rPh>
    <rPh sb="28" eb="30">
      <t>テイイン</t>
    </rPh>
    <rPh sb="32" eb="33">
      <t>ワリ</t>
    </rPh>
    <rPh sb="34" eb="36">
      <t>スウチ</t>
    </rPh>
    <rPh sb="37" eb="39">
      <t>ニュウリョク</t>
    </rPh>
    <phoneticPr fontId="8"/>
  </si>
  <si>
    <t>勤続３年以上</t>
    <rPh sb="0" eb="2">
      <t>キンゾク</t>
    </rPh>
    <rPh sb="3" eb="6">
      <t>ネンイジョウ</t>
    </rPh>
    <phoneticPr fontId="8"/>
  </si>
  <si>
    <t>専従</t>
    <rPh sb="0" eb="2">
      <t>センジュウ</t>
    </rPh>
    <phoneticPr fontId="8"/>
  </si>
  <si>
    <t>第１週</t>
    <rPh sb="0" eb="1">
      <t>ダイ</t>
    </rPh>
    <rPh sb="2" eb="3">
      <t>シュウ</t>
    </rPh>
    <phoneticPr fontId="8"/>
  </si>
  <si>
    <t>第２週</t>
    <rPh sb="0" eb="1">
      <t>ダイ</t>
    </rPh>
    <rPh sb="2" eb="3">
      <t>シュウ</t>
    </rPh>
    <phoneticPr fontId="8"/>
  </si>
  <si>
    <t>第３週</t>
    <rPh sb="0" eb="1">
      <t>ダイ</t>
    </rPh>
    <rPh sb="2" eb="3">
      <t>シュウ</t>
    </rPh>
    <phoneticPr fontId="8"/>
  </si>
  <si>
    <t>第４週</t>
    <rPh sb="0" eb="1">
      <t>ダイ</t>
    </rPh>
    <rPh sb="2" eb="3">
      <t>シュウ</t>
    </rPh>
    <phoneticPr fontId="8"/>
  </si>
  <si>
    <t>４週の
合計</t>
    <rPh sb="1" eb="2">
      <t>シュウ</t>
    </rPh>
    <phoneticPr fontId="8"/>
  </si>
  <si>
    <t>週平均
の勤務
時間　</t>
    <rPh sb="0" eb="3">
      <t>シュウヘイキン</t>
    </rPh>
    <phoneticPr fontId="8"/>
  </si>
  <si>
    <t>常勤換算後の人数</t>
    <rPh sb="0" eb="2">
      <t>ジョウキン</t>
    </rPh>
    <rPh sb="2" eb="4">
      <t>カンサン</t>
    </rPh>
    <rPh sb="4" eb="5">
      <t>ゴ</t>
    </rPh>
    <rPh sb="6" eb="8">
      <t>ニンズウ</t>
    </rPh>
    <phoneticPr fontId="8"/>
  </si>
  <si>
    <t>月</t>
  </si>
  <si>
    <t>看護職員</t>
    <rPh sb="0" eb="2">
      <t>カンゴ</t>
    </rPh>
    <rPh sb="2" eb="4">
      <t>ショクイン</t>
    </rPh>
    <phoneticPr fontId="8"/>
  </si>
  <si>
    <t>常勤換算数</t>
    <rPh sb="0" eb="2">
      <t>ジョウキン</t>
    </rPh>
    <rPh sb="2" eb="4">
      <t>カンサン</t>
    </rPh>
    <rPh sb="4" eb="5">
      <t>スウ</t>
    </rPh>
    <phoneticPr fontId="8"/>
  </si>
  <si>
    <t>人</t>
    <rPh sb="0" eb="1">
      <t>ニン</t>
    </rPh>
    <phoneticPr fontId="8"/>
  </si>
  <si>
    <t>常勤者の１日の勤務時間数</t>
    <rPh sb="0" eb="3">
      <t>ジョウキンシャ</t>
    </rPh>
    <rPh sb="5" eb="6">
      <t>ニチ</t>
    </rPh>
    <rPh sb="7" eb="9">
      <t>キンム</t>
    </rPh>
    <rPh sb="9" eb="12">
      <t>ジカンスウ</t>
    </rPh>
    <phoneticPr fontId="8"/>
  </si>
  <si>
    <t>常勤者の週の勤務日数</t>
    <rPh sb="0" eb="3">
      <t>ジョウキンシャ</t>
    </rPh>
    <rPh sb="4" eb="5">
      <t>シュウ</t>
    </rPh>
    <rPh sb="6" eb="8">
      <t>キンム</t>
    </rPh>
    <rPh sb="8" eb="10">
      <t>ニッスウ</t>
    </rPh>
    <phoneticPr fontId="8"/>
  </si>
  <si>
    <t>日</t>
    <rPh sb="0" eb="1">
      <t>ニチ</t>
    </rPh>
    <phoneticPr fontId="8"/>
  </si>
  <si>
    <t>常勤者の週平均勤務時間数</t>
    <rPh sb="0" eb="3">
      <t>ジョウキンシャ</t>
    </rPh>
    <rPh sb="4" eb="7">
      <t>シュウヘイキン</t>
    </rPh>
    <rPh sb="7" eb="9">
      <t>キンム</t>
    </rPh>
    <rPh sb="9" eb="12">
      <t>ジカンスウ</t>
    </rPh>
    <phoneticPr fontId="8"/>
  </si>
  <si>
    <t>理学療法士・
作業療法士</t>
    <rPh sb="0" eb="2">
      <t>リガク</t>
    </rPh>
    <rPh sb="2" eb="5">
      <t>リョウホウシ</t>
    </rPh>
    <rPh sb="7" eb="9">
      <t>サギョウ</t>
    </rPh>
    <rPh sb="9" eb="12">
      <t>リョウホウシ</t>
    </rPh>
    <phoneticPr fontId="8"/>
  </si>
  <si>
    <t>機能訓練指導員</t>
    <rPh sb="0" eb="2">
      <t>キノウ</t>
    </rPh>
    <rPh sb="2" eb="4">
      <t>クンレン</t>
    </rPh>
    <rPh sb="4" eb="7">
      <t>シドウイン</t>
    </rPh>
    <phoneticPr fontId="8"/>
  </si>
  <si>
    <t>生活支援員</t>
    <rPh sb="0" eb="2">
      <t>セイカツ</t>
    </rPh>
    <rPh sb="2" eb="5">
      <t>シエンイン</t>
    </rPh>
    <phoneticPr fontId="8"/>
  </si>
  <si>
    <t>地域移行支援員</t>
    <rPh sb="0" eb="2">
      <t>チイキ</t>
    </rPh>
    <rPh sb="2" eb="4">
      <t>イコウ</t>
    </rPh>
    <rPh sb="4" eb="7">
      <t>シエンイン</t>
    </rPh>
    <phoneticPr fontId="8"/>
  </si>
  <si>
    <t>職業指導員</t>
    <rPh sb="0" eb="2">
      <t>ショクギョウ</t>
    </rPh>
    <rPh sb="2" eb="5">
      <t>シドウイン</t>
    </rPh>
    <phoneticPr fontId="8"/>
  </si>
  <si>
    <t>目標工賃達成指導員</t>
    <rPh sb="0" eb="2">
      <t>モクヒョウ</t>
    </rPh>
    <rPh sb="2" eb="4">
      <t>コウチン</t>
    </rPh>
    <rPh sb="4" eb="6">
      <t>タッセイ</t>
    </rPh>
    <rPh sb="6" eb="9">
      <t>シドウイン</t>
    </rPh>
    <phoneticPr fontId="8"/>
  </si>
  <si>
    <t>就労支援員</t>
    <rPh sb="0" eb="2">
      <t>シュウロウ</t>
    </rPh>
    <rPh sb="2" eb="5">
      <t>シエンイン</t>
    </rPh>
    <phoneticPr fontId="8"/>
  </si>
  <si>
    <t>管理者</t>
    <rPh sb="0" eb="3">
      <t>カンリシャ</t>
    </rPh>
    <phoneticPr fontId="6"/>
  </si>
  <si>
    <t>○</t>
    <phoneticPr fontId="6"/>
  </si>
  <si>
    <t>○</t>
    <phoneticPr fontId="6"/>
  </si>
  <si>
    <t>サービス種別</t>
  </si>
  <si>
    <t>月の状況</t>
    <rPh sb="0" eb="1">
      <t>ツキ</t>
    </rPh>
    <rPh sb="2" eb="4">
      <t>ジョウキョウ</t>
    </rPh>
    <phoneticPr fontId="8"/>
  </si>
  <si>
    <t>下記以外の人数</t>
    <rPh sb="0" eb="2">
      <t>カキ</t>
    </rPh>
    <rPh sb="2" eb="4">
      <t>イガイ</t>
    </rPh>
    <rPh sb="5" eb="7">
      <t>ニンズウ</t>
    </rPh>
    <phoneticPr fontId="6"/>
  </si>
  <si>
    <t>実利用者数</t>
    <rPh sb="0" eb="1">
      <t>ジツ</t>
    </rPh>
    <rPh sb="1" eb="4">
      <t>リヨウシャ</t>
    </rPh>
    <rPh sb="4" eb="5">
      <t>スウ</t>
    </rPh>
    <phoneticPr fontId="8"/>
  </si>
  <si>
    <t>利用率</t>
    <rPh sb="0" eb="3">
      <t>リヨウリツ</t>
    </rPh>
    <phoneticPr fontId="8"/>
  </si>
  <si>
    <t>区分２（上記以外）
の人数</t>
    <rPh sb="0" eb="2">
      <t>クブン</t>
    </rPh>
    <rPh sb="4" eb="6">
      <t>ジョウキ</t>
    </rPh>
    <rPh sb="6" eb="8">
      <t>イガイ</t>
    </rPh>
    <rPh sb="11" eb="13">
      <t>ニンズウ</t>
    </rPh>
    <phoneticPr fontId="6"/>
  </si>
  <si>
    <t>区分３（上記以外）
の人数</t>
    <rPh sb="0" eb="2">
      <t>クブン</t>
    </rPh>
    <rPh sb="4" eb="6">
      <t>ジョウキ</t>
    </rPh>
    <rPh sb="6" eb="8">
      <t>イガイ</t>
    </rPh>
    <rPh sb="11" eb="13">
      <t>ニンズウ</t>
    </rPh>
    <phoneticPr fontId="6"/>
  </si>
  <si>
    <t>区分４（上記以外）
の人数</t>
    <rPh sb="0" eb="2">
      <t>クブン</t>
    </rPh>
    <rPh sb="4" eb="6">
      <t>ジョウキ</t>
    </rPh>
    <rPh sb="6" eb="8">
      <t>イガイ</t>
    </rPh>
    <rPh sb="11" eb="13">
      <t>ニンズウ</t>
    </rPh>
    <phoneticPr fontId="6"/>
  </si>
  <si>
    <t>年間の状況</t>
    <rPh sb="0" eb="2">
      <t>ネンカン</t>
    </rPh>
    <rPh sb="3" eb="5">
      <t>ジョウキョウ</t>
    </rPh>
    <phoneticPr fontId="8"/>
  </si>
  <si>
    <t>　１．なし　　２．あり</t>
  </si>
  <si>
    <t>福祉・介護職員処遇改善加算対象</t>
    <rPh sb="3" eb="5">
      <t>カイゴ</t>
    </rPh>
    <rPh sb="5" eb="7">
      <t>ショクイン</t>
    </rPh>
    <rPh sb="7" eb="9">
      <t>ショグウ</t>
    </rPh>
    <rPh sb="9" eb="11">
      <t>カイゼン</t>
    </rPh>
    <rPh sb="11" eb="13">
      <t>カサン</t>
    </rPh>
    <rPh sb="13" eb="15">
      <t>タイショウ</t>
    </rPh>
    <phoneticPr fontId="6"/>
  </si>
  <si>
    <t>同行援護</t>
    <rPh sb="0" eb="2">
      <t>ドウコウ</t>
    </rPh>
    <rPh sb="2" eb="4">
      <t>エンゴ</t>
    </rPh>
    <phoneticPr fontId="6"/>
  </si>
  <si>
    <t>人員配置体制</t>
    <rPh sb="0" eb="2">
      <t>ジンイン</t>
    </rPh>
    <rPh sb="2" eb="4">
      <t>ハイチ</t>
    </rPh>
    <rPh sb="4" eb="6">
      <t>タイセイ</t>
    </rPh>
    <phoneticPr fontId="6"/>
  </si>
  <si>
    <t>　１．一般　　２．小規模多機能</t>
    <rPh sb="3" eb="5">
      <t>イッパン</t>
    </rPh>
    <rPh sb="9" eb="12">
      <t>ショウキボ</t>
    </rPh>
    <rPh sb="12" eb="15">
      <t>タキノウ</t>
    </rPh>
    <phoneticPr fontId="6"/>
  </si>
  <si>
    <t>送迎体制（重度）</t>
    <rPh sb="0" eb="2">
      <t>ソウゲイ</t>
    </rPh>
    <rPh sb="2" eb="4">
      <t>タイセイ</t>
    </rPh>
    <rPh sb="5" eb="7">
      <t>ジュウド</t>
    </rPh>
    <phoneticPr fontId="6"/>
  </si>
  <si>
    <t>栄養士配置減算対象</t>
    <rPh sb="0" eb="2">
      <t>エイヨウ</t>
    </rPh>
    <rPh sb="2" eb="3">
      <t>シ</t>
    </rPh>
    <rPh sb="3" eb="5">
      <t>ハイチ</t>
    </rPh>
    <rPh sb="5" eb="7">
      <t>ゲンサン</t>
    </rPh>
    <rPh sb="7" eb="9">
      <t>タイショウ</t>
    </rPh>
    <phoneticPr fontId="6"/>
  </si>
  <si>
    <t>重度障害者支援Ⅰ体制（重度）</t>
    <rPh sb="0" eb="2">
      <t>ジュウド</t>
    </rPh>
    <rPh sb="2" eb="5">
      <t>ショウガイシャ</t>
    </rPh>
    <rPh sb="5" eb="7">
      <t>シエン</t>
    </rPh>
    <rPh sb="8" eb="10">
      <t>タイセイ</t>
    </rPh>
    <rPh sb="11" eb="13">
      <t>ジュウド</t>
    </rPh>
    <phoneticPr fontId="6"/>
  </si>
  <si>
    <t>１．21人以上40人以下
２．41人以上60人以下
３．61人以上80人以下
４．81人以上
５．20人以下</t>
    <rPh sb="4" eb="5">
      <t>ニン</t>
    </rPh>
    <rPh sb="5" eb="7">
      <t>イジョウ</t>
    </rPh>
    <rPh sb="51" eb="52">
      <t>ニン</t>
    </rPh>
    <rPh sb="52" eb="54">
      <t>イカ</t>
    </rPh>
    <phoneticPr fontId="6"/>
  </si>
  <si>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6"/>
  </si>
  <si>
    <t>　１．なし　　２．宿直体制　　３．夜勤体制</t>
    <rPh sb="9" eb="11">
      <t>シュクチョク</t>
    </rPh>
    <rPh sb="11" eb="13">
      <t>タイセイ</t>
    </rPh>
    <rPh sb="17" eb="19">
      <t>ヤキン</t>
    </rPh>
    <rPh sb="19" eb="21">
      <t>タイセイ</t>
    </rPh>
    <phoneticPr fontId="6"/>
  </si>
  <si>
    <t>看護職員配置</t>
    <rPh sb="0" eb="2">
      <t>カンゴ</t>
    </rPh>
    <rPh sb="2" eb="4">
      <t>ショクイン</t>
    </rPh>
    <rPh sb="4" eb="6">
      <t>ハイチ</t>
    </rPh>
    <phoneticPr fontId="6"/>
  </si>
  <si>
    <t>　１．一般型　　２．資格取得型</t>
    <rPh sb="3" eb="6">
      <t>イッパンガタ</t>
    </rPh>
    <rPh sb="10" eb="12">
      <t>シカク</t>
    </rPh>
    <rPh sb="12" eb="14">
      <t>シュトク</t>
    </rPh>
    <rPh sb="14" eb="15">
      <t>ガタ</t>
    </rPh>
    <phoneticPr fontId="6"/>
  </si>
  <si>
    <t>　１．なし　　２．減額（　　　　円）　　３．免除</t>
    <rPh sb="9" eb="11">
      <t>ゲンガク</t>
    </rPh>
    <rPh sb="16" eb="17">
      <t>エン</t>
    </rPh>
    <rPh sb="22" eb="24">
      <t>メンジョ</t>
    </rPh>
    <phoneticPr fontId="6"/>
  </si>
  <si>
    <t>１　新規　　　　　　　　　２　変更　　　　　　　　　　３　終了</t>
    <rPh sb="2" eb="4">
      <t>シンキ</t>
    </rPh>
    <rPh sb="15" eb="17">
      <t>ヘンコウ</t>
    </rPh>
    <rPh sb="29" eb="31">
      <t>シュウリョウ</t>
    </rPh>
    <phoneticPr fontId="6"/>
  </si>
  <si>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</si>
  <si>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延長支援加算体制届出書</t>
    <rPh sb="0" eb="2">
      <t>エンチョウ</t>
    </rPh>
    <rPh sb="2" eb="4">
      <t>シエン</t>
    </rPh>
    <rPh sb="4" eb="6">
      <t>カサン</t>
    </rPh>
    <rPh sb="6" eb="8">
      <t>タイセイ</t>
    </rPh>
    <rPh sb="8" eb="9">
      <t>トドケ</t>
    </rPh>
    <rPh sb="9" eb="10">
      <t>デ</t>
    </rPh>
    <rPh sb="10" eb="11">
      <t>ショ</t>
    </rPh>
    <phoneticPr fontId="6"/>
  </si>
  <si>
    <t>施設種別</t>
    <rPh sb="0" eb="2">
      <t>シセツ</t>
    </rPh>
    <rPh sb="2" eb="4">
      <t>シュベツ</t>
    </rPh>
    <phoneticPr fontId="6"/>
  </si>
  <si>
    <t>施設名</t>
    <rPh sb="0" eb="2">
      <t>シセツ</t>
    </rPh>
    <rPh sb="2" eb="3">
      <t>メイ</t>
    </rPh>
    <phoneticPr fontId="6"/>
  </si>
  <si>
    <t>運営規定上の営業時間</t>
    <rPh sb="0" eb="2">
      <t>ウンエイ</t>
    </rPh>
    <rPh sb="2" eb="4">
      <t>キテイ</t>
    </rPh>
    <rPh sb="4" eb="5">
      <t>ジョウ</t>
    </rPh>
    <rPh sb="6" eb="8">
      <t>エイギョウ</t>
    </rPh>
    <rPh sb="8" eb="10">
      <t>ジカン</t>
    </rPh>
    <phoneticPr fontId="6"/>
  </si>
  <si>
    <t>年齢</t>
    <rPh sb="0" eb="2">
      <t>ネンレイ</t>
    </rPh>
    <phoneticPr fontId="6"/>
  </si>
  <si>
    <t>利用時間</t>
    <rPh sb="0" eb="2">
      <t>リヨウ</t>
    </rPh>
    <rPh sb="2" eb="4">
      <t>ジカン</t>
    </rPh>
    <phoneticPr fontId="6"/>
  </si>
  <si>
    <t>備考</t>
    <rPh sb="0" eb="2">
      <t>ビコウ</t>
    </rPh>
    <phoneticPr fontId="6"/>
  </si>
  <si>
    <t>※１　本表は、前年度の状況を主・従の事業所ごとに別葉に記載してください。</t>
    <rPh sb="3" eb="4">
      <t>ホン</t>
    </rPh>
    <rPh sb="4" eb="5">
      <t>ヒョウ</t>
    </rPh>
    <rPh sb="7" eb="8">
      <t>ゼン</t>
    </rPh>
    <rPh sb="8" eb="10">
      <t>ネンド</t>
    </rPh>
    <rPh sb="11" eb="13">
      <t>ジョウキョウ</t>
    </rPh>
    <rPh sb="14" eb="15">
      <t>シュ</t>
    </rPh>
    <rPh sb="16" eb="17">
      <t>ジュウ</t>
    </rPh>
    <rPh sb="18" eb="21">
      <t>ジギョウショ</t>
    </rPh>
    <rPh sb="24" eb="25">
      <t>ベツ</t>
    </rPh>
    <rPh sb="25" eb="26">
      <t>ハ</t>
    </rPh>
    <rPh sb="27" eb="29">
      <t>キサイ</t>
    </rPh>
    <phoneticPr fontId="8"/>
  </si>
  <si>
    <t>　３　「開所日」欄は、開所した日に○を記載してください。</t>
    <rPh sb="4" eb="6">
      <t>カイショ</t>
    </rPh>
    <rPh sb="6" eb="7">
      <t>ヒ</t>
    </rPh>
    <rPh sb="8" eb="9">
      <t>ラン</t>
    </rPh>
    <rPh sb="11" eb="13">
      <t>カイショ</t>
    </rPh>
    <rPh sb="15" eb="16">
      <t>ヒ</t>
    </rPh>
    <rPh sb="19" eb="21">
      <t>キサイ</t>
    </rPh>
    <phoneticPr fontId="8"/>
  </si>
  <si>
    <t>　４　「区分○の人数」欄は、その日の利用者の実人員を記載してください。</t>
    <rPh sb="4" eb="6">
      <t>クブン</t>
    </rPh>
    <rPh sb="8" eb="10">
      <t>ニンズウ</t>
    </rPh>
    <rPh sb="11" eb="12">
      <t>ラン</t>
    </rPh>
    <rPh sb="16" eb="17">
      <t>ヒ</t>
    </rPh>
    <rPh sb="18" eb="21">
      <t>リヨウシャ</t>
    </rPh>
    <rPh sb="22" eb="25">
      <t>ジツジンイン</t>
    </rPh>
    <rPh sb="26" eb="28">
      <t>キサイ</t>
    </rPh>
    <phoneticPr fontId="8"/>
  </si>
  <si>
    <t>視覚・聴覚言語障害者支援体制加算対象者割合</t>
    <rPh sb="19" eb="21">
      <t>ワリアイ</t>
    </rPh>
    <phoneticPr fontId="6"/>
  </si>
  <si>
    <t>□</t>
    <phoneticPr fontId="8"/>
  </si>
  <si>
    <t>□</t>
    <phoneticPr fontId="6"/>
  </si>
  <si>
    <t>×３＝</t>
  </si>
  <si>
    <t>×４＝</t>
  </si>
  <si>
    <t>区分５の人数</t>
    <rPh sb="0" eb="2">
      <t>クブン</t>
    </rPh>
    <rPh sb="4" eb="6">
      <t>ニンズウ</t>
    </rPh>
    <phoneticPr fontId="6"/>
  </si>
  <si>
    <t>×５＝</t>
  </si>
  <si>
    <t>区分６の人数</t>
    <rPh sb="0" eb="2">
      <t>クブン</t>
    </rPh>
    <rPh sb="4" eb="6">
      <t>ニンズウ</t>
    </rPh>
    <phoneticPr fontId="6"/>
  </si>
  <si>
    <t>×６＝</t>
  </si>
  <si>
    <t>その他</t>
    <rPh sb="2" eb="3">
      <t>タ</t>
    </rPh>
    <phoneticPr fontId="6"/>
  </si>
  <si>
    <t>定員数</t>
    <rPh sb="0" eb="2">
      <t>テイイン</t>
    </rPh>
    <rPh sb="2" eb="3">
      <t>スウ</t>
    </rPh>
    <phoneticPr fontId="6"/>
  </si>
  <si>
    <t>定員超過</t>
    <rPh sb="0" eb="2">
      <t>テイイン</t>
    </rPh>
    <rPh sb="2" eb="4">
      <t>チョウカ</t>
    </rPh>
    <phoneticPr fontId="6"/>
  </si>
  <si>
    <t>リハビリテーション加算</t>
    <rPh sb="9" eb="11">
      <t>カサン</t>
    </rPh>
    <phoneticPr fontId="6"/>
  </si>
  <si>
    <t>単独型加算</t>
    <rPh sb="0" eb="2">
      <t>タンドク</t>
    </rPh>
    <rPh sb="2" eb="3">
      <t>ガタ</t>
    </rPh>
    <rPh sb="3" eb="5">
      <t>カサン</t>
    </rPh>
    <phoneticPr fontId="6"/>
  </si>
  <si>
    <t>栄養士配置</t>
    <rPh sb="0" eb="2">
      <t>エイヨウ</t>
    </rPh>
    <rPh sb="2" eb="3">
      <t>シ</t>
    </rPh>
    <rPh sb="3" eb="5">
      <t>ハイチ</t>
    </rPh>
    <phoneticPr fontId="6"/>
  </si>
  <si>
    <t>地域生活移行個別支援</t>
    <rPh sb="0" eb="2">
      <t>チイキ</t>
    </rPh>
    <rPh sb="2" eb="4">
      <t>セイカツ</t>
    </rPh>
    <rPh sb="4" eb="6">
      <t>イコウ</t>
    </rPh>
    <rPh sb="6" eb="8">
      <t>コベツ</t>
    </rPh>
    <rPh sb="8" eb="10">
      <t>シエン</t>
    </rPh>
    <phoneticPr fontId="6"/>
  </si>
  <si>
    <t>夜間看護体制</t>
    <rPh sb="0" eb="2">
      <t>ヤカン</t>
    </rPh>
    <rPh sb="2" eb="4">
      <t>カンゴ</t>
    </rPh>
    <rPh sb="4" eb="6">
      <t>タイセイ</t>
    </rPh>
    <phoneticPr fontId="6"/>
  </si>
  <si>
    <t>重度障害者支援Ⅰ体制</t>
    <rPh sb="0" eb="2">
      <t>ジュウド</t>
    </rPh>
    <rPh sb="2" eb="5">
      <t>ショウガイシャ</t>
    </rPh>
    <rPh sb="5" eb="7">
      <t>シエン</t>
    </rPh>
    <rPh sb="8" eb="10">
      <t>タイセイ</t>
    </rPh>
    <phoneticPr fontId="6"/>
  </si>
  <si>
    <t>夜勤職員配置体制</t>
    <rPh sb="0" eb="2">
      <t>ヤキン</t>
    </rPh>
    <rPh sb="2" eb="4">
      <t>ショクイン</t>
    </rPh>
    <rPh sb="4" eb="6">
      <t>ハイチ</t>
    </rPh>
    <rPh sb="6" eb="8">
      <t>タイセイ</t>
    </rPh>
    <phoneticPr fontId="6"/>
  </si>
  <si>
    <t>通勤者生活支援</t>
    <rPh sb="0" eb="3">
      <t>ツウキンシャ</t>
    </rPh>
    <rPh sb="3" eb="5">
      <t>セイカツ</t>
    </rPh>
    <rPh sb="5" eb="7">
      <t>シエン</t>
    </rPh>
    <phoneticPr fontId="6"/>
  </si>
  <si>
    <t>地域移行支援体制強化</t>
    <rPh sb="0" eb="2">
      <t>チイキ</t>
    </rPh>
    <rPh sb="2" eb="4">
      <t>イコウ</t>
    </rPh>
    <rPh sb="4" eb="6">
      <t>シエン</t>
    </rPh>
    <rPh sb="6" eb="8">
      <t>タイセイ</t>
    </rPh>
    <rPh sb="8" eb="10">
      <t>キョウカ</t>
    </rPh>
    <phoneticPr fontId="6"/>
  </si>
  <si>
    <t>栄養士配置減算に関する届出書</t>
    <rPh sb="0" eb="3">
      <t>エイヨウシ</t>
    </rPh>
    <rPh sb="3" eb="5">
      <t>ハイチ</t>
    </rPh>
    <rPh sb="5" eb="6">
      <t>ゲン</t>
    </rPh>
    <rPh sb="6" eb="7">
      <t>ザン</t>
    </rPh>
    <rPh sb="8" eb="9">
      <t>カン</t>
    </rPh>
    <rPh sb="11" eb="14">
      <t>トドケデショ</t>
    </rPh>
    <phoneticPr fontId="6"/>
  </si>
  <si>
    <t>１　栄養士配置の状況</t>
    <rPh sb="2" eb="4">
      <t>エイヨウ</t>
    </rPh>
    <rPh sb="4" eb="5">
      <t>シ</t>
    </rPh>
    <rPh sb="5" eb="7">
      <t>ハイチ</t>
    </rPh>
    <rPh sb="8" eb="10">
      <t>ジョウキョウ</t>
    </rPh>
    <phoneticPr fontId="6"/>
  </si>
  <si>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6"/>
  </si>
  <si>
    <t>就労支援関係研修修了</t>
    <rPh sb="0" eb="2">
      <t>シュウロウ</t>
    </rPh>
    <rPh sb="2" eb="4">
      <t>シエン</t>
    </rPh>
    <rPh sb="4" eb="6">
      <t>カンケイ</t>
    </rPh>
    <rPh sb="6" eb="8">
      <t>ケンシュウ</t>
    </rPh>
    <rPh sb="8" eb="10">
      <t>シュウリョウ</t>
    </rPh>
    <phoneticPr fontId="6"/>
  </si>
  <si>
    <t>目標工賃達成指導員配置</t>
    <rPh sb="0" eb="2">
      <t>モクヒョウ</t>
    </rPh>
    <rPh sb="2" eb="4">
      <t>コウチン</t>
    </rPh>
    <rPh sb="4" eb="6">
      <t>タッセイ</t>
    </rPh>
    <rPh sb="6" eb="9">
      <t>シドウイン</t>
    </rPh>
    <rPh sb="9" eb="11">
      <t>ハイチ</t>
    </rPh>
    <phoneticPr fontId="6"/>
  </si>
  <si>
    <t>重度者支援体制</t>
    <rPh sb="0" eb="2">
      <t>ジュウド</t>
    </rPh>
    <rPh sb="2" eb="3">
      <t>シャ</t>
    </rPh>
    <rPh sb="3" eb="5">
      <t>シエン</t>
    </rPh>
    <rPh sb="5" eb="7">
      <t>タイセイ</t>
    </rPh>
    <phoneticPr fontId="6"/>
  </si>
  <si>
    <t>就労継続A型利用者負担減免</t>
    <rPh sb="0" eb="2">
      <t>シュウロウ</t>
    </rPh>
    <rPh sb="2" eb="4">
      <t>ケイゾク</t>
    </rPh>
    <rPh sb="5" eb="6">
      <t>ガタ</t>
    </rPh>
    <rPh sb="6" eb="9">
      <t>リヨウシャ</t>
    </rPh>
    <rPh sb="9" eb="11">
      <t>フタン</t>
    </rPh>
    <rPh sb="11" eb="13">
      <t>ゲンメン</t>
    </rPh>
    <phoneticPr fontId="6"/>
  </si>
  <si>
    <t>■</t>
    <phoneticPr fontId="6"/>
  </si>
  <si>
    <t>保育士・指導員</t>
    <rPh sb="0" eb="3">
      <t>ホイクシ</t>
    </rPh>
    <rPh sb="4" eb="7">
      <t>シドウイン</t>
    </rPh>
    <phoneticPr fontId="6"/>
  </si>
  <si>
    <t>世話人</t>
    <rPh sb="0" eb="3">
      <t>セワニン</t>
    </rPh>
    <phoneticPr fontId="6"/>
  </si>
  <si>
    <t>※１　「異動区分」欄については、該当する番号に○を付してください。</t>
    <rPh sb="4" eb="6">
      <t>イドウ</t>
    </rPh>
    <rPh sb="6" eb="8">
      <t>クブン</t>
    </rPh>
    <rPh sb="9" eb="10">
      <t>ラン</t>
    </rPh>
    <rPh sb="16" eb="18">
      <t>ガイトウ</t>
    </rPh>
    <rPh sb="20" eb="22">
      <t>バンゴウ</t>
    </rPh>
    <rPh sb="25" eb="26">
      <t>フ</t>
    </rPh>
    <phoneticPr fontId="6"/>
  </si>
  <si>
    <t>※１　業務委託を行っている場合の人員配置は、事業所・施設で適切な食事提供が行われるための管理等</t>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6"/>
  </si>
  <si>
    <t>　２　外部委託を行う場合の適切な食事提供の確保方策欄は、献立に関する事業所・施設の関与、委託先</t>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6"/>
  </si>
  <si>
    <t>※１　　「異動区分」欄については、該当する番号に○を付してください。</t>
    <rPh sb="5" eb="7">
      <t>イドウ</t>
    </rPh>
    <rPh sb="7" eb="9">
      <t>クブン</t>
    </rPh>
    <rPh sb="10" eb="11">
      <t>ラン</t>
    </rPh>
    <rPh sb="17" eb="19">
      <t>ガイトウ</t>
    </rPh>
    <rPh sb="21" eb="23">
      <t>バンゴウ</t>
    </rPh>
    <rPh sb="26" eb="27">
      <t>フ</t>
    </rPh>
    <phoneticPr fontId="6"/>
  </si>
  <si>
    <t>　２　　「申請する定員区分」には、該当する番号（１～３）に○を付してください。</t>
    <rPh sb="5" eb="7">
      <t>シンセイ</t>
    </rPh>
    <rPh sb="9" eb="11">
      <t>テイイン</t>
    </rPh>
    <rPh sb="11" eb="13">
      <t>クブン</t>
    </rPh>
    <rPh sb="17" eb="19">
      <t>ガイトウ</t>
    </rPh>
    <rPh sb="21" eb="23">
      <t>バンゴウ</t>
    </rPh>
    <rPh sb="31" eb="32">
      <t>フ</t>
    </rPh>
    <phoneticPr fontId="6"/>
  </si>
  <si>
    <t>　３　　「夜勤職員配置の状況」には、施設入所支援を提供する時間に配置している</t>
    <rPh sb="5" eb="7">
      <t>ヤキン</t>
    </rPh>
    <rPh sb="7" eb="9">
      <t>ショクイン</t>
    </rPh>
    <rPh sb="9" eb="11">
      <t>ハイチ</t>
    </rPh>
    <rPh sb="12" eb="14">
      <t>ジョウキョウ</t>
    </rPh>
    <rPh sb="18" eb="20">
      <t>シセツ</t>
    </rPh>
    <rPh sb="20" eb="22">
      <t>ニュウショ</t>
    </rPh>
    <rPh sb="22" eb="24">
      <t>シエン</t>
    </rPh>
    <rPh sb="25" eb="27">
      <t>テイキョウ</t>
    </rPh>
    <rPh sb="29" eb="31">
      <t>ジカン</t>
    </rPh>
    <rPh sb="32" eb="34">
      <t>ハイチ</t>
    </rPh>
    <phoneticPr fontId="6"/>
  </si>
  <si>
    <t>　　　職員の数を記載してください。</t>
    <phoneticPr fontId="6"/>
  </si>
  <si>
    <t>　２　「看護職員配置の状況」には、当該施設における看護職員総数（実数）と施設入所支援を</t>
    <rPh sb="4" eb="6">
      <t>カンゴ</t>
    </rPh>
    <rPh sb="6" eb="8">
      <t>ショクイン</t>
    </rPh>
    <rPh sb="8" eb="10">
      <t>ハイチ</t>
    </rPh>
    <rPh sb="11" eb="13">
      <t>ジョウキョウ</t>
    </rPh>
    <rPh sb="17" eb="19">
      <t>トウガイ</t>
    </rPh>
    <rPh sb="19" eb="21">
      <t>シセツ</t>
    </rPh>
    <rPh sb="25" eb="27">
      <t>カンゴ</t>
    </rPh>
    <rPh sb="27" eb="29">
      <t>ショクイン</t>
    </rPh>
    <rPh sb="29" eb="31">
      <t>ソウスウ</t>
    </rPh>
    <rPh sb="32" eb="34">
      <t>ジッスウ</t>
    </rPh>
    <rPh sb="36" eb="38">
      <t>シセツ</t>
    </rPh>
    <rPh sb="38" eb="40">
      <t>ニュウショ</t>
    </rPh>
    <rPh sb="40" eb="42">
      <t>シエン</t>
    </rPh>
    <phoneticPr fontId="6"/>
  </si>
  <si>
    <t>　　提供する時間における看護体制を記載してください。</t>
    <phoneticPr fontId="6"/>
  </si>
  <si>
    <t>　３　看護職員の総数については、常勤換算</t>
    <rPh sb="3" eb="5">
      <t>カンゴ</t>
    </rPh>
    <rPh sb="5" eb="7">
      <t>ショクイン</t>
    </rPh>
    <rPh sb="8" eb="10">
      <t>ソウスウ</t>
    </rPh>
    <rPh sb="16" eb="18">
      <t>ジョウキン</t>
    </rPh>
    <rPh sb="18" eb="20">
      <t>カンザン</t>
    </rPh>
    <phoneticPr fontId="6"/>
  </si>
  <si>
    <t>※１　施設又は事業所名欄には、施設の種別も記入すること。</t>
    <rPh sb="3" eb="5">
      <t>シセツ</t>
    </rPh>
    <rPh sb="5" eb="6">
      <t>マタ</t>
    </rPh>
    <rPh sb="7" eb="10">
      <t>ジギョウショ</t>
    </rPh>
    <rPh sb="10" eb="11">
      <t>メイ</t>
    </rPh>
    <rPh sb="11" eb="12">
      <t>ラン</t>
    </rPh>
    <rPh sb="15" eb="17">
      <t>シセツ</t>
    </rPh>
    <rPh sb="18" eb="20">
      <t>シュベツ</t>
    </rPh>
    <rPh sb="21" eb="23">
      <t>キニュウ</t>
    </rPh>
    <phoneticPr fontId="6"/>
  </si>
  <si>
    <t>　２　業務期間欄は、証明を受ける者が障害者に対する直接的な援助を行っていた期間を記入
　　すること。（産休・育休・療養休暇や長期研修期間等は業務期間となりません。）</t>
    <rPh sb="3" eb="5">
      <t>ギョウム</t>
    </rPh>
    <rPh sb="5" eb="7">
      <t>キカン</t>
    </rPh>
    <rPh sb="7" eb="8">
      <t>ラン</t>
    </rPh>
    <rPh sb="10" eb="12">
      <t>ショウメイ</t>
    </rPh>
    <rPh sb="13" eb="14">
      <t>ウ</t>
    </rPh>
    <rPh sb="16" eb="17">
      <t>モノ</t>
    </rPh>
    <rPh sb="18" eb="21">
      <t>ショウガイシャ</t>
    </rPh>
    <rPh sb="22" eb="23">
      <t>タイ</t>
    </rPh>
    <rPh sb="25" eb="28">
      <t>チョクセツテキ</t>
    </rPh>
    <rPh sb="29" eb="31">
      <t>エンジョ</t>
    </rPh>
    <rPh sb="32" eb="33">
      <t>オコナ</t>
    </rPh>
    <rPh sb="37" eb="39">
      <t>キカン</t>
    </rPh>
    <rPh sb="40" eb="42">
      <t>キニュウ</t>
    </rPh>
    <rPh sb="51" eb="53">
      <t>サンキュウ</t>
    </rPh>
    <rPh sb="54" eb="56">
      <t>イクキュウ</t>
    </rPh>
    <rPh sb="57" eb="59">
      <t>リョウヨウ</t>
    </rPh>
    <rPh sb="59" eb="61">
      <t>キュウカ</t>
    </rPh>
    <rPh sb="62" eb="64">
      <t>チョウキ</t>
    </rPh>
    <rPh sb="64" eb="66">
      <t>ケンシュウ</t>
    </rPh>
    <rPh sb="66" eb="68">
      <t>キカン</t>
    </rPh>
    <rPh sb="68" eb="69">
      <t>トウ</t>
    </rPh>
    <rPh sb="70" eb="72">
      <t>ギョウム</t>
    </rPh>
    <rPh sb="72" eb="74">
      <t>キカン</t>
    </rPh>
    <phoneticPr fontId="6"/>
  </si>
  <si>
    <t>　３　業務内容欄は、本来業務について、施設における就労支援に関する業務を具体的に記入
　　すること。</t>
    <rPh sb="3" eb="5">
      <t>ギョウム</t>
    </rPh>
    <rPh sb="5" eb="7">
      <t>ナイヨウ</t>
    </rPh>
    <rPh sb="7" eb="8">
      <t>ラン</t>
    </rPh>
    <rPh sb="10" eb="12">
      <t>ホンライ</t>
    </rPh>
    <rPh sb="12" eb="14">
      <t>ギョウム</t>
    </rPh>
    <rPh sb="19" eb="21">
      <t>シセツ</t>
    </rPh>
    <rPh sb="25" eb="27">
      <t>シュウロウ</t>
    </rPh>
    <rPh sb="27" eb="29">
      <t>シエン</t>
    </rPh>
    <rPh sb="30" eb="31">
      <t>カン</t>
    </rPh>
    <rPh sb="33" eb="35">
      <t>ギョウム</t>
    </rPh>
    <rPh sb="36" eb="39">
      <t>グタイテキ</t>
    </rPh>
    <rPh sb="40" eb="42">
      <t>キニュウ</t>
    </rPh>
    <phoneticPr fontId="6"/>
  </si>
  <si>
    <t>　４　添付として、研修修了証（もしくは研修を修了したことを証明できる書類）を添付する
　　こと。</t>
    <rPh sb="3" eb="5">
      <t>テンプ</t>
    </rPh>
    <rPh sb="9" eb="11">
      <t>ケンシュウ</t>
    </rPh>
    <rPh sb="11" eb="14">
      <t>シュウリョウショウ</t>
    </rPh>
    <rPh sb="19" eb="21">
      <t>ケンシュウ</t>
    </rPh>
    <rPh sb="22" eb="24">
      <t>シュウリョウ</t>
    </rPh>
    <rPh sb="29" eb="31">
      <t>ショウメイ</t>
    </rPh>
    <rPh sb="34" eb="36">
      <t>ショルイ</t>
    </rPh>
    <rPh sb="38" eb="40">
      <t>テンプ</t>
    </rPh>
    <phoneticPr fontId="6"/>
  </si>
  <si>
    <t>　５　証明内容を訂正した場合は、証明権者の職印を押印してください。なお、修正液による
　　訂正は認められません。</t>
    <rPh sb="3" eb="5">
      <t>ショウメイ</t>
    </rPh>
    <rPh sb="5" eb="7">
      <t>ナイヨウ</t>
    </rPh>
    <rPh sb="8" eb="10">
      <t>テイセイ</t>
    </rPh>
    <rPh sb="12" eb="14">
      <t>バアイ</t>
    </rPh>
    <rPh sb="16" eb="18">
      <t>ショウメイ</t>
    </rPh>
    <rPh sb="18" eb="19">
      <t>ケン</t>
    </rPh>
    <rPh sb="19" eb="20">
      <t>シャ</t>
    </rPh>
    <rPh sb="21" eb="23">
      <t>ショクイン</t>
    </rPh>
    <rPh sb="24" eb="26">
      <t>オウイン</t>
    </rPh>
    <rPh sb="36" eb="39">
      <t>シュウセイエキ</t>
    </rPh>
    <rPh sb="45" eb="47">
      <t>テイセイ</t>
    </rPh>
    <rPh sb="48" eb="49">
      <t>ミト</t>
    </rPh>
    <phoneticPr fontId="6"/>
  </si>
  <si>
    <t>　６　就労支援関係研修修了加算を算定する場合に作成し、都道府県知事に届け出ること。</t>
    <rPh sb="3" eb="5">
      <t>シュウロウ</t>
    </rPh>
    <rPh sb="5" eb="7">
      <t>シエン</t>
    </rPh>
    <rPh sb="7" eb="9">
      <t>カンケイ</t>
    </rPh>
    <rPh sb="9" eb="11">
      <t>ケンシュウ</t>
    </rPh>
    <rPh sb="11" eb="13">
      <t>シュウリョウ</t>
    </rPh>
    <rPh sb="13" eb="15">
      <t>カサン</t>
    </rPh>
    <rPh sb="16" eb="18">
      <t>サンテイ</t>
    </rPh>
    <rPh sb="20" eb="22">
      <t>バアイ</t>
    </rPh>
    <rPh sb="23" eb="25">
      <t>サクセイ</t>
    </rPh>
    <rPh sb="27" eb="31">
      <t>トドウフケン</t>
    </rPh>
    <rPh sb="31" eb="33">
      <t>チジ</t>
    </rPh>
    <rPh sb="34" eb="35">
      <t>トド</t>
    </rPh>
    <rPh sb="36" eb="37">
      <t>デ</t>
    </rPh>
    <phoneticPr fontId="6"/>
  </si>
  <si>
    <t>短期滞在</t>
    <rPh sb="0" eb="2">
      <t>タンキ</t>
    </rPh>
    <rPh sb="2" eb="4">
      <t>タイザイ</t>
    </rPh>
    <phoneticPr fontId="6"/>
  </si>
  <si>
    <t>標準期間超過</t>
    <rPh sb="0" eb="2">
      <t>ヒョウジュン</t>
    </rPh>
    <rPh sb="2" eb="4">
      <t>キカン</t>
    </rPh>
    <rPh sb="4" eb="6">
      <t>チョウカ</t>
    </rPh>
    <phoneticPr fontId="6"/>
  </si>
  <si>
    <t>就労移行支援体制</t>
    <rPh sb="0" eb="2">
      <t>シュウロウ</t>
    </rPh>
    <rPh sb="2" eb="4">
      <t>イコウ</t>
    </rPh>
    <rPh sb="4" eb="6">
      <t>シエン</t>
    </rPh>
    <rPh sb="6" eb="8">
      <t>タイセイ</t>
    </rPh>
    <phoneticPr fontId="6"/>
  </si>
  <si>
    <t>各サービス共通</t>
    <rPh sb="0" eb="1">
      <t>カク</t>
    </rPh>
    <rPh sb="5" eb="7">
      <t>キョウツウ</t>
    </rPh>
    <phoneticPr fontId="6"/>
  </si>
  <si>
    <t>電話番号</t>
    <rPh sb="0" eb="2">
      <t>デンワ</t>
    </rPh>
    <rPh sb="2" eb="4">
      <t>バンゴウ</t>
    </rPh>
    <phoneticPr fontId="6"/>
  </si>
  <si>
    <t>ＦＡＸ番号</t>
    <rPh sb="3" eb="5">
      <t>バンゴウ</t>
    </rPh>
    <phoneticPr fontId="6"/>
  </si>
  <si>
    <t>居宅介護</t>
    <rPh sb="0" eb="2">
      <t>キョタク</t>
    </rPh>
    <rPh sb="2" eb="4">
      <t>カイゴ</t>
    </rPh>
    <phoneticPr fontId="6"/>
  </si>
  <si>
    <t>重度訪問介護</t>
    <rPh sb="0" eb="2">
      <t>ジュウド</t>
    </rPh>
    <rPh sb="2" eb="4">
      <t>ホウモン</t>
    </rPh>
    <rPh sb="4" eb="6">
      <t>カイゴ</t>
    </rPh>
    <phoneticPr fontId="6"/>
  </si>
  <si>
    <t>行動援護</t>
    <rPh sb="0" eb="2">
      <t>コウドウ</t>
    </rPh>
    <rPh sb="2" eb="4">
      <t>エンゴ</t>
    </rPh>
    <phoneticPr fontId="6"/>
  </si>
  <si>
    <t>印</t>
    <rPh sb="0" eb="1">
      <t>イン</t>
    </rPh>
    <phoneticPr fontId="6"/>
  </si>
  <si>
    <t>連絡先</t>
    <rPh sb="0" eb="3">
      <t>レンラクサキ</t>
    </rPh>
    <phoneticPr fontId="6"/>
  </si>
  <si>
    <t>代表者の職・氏名</t>
    <rPh sb="0" eb="3">
      <t>ダイヒョウシャ</t>
    </rPh>
    <rPh sb="4" eb="5">
      <t>ショク</t>
    </rPh>
    <rPh sb="6" eb="8">
      <t>シメイ</t>
    </rPh>
    <phoneticPr fontId="6"/>
  </si>
  <si>
    <t>氏名</t>
    <rPh sb="0" eb="2">
      <t>シメイ</t>
    </rPh>
    <phoneticPr fontId="6"/>
  </si>
  <si>
    <t>調理員</t>
    <rPh sb="0" eb="3">
      <t>チョウリイン</t>
    </rPh>
    <phoneticPr fontId="6"/>
  </si>
  <si>
    <t>就労移行支援</t>
    <rPh sb="0" eb="2">
      <t>シュウロウ</t>
    </rPh>
    <rPh sb="2" eb="4">
      <t>イコウ</t>
    </rPh>
    <rPh sb="4" eb="6">
      <t>シエン</t>
    </rPh>
    <phoneticPr fontId="6"/>
  </si>
  <si>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6"/>
  </si>
  <si>
    <t>　このことについて、関係書類を添えて以下のとおり届け出ます。</t>
    <rPh sb="10" eb="12">
      <t>カンケイ</t>
    </rPh>
    <rPh sb="12" eb="14">
      <t>ショルイ</t>
    </rPh>
    <rPh sb="15" eb="16">
      <t>ソ</t>
    </rPh>
    <rPh sb="18" eb="20">
      <t>イカ</t>
    </rPh>
    <rPh sb="24" eb="25">
      <t>トド</t>
    </rPh>
    <rPh sb="26" eb="27">
      <t>デ</t>
    </rPh>
    <phoneticPr fontId="6"/>
  </si>
  <si>
    <t>異動等の区分</t>
    <rPh sb="0" eb="2">
      <t>イドウ</t>
    </rPh>
    <rPh sb="2" eb="3">
      <t>トウ</t>
    </rPh>
    <rPh sb="4" eb="6">
      <t>クブン</t>
    </rPh>
    <phoneticPr fontId="6"/>
  </si>
  <si>
    <t>異動年月日</t>
    <rPh sb="0" eb="2">
      <t>イドウ</t>
    </rPh>
    <rPh sb="2" eb="5">
      <t>ネンガッピ</t>
    </rPh>
    <phoneticPr fontId="6"/>
  </si>
  <si>
    <t>療養介護</t>
    <rPh sb="0" eb="2">
      <t>リョウヨウ</t>
    </rPh>
    <rPh sb="2" eb="4">
      <t>カイゴ</t>
    </rPh>
    <phoneticPr fontId="6"/>
  </si>
  <si>
    <t>短期入所</t>
    <rPh sb="0" eb="2">
      <t>タンキ</t>
    </rPh>
    <rPh sb="2" eb="4">
      <t>ニュウショ</t>
    </rPh>
    <phoneticPr fontId="6"/>
  </si>
  <si>
    <t>重度障害者等包括支援</t>
    <rPh sb="0" eb="2">
      <t>ジュウド</t>
    </rPh>
    <rPh sb="2" eb="5">
      <t>ショウガイシャ</t>
    </rPh>
    <rPh sb="5" eb="6">
      <t>トウ</t>
    </rPh>
    <rPh sb="6" eb="8">
      <t>ホウカツ</t>
    </rPh>
    <rPh sb="8" eb="10">
      <t>シエン</t>
    </rPh>
    <phoneticPr fontId="6"/>
  </si>
  <si>
    <t>施設入所支援</t>
    <rPh sb="0" eb="2">
      <t>シセツ</t>
    </rPh>
    <rPh sb="2" eb="4">
      <t>ニュウショ</t>
    </rPh>
    <rPh sb="4" eb="6">
      <t>シエン</t>
    </rPh>
    <phoneticPr fontId="6"/>
  </si>
  <si>
    <t>訓練等給付</t>
    <rPh sb="0" eb="3">
      <t>クンレントウ</t>
    </rPh>
    <rPh sb="3" eb="5">
      <t>キュウフ</t>
    </rPh>
    <phoneticPr fontId="6"/>
  </si>
  <si>
    <t>自立訓練</t>
    <rPh sb="0" eb="2">
      <t>ジリツ</t>
    </rPh>
    <rPh sb="2" eb="4">
      <t>クンレン</t>
    </rPh>
    <phoneticPr fontId="6"/>
  </si>
  <si>
    <t>共同生活援助</t>
    <rPh sb="0" eb="2">
      <t>キョウドウ</t>
    </rPh>
    <rPh sb="2" eb="4">
      <t>セイカツ</t>
    </rPh>
    <rPh sb="4" eb="6">
      <t>エンジョ</t>
    </rPh>
    <phoneticPr fontId="6"/>
  </si>
  <si>
    <t>提供サービス</t>
    <rPh sb="0" eb="2">
      <t>テイキョウ</t>
    </rPh>
    <phoneticPr fontId="6"/>
  </si>
  <si>
    <t>定員規模</t>
    <rPh sb="0" eb="2">
      <t>テイイン</t>
    </rPh>
    <rPh sb="2" eb="4">
      <t>キボ</t>
    </rPh>
    <phoneticPr fontId="6"/>
  </si>
  <si>
    <t>その他該当する体制等</t>
    <rPh sb="2" eb="3">
      <t>タ</t>
    </rPh>
    <rPh sb="3" eb="5">
      <t>ガイトウ</t>
    </rPh>
    <rPh sb="7" eb="9">
      <t>タイセイ</t>
    </rPh>
    <rPh sb="9" eb="10">
      <t>トウ</t>
    </rPh>
    <phoneticPr fontId="6"/>
  </si>
  <si>
    <t>適用開始日</t>
    <rPh sb="0" eb="2">
      <t>テキヨウ</t>
    </rPh>
    <rPh sb="2" eb="5">
      <t>カイシビ</t>
    </rPh>
    <phoneticPr fontId="6"/>
  </si>
  <si>
    <t>職員欠如</t>
    <rPh sb="0" eb="2">
      <t>ショクイン</t>
    </rPh>
    <rPh sb="2" eb="4">
      <t>ケツジョ</t>
    </rPh>
    <phoneticPr fontId="6"/>
  </si>
  <si>
    <t>食事提供体制</t>
    <rPh sb="0" eb="2">
      <t>ショクジ</t>
    </rPh>
    <rPh sb="2" eb="4">
      <t>テイキョウ</t>
    </rPh>
    <rPh sb="4" eb="6">
      <t>タイセイ</t>
    </rPh>
    <phoneticPr fontId="6"/>
  </si>
  <si>
    <t>視覚・聴覚等支援体制</t>
    <rPh sb="0" eb="2">
      <t>シカク</t>
    </rPh>
    <rPh sb="3" eb="5">
      <t>チョウカク</t>
    </rPh>
    <rPh sb="5" eb="6">
      <t>トウ</t>
    </rPh>
    <rPh sb="6" eb="8">
      <t>シエン</t>
    </rPh>
    <rPh sb="8" eb="10">
      <t>タイセイ</t>
    </rPh>
    <phoneticPr fontId="6"/>
  </si>
  <si>
    <t>送迎体制</t>
    <rPh sb="0" eb="2">
      <t>ソウゲイ</t>
    </rPh>
    <rPh sb="2" eb="4">
      <t>タイセイ</t>
    </rPh>
    <phoneticPr fontId="6"/>
  </si>
  <si>
    <t>施設区分</t>
    <rPh sb="0" eb="2">
      <t>シセツ</t>
    </rPh>
    <rPh sb="2" eb="4">
      <t>クブン</t>
    </rPh>
    <phoneticPr fontId="6"/>
  </si>
  <si>
    <t>別紙１１
（栄養）</t>
    <rPh sb="0" eb="2">
      <t>ベッシ</t>
    </rPh>
    <rPh sb="6" eb="8">
      <t>エイヨウ</t>
    </rPh>
    <phoneticPr fontId="6"/>
  </si>
  <si>
    <t>別紙１２
（夜勤職員）</t>
    <rPh sb="0" eb="2">
      <t>ベッシ</t>
    </rPh>
    <rPh sb="6" eb="8">
      <t>ヤキン</t>
    </rPh>
    <rPh sb="8" eb="10">
      <t>ショクイン</t>
    </rPh>
    <phoneticPr fontId="6"/>
  </si>
  <si>
    <t>別紙１３
（夜間看護）</t>
    <rPh sb="0" eb="2">
      <t>ベッシ</t>
    </rPh>
    <rPh sb="6" eb="8">
      <t>ヤカン</t>
    </rPh>
    <rPh sb="8" eb="10">
      <t>カンゴ</t>
    </rPh>
    <phoneticPr fontId="6"/>
  </si>
  <si>
    <t>別紙１４
（地域移行等）</t>
    <rPh sb="0" eb="2">
      <t>ベッシ</t>
    </rPh>
    <rPh sb="6" eb="8">
      <t>チイキ</t>
    </rPh>
    <rPh sb="8" eb="10">
      <t>イコウ</t>
    </rPh>
    <rPh sb="10" eb="11">
      <t>トウ</t>
    </rPh>
    <phoneticPr fontId="6"/>
  </si>
  <si>
    <t>別紙１６
（研修修了）</t>
    <rPh sb="0" eb="2">
      <t>ベッシ</t>
    </rPh>
    <rPh sb="6" eb="8">
      <t>ケンシュウ</t>
    </rPh>
    <rPh sb="8" eb="10">
      <t>シュウリョウ</t>
    </rPh>
    <phoneticPr fontId="6"/>
  </si>
  <si>
    <t>別紙１７
（障害基礎年金）</t>
    <rPh sb="0" eb="2">
      <t>ベッシ</t>
    </rPh>
    <rPh sb="6" eb="8">
      <t>ショウガイ</t>
    </rPh>
    <rPh sb="8" eb="10">
      <t>キソ</t>
    </rPh>
    <rPh sb="10" eb="12">
      <t>ネンキン</t>
    </rPh>
    <phoneticPr fontId="6"/>
  </si>
  <si>
    <t>別紙２０
（平均利用期間）</t>
    <rPh sb="0" eb="2">
      <t>ベッシ</t>
    </rPh>
    <rPh sb="6" eb="8">
      <t>ヘイキン</t>
    </rPh>
    <rPh sb="8" eb="10">
      <t>リヨウ</t>
    </rPh>
    <rPh sb="10" eb="12">
      <t>キカン</t>
    </rPh>
    <phoneticPr fontId="6"/>
  </si>
  <si>
    <t>訪問訓練</t>
    <rPh sb="0" eb="2">
      <t>ホウモン</t>
    </rPh>
    <rPh sb="2" eb="4">
      <t>クンレン</t>
    </rPh>
    <phoneticPr fontId="6"/>
  </si>
  <si>
    <t>精神障害者退院支援施設</t>
    <rPh sb="0" eb="5">
      <t>セイシン</t>
    </rPh>
    <rPh sb="5" eb="7">
      <t>タイイン</t>
    </rPh>
    <rPh sb="7" eb="9">
      <t>シエン</t>
    </rPh>
    <rPh sb="9" eb="11">
      <t>シセツ</t>
    </rPh>
    <phoneticPr fontId="6"/>
  </si>
  <si>
    <t>定員</t>
    <rPh sb="0" eb="2">
      <t>テイイン</t>
    </rPh>
    <phoneticPr fontId="6"/>
  </si>
  <si>
    <t>４月</t>
  </si>
  <si>
    <t>５月</t>
  </si>
  <si>
    <t>６月</t>
  </si>
  <si>
    <t>７月</t>
  </si>
  <si>
    <t>８月</t>
  </si>
  <si>
    <t>９月</t>
  </si>
  <si>
    <t>10月</t>
  </si>
  <si>
    <t>11月</t>
  </si>
  <si>
    <t>12月</t>
  </si>
  <si>
    <t>１月</t>
  </si>
  <si>
    <t>２月</t>
  </si>
  <si>
    <t>３月</t>
  </si>
  <si>
    <t>合計
平均</t>
    <rPh sb="0" eb="2">
      <t>ゴウケイ</t>
    </rPh>
    <rPh sb="3" eb="5">
      <t>ヘイキン</t>
    </rPh>
    <phoneticPr fontId="8"/>
  </si>
  <si>
    <t>開所日数</t>
    <phoneticPr fontId="8"/>
  </si>
  <si>
    <t>延べ利用者数</t>
    <rPh sb="0" eb="1">
      <t>ノ</t>
    </rPh>
    <rPh sb="2" eb="5">
      <t>リヨウシャ</t>
    </rPh>
    <rPh sb="5" eb="6">
      <t>スウ</t>
    </rPh>
    <phoneticPr fontId="8"/>
  </si>
  <si>
    <t>人日</t>
    <rPh sb="1" eb="2">
      <t>ニチ</t>
    </rPh>
    <phoneticPr fontId="8"/>
  </si>
  <si>
    <t>平均利用者数</t>
    <rPh sb="0" eb="2">
      <t>ヘイキン</t>
    </rPh>
    <rPh sb="2" eb="5">
      <t>リヨウシャ</t>
    </rPh>
    <rPh sb="5" eb="6">
      <t>スウ</t>
    </rPh>
    <phoneticPr fontId="8"/>
  </si>
  <si>
    <t>人／日</t>
    <rPh sb="0" eb="1">
      <t>ニン</t>
    </rPh>
    <rPh sb="2" eb="3">
      <t>ニチ</t>
    </rPh>
    <phoneticPr fontId="8"/>
  </si>
  <si>
    <t>※１　本表は、前年度の状況をサービス種別、主・従の事業所ごとに別葉に記載してください。</t>
    <rPh sb="3" eb="4">
      <t>ホン</t>
    </rPh>
    <rPh sb="4" eb="5">
      <t>ヒョウ</t>
    </rPh>
    <rPh sb="7" eb="8">
      <t>ゼン</t>
    </rPh>
    <rPh sb="8" eb="10">
      <t>ネンド</t>
    </rPh>
    <rPh sb="11" eb="13">
      <t>ジョウキョウ</t>
    </rPh>
    <rPh sb="21" eb="22">
      <t>シュ</t>
    </rPh>
    <rPh sb="23" eb="24">
      <t>ジュウ</t>
    </rPh>
    <rPh sb="25" eb="28">
      <t>ジギョウショ</t>
    </rPh>
    <rPh sb="31" eb="32">
      <t>ベツ</t>
    </rPh>
    <rPh sb="32" eb="33">
      <t>ハ</t>
    </rPh>
    <rPh sb="34" eb="36">
      <t>キサイ</t>
    </rPh>
    <phoneticPr fontId="8"/>
  </si>
  <si>
    <t>　３　平均利用者数＝毎月の延利用者数÷毎月の開所日数（小数点第２位切り上げ）</t>
    <rPh sb="5" eb="7">
      <t>リヨウ</t>
    </rPh>
    <rPh sb="10" eb="12">
      <t>マイツキ</t>
    </rPh>
    <rPh sb="19" eb="21">
      <t>マイツキ</t>
    </rPh>
    <phoneticPr fontId="8"/>
  </si>
  <si>
    <t>　４　利用率＝平均利用者数÷定員×１００</t>
    <rPh sb="3" eb="6">
      <t>リヨウリツ</t>
    </rPh>
    <rPh sb="7" eb="9">
      <t>ヘイキン</t>
    </rPh>
    <rPh sb="9" eb="12">
      <t>リヨウシャ</t>
    </rPh>
    <rPh sb="12" eb="13">
      <t>スウ</t>
    </rPh>
    <rPh sb="14" eb="16">
      <t>テイイン</t>
    </rPh>
    <phoneticPr fontId="8"/>
  </si>
  <si>
    <t>■</t>
    <phoneticPr fontId="6"/>
  </si>
  <si>
    <t>　２　ベージュのセルは入力しないでください。</t>
    <rPh sb="11" eb="13">
      <t>ニュウリョク</t>
    </rPh>
    <phoneticPr fontId="8"/>
  </si>
  <si>
    <t>事業所・施設の名称</t>
    <rPh sb="0" eb="3">
      <t>ジギョウショ</t>
    </rPh>
    <rPh sb="4" eb="6">
      <t>シセツ</t>
    </rPh>
    <rPh sb="7" eb="9">
      <t>メイショウ</t>
    </rPh>
    <phoneticPr fontId="6"/>
  </si>
  <si>
    <t>１　異動区分</t>
    <rPh sb="2" eb="4">
      <t>イドウ</t>
    </rPh>
    <rPh sb="4" eb="6">
      <t>クブン</t>
    </rPh>
    <phoneticPr fontId="6"/>
  </si>
  <si>
    <t>前年度の利用者数の
平均値</t>
    <rPh sb="0" eb="3">
      <t>ゼンネンド</t>
    </rPh>
    <rPh sb="4" eb="7">
      <t>リヨウシャ</t>
    </rPh>
    <rPh sb="7" eb="8">
      <t>スウ</t>
    </rPh>
    <rPh sb="10" eb="12">
      <t>ヘイキン</t>
    </rPh>
    <rPh sb="12" eb="13">
      <t>チ</t>
    </rPh>
    <phoneticPr fontId="6"/>
  </si>
  <si>
    <t>人</t>
    <rPh sb="0" eb="1">
      <t>ヒト</t>
    </rPh>
    <phoneticPr fontId="6"/>
  </si>
  <si>
    <t>別紙５
（人員配置）</t>
    <rPh sb="0" eb="2">
      <t>ベッシ</t>
    </rPh>
    <rPh sb="5" eb="7">
      <t>ジンイン</t>
    </rPh>
    <rPh sb="7" eb="9">
      <t>ハイチ</t>
    </rPh>
    <phoneticPr fontId="6"/>
  </si>
  <si>
    <t>　　　ただし、有給休暇の取得予定は勤務するものとみなして勤務時間数を記載してください。</t>
    <rPh sb="7" eb="9">
      <t>ユウキュウ</t>
    </rPh>
    <rPh sb="9" eb="11">
      <t>キュウカ</t>
    </rPh>
    <rPh sb="12" eb="14">
      <t>シュトク</t>
    </rPh>
    <rPh sb="14" eb="16">
      <t>ヨテイ</t>
    </rPh>
    <rPh sb="17" eb="19">
      <t>キンム</t>
    </rPh>
    <rPh sb="28" eb="30">
      <t>キンム</t>
    </rPh>
    <rPh sb="30" eb="33">
      <t>ジカンスウ</t>
    </rPh>
    <rPh sb="34" eb="36">
      <t>キサイ</t>
    </rPh>
    <phoneticPr fontId="6"/>
  </si>
  <si>
    <t>％</t>
    <phoneticPr fontId="6"/>
  </si>
  <si>
    <t>名</t>
    <rPh sb="0" eb="1">
      <t>メイ</t>
    </rPh>
    <phoneticPr fontId="6"/>
  </si>
  <si>
    <t>就職先事業所名</t>
    <rPh sb="0" eb="3">
      <t>シュウショクサキ</t>
    </rPh>
    <rPh sb="3" eb="6">
      <t>ジギョウショ</t>
    </rPh>
    <rPh sb="6" eb="7">
      <t>メイ</t>
    </rPh>
    <phoneticPr fontId="6"/>
  </si>
  <si>
    <t>栄養マネジメント加算に関する届出書</t>
    <rPh sb="0" eb="2">
      <t>エイヨウ</t>
    </rPh>
    <rPh sb="8" eb="10">
      <t>カサン</t>
    </rPh>
    <rPh sb="11" eb="12">
      <t>カン</t>
    </rPh>
    <rPh sb="14" eb="17">
      <t>トドケデショ</t>
    </rPh>
    <phoneticPr fontId="6"/>
  </si>
  <si>
    <t>２　栄養マネジメントの状況</t>
    <rPh sb="2" eb="4">
      <t>エイヨウ</t>
    </rPh>
    <rPh sb="11" eb="13">
      <t>ジョウキョウ</t>
    </rPh>
    <phoneticPr fontId="6"/>
  </si>
  <si>
    <t>実務経験及び研修証明書</t>
    <rPh sb="0" eb="2">
      <t>ジツム</t>
    </rPh>
    <rPh sb="2" eb="4">
      <t>ケイケン</t>
    </rPh>
    <rPh sb="4" eb="5">
      <t>オヨ</t>
    </rPh>
    <rPh sb="6" eb="8">
      <t>ケンシュウ</t>
    </rPh>
    <rPh sb="8" eb="11">
      <t>ショウメイショ</t>
    </rPh>
    <phoneticPr fontId="6"/>
  </si>
  <si>
    <t>番　　　　　　　　号</t>
    <rPh sb="0" eb="1">
      <t>バン</t>
    </rPh>
    <rPh sb="9" eb="10">
      <t>ゴウ</t>
    </rPh>
    <phoneticPr fontId="6"/>
  </si>
  <si>
    <t>施設又は事業所所在地及び名称</t>
    <rPh sb="0" eb="2">
      <t>シセツ</t>
    </rPh>
    <rPh sb="2" eb="3">
      <t>マタ</t>
    </rPh>
    <rPh sb="4" eb="7">
      <t>ジギョウショ</t>
    </rPh>
    <rPh sb="7" eb="10">
      <t>ショザイチ</t>
    </rPh>
    <rPh sb="10" eb="11">
      <t>オヨ</t>
    </rPh>
    <rPh sb="12" eb="14">
      <t>メイショウ</t>
    </rPh>
    <phoneticPr fontId="6"/>
  </si>
  <si>
    <t>代表者氏名</t>
    <rPh sb="0" eb="3">
      <t>ダイヒョウシャ</t>
    </rPh>
    <rPh sb="3" eb="5">
      <t>シメイ</t>
    </rPh>
    <phoneticPr fontId="6"/>
  </si>
  <si>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6"/>
  </si>
  <si>
    <t>氏名　</t>
    <rPh sb="0" eb="2">
      <t>シメイ</t>
    </rPh>
    <phoneticPr fontId="6"/>
  </si>
  <si>
    <t>現住所</t>
    <rPh sb="0" eb="3">
      <t>ゲンジュウショ</t>
    </rPh>
    <phoneticPr fontId="6"/>
  </si>
  <si>
    <t>実務経験の施設又は
事業所名</t>
    <rPh sb="0" eb="2">
      <t>ジツム</t>
    </rPh>
    <rPh sb="2" eb="4">
      <t>ケイケン</t>
    </rPh>
    <rPh sb="5" eb="7">
      <t>シセツ</t>
    </rPh>
    <rPh sb="7" eb="8">
      <t>マタ</t>
    </rPh>
    <rPh sb="10" eb="13">
      <t>ジギョウショ</t>
    </rPh>
    <rPh sb="13" eb="14">
      <t>メイ</t>
    </rPh>
    <phoneticPr fontId="6"/>
  </si>
  <si>
    <t>施設・事業所の種別　（　　　　　　　　　　　　　　　　　　　　　　　　　　　　　　　　）</t>
    <rPh sb="0" eb="2">
      <t>シセツ</t>
    </rPh>
    <rPh sb="3" eb="6">
      <t>ジギョウショ</t>
    </rPh>
    <rPh sb="7" eb="9">
      <t>シュベツ</t>
    </rPh>
    <phoneticPr fontId="6"/>
  </si>
  <si>
    <t>実務経験期間</t>
    <rPh sb="0" eb="2">
      <t>ジツム</t>
    </rPh>
    <rPh sb="2" eb="4">
      <t>ケイケン</t>
    </rPh>
    <rPh sb="4" eb="6">
      <t>キカン</t>
    </rPh>
    <phoneticPr fontId="6"/>
  </si>
  <si>
    <t>業務内容</t>
    <rPh sb="0" eb="2">
      <t>ギョウム</t>
    </rPh>
    <rPh sb="2" eb="4">
      <t>ナイヨウ</t>
    </rPh>
    <phoneticPr fontId="6"/>
  </si>
  <si>
    <t>研修名</t>
    <rPh sb="0" eb="2">
      <t>ケンシュウ</t>
    </rPh>
    <rPh sb="2" eb="3">
      <t>メイ</t>
    </rPh>
    <phoneticPr fontId="6"/>
  </si>
  <si>
    <t>研修修了年月日</t>
    <rPh sb="0" eb="2">
      <t>ケンシュウ</t>
    </rPh>
    <rPh sb="2" eb="4">
      <t>シュウリョウ</t>
    </rPh>
    <rPh sb="4" eb="7">
      <t>ネンガッピ</t>
    </rPh>
    <phoneticPr fontId="6"/>
  </si>
  <si>
    <t>（生年月日　　　　年　　月　　日）</t>
    <rPh sb="1" eb="3">
      <t>セイネン</t>
    </rPh>
    <rPh sb="3" eb="5">
      <t>ガッピ</t>
    </rPh>
    <rPh sb="9" eb="10">
      <t>ネン</t>
    </rPh>
    <rPh sb="12" eb="13">
      <t>ガツ</t>
    </rPh>
    <rPh sb="15" eb="16">
      <t>ニチ</t>
    </rPh>
    <phoneticPr fontId="6"/>
  </si>
  <si>
    <t>　　　　年　　月　　日～　　　　　年　　月　　日（　　年　　月間）</t>
    <rPh sb="4" eb="5">
      <t>ネン</t>
    </rPh>
    <rPh sb="7" eb="8">
      <t>ガツ</t>
    </rPh>
    <rPh sb="10" eb="11">
      <t>ニチ</t>
    </rPh>
    <rPh sb="17" eb="18">
      <t>ネン</t>
    </rPh>
    <rPh sb="20" eb="21">
      <t>ガツ</t>
    </rPh>
    <rPh sb="23" eb="24">
      <t>ニチ</t>
    </rPh>
    <rPh sb="27" eb="28">
      <t>ネン</t>
    </rPh>
    <rPh sb="30" eb="31">
      <t>ガツ</t>
    </rPh>
    <rPh sb="31" eb="32">
      <t>カン</t>
    </rPh>
    <phoneticPr fontId="6"/>
  </si>
  <si>
    <t>職名（　　　　　　）</t>
    <rPh sb="0" eb="2">
      <t>ショクメイ</t>
    </rPh>
    <phoneticPr fontId="6"/>
  </si>
  <si>
    <t>　　　　　年　　　　　　月　　　　　　日</t>
    <rPh sb="5" eb="6">
      <t>ネン</t>
    </rPh>
    <rPh sb="12" eb="13">
      <t>ガツ</t>
    </rPh>
    <rPh sb="19" eb="20">
      <t>ニチ</t>
    </rPh>
    <phoneticPr fontId="6"/>
  </si>
  <si>
    <t>研修受講証明書</t>
    <rPh sb="0" eb="2">
      <t>ケンシュウ</t>
    </rPh>
    <rPh sb="2" eb="4">
      <t>ジュコウ</t>
    </rPh>
    <rPh sb="4" eb="7">
      <t>ショウメイショ</t>
    </rPh>
    <phoneticPr fontId="6"/>
  </si>
  <si>
    <t>開所日数</t>
    <rPh sb="0" eb="2">
      <t>カイショ</t>
    </rPh>
    <rPh sb="2" eb="4">
      <t>ニッスウ</t>
    </rPh>
    <phoneticPr fontId="8"/>
  </si>
  <si>
    <t>（Ⅱ）
25％～50%</t>
    <phoneticPr fontId="6"/>
  </si>
  <si>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6"/>
  </si>
  <si>
    <t>目標工賃達成指導員の氏名</t>
    <rPh sb="0" eb="2">
      <t>モクヒョウ</t>
    </rPh>
    <rPh sb="2" eb="4">
      <t>コウチン</t>
    </rPh>
    <rPh sb="4" eb="6">
      <t>タッセイ</t>
    </rPh>
    <rPh sb="6" eb="9">
      <t>シドウイン</t>
    </rPh>
    <rPh sb="10" eb="12">
      <t>シメイ</t>
    </rPh>
    <phoneticPr fontId="6"/>
  </si>
  <si>
    <t>１．利用期間1年を超えた利用者</t>
    <rPh sb="2" eb="4">
      <t>リヨウ</t>
    </rPh>
    <rPh sb="4" eb="6">
      <t>キカン</t>
    </rPh>
    <rPh sb="7" eb="8">
      <t>ネン</t>
    </rPh>
    <rPh sb="9" eb="10">
      <t>コ</t>
    </rPh>
    <rPh sb="12" eb="15">
      <t>リヨウシャ</t>
    </rPh>
    <phoneticPr fontId="8"/>
  </si>
  <si>
    <t>現在</t>
    <rPh sb="0" eb="2">
      <t>ゲンザイ</t>
    </rPh>
    <phoneticPr fontId="8"/>
  </si>
  <si>
    <t>利用者数</t>
    <rPh sb="0" eb="3">
      <t>リヨウシャ</t>
    </rPh>
    <rPh sb="3" eb="4">
      <t>スウ</t>
    </rPh>
    <phoneticPr fontId="8"/>
  </si>
  <si>
    <t>利用者氏名</t>
    <rPh sb="0" eb="3">
      <t>リヨウシャ</t>
    </rPh>
    <rPh sb="3" eb="5">
      <t>シメイ</t>
    </rPh>
    <phoneticPr fontId="8"/>
  </si>
  <si>
    <t>支給決定市町</t>
    <rPh sb="0" eb="2">
      <t>シキュウ</t>
    </rPh>
    <rPh sb="2" eb="4">
      <t>ケッテイ</t>
    </rPh>
    <rPh sb="4" eb="6">
      <t>シチョウ</t>
    </rPh>
    <phoneticPr fontId="8"/>
  </si>
  <si>
    <t>支給決定番号</t>
    <rPh sb="0" eb="2">
      <t>シキュウ</t>
    </rPh>
    <rPh sb="2" eb="4">
      <t>ケッテイ</t>
    </rPh>
    <rPh sb="4" eb="6">
      <t>バンゴウ</t>
    </rPh>
    <phoneticPr fontId="8"/>
  </si>
  <si>
    <t>支給開始日</t>
    <rPh sb="0" eb="2">
      <t>シキュウ</t>
    </rPh>
    <rPh sb="2" eb="5">
      <t>カイシビ</t>
    </rPh>
    <phoneticPr fontId="8"/>
  </si>
  <si>
    <t>利用月数</t>
    <rPh sb="0" eb="2">
      <t>リヨウ</t>
    </rPh>
    <rPh sb="2" eb="4">
      <t>ツキスウ</t>
    </rPh>
    <phoneticPr fontId="8"/>
  </si>
  <si>
    <t>ヶ月</t>
    <rPh sb="1" eb="2">
      <t>ゲツ</t>
    </rPh>
    <phoneticPr fontId="8"/>
  </si>
  <si>
    <t>平均利用期間</t>
    <rPh sb="0" eb="2">
      <t>ヘイキン</t>
    </rPh>
    <rPh sb="2" eb="4">
      <t>リヨウ</t>
    </rPh>
    <rPh sb="4" eb="6">
      <t>キカン</t>
    </rPh>
    <phoneticPr fontId="8"/>
  </si>
  <si>
    <t>２．利用期間1年を超えない利用者</t>
    <rPh sb="2" eb="4">
      <t>リヨウ</t>
    </rPh>
    <rPh sb="4" eb="6">
      <t>キカン</t>
    </rPh>
    <rPh sb="7" eb="8">
      <t>ネン</t>
    </rPh>
    <rPh sb="9" eb="10">
      <t>コ</t>
    </rPh>
    <rPh sb="13" eb="16">
      <t>リヨウシャ</t>
    </rPh>
    <phoneticPr fontId="8"/>
  </si>
  <si>
    <t>平均利用期間の算定</t>
    <rPh sb="0" eb="2">
      <t>ヘイキン</t>
    </rPh>
    <rPh sb="2" eb="4">
      <t>リヨウ</t>
    </rPh>
    <rPh sb="4" eb="6">
      <t>キカン</t>
    </rPh>
    <rPh sb="7" eb="9">
      <t>サンテイ</t>
    </rPh>
    <phoneticPr fontId="6"/>
  </si>
  <si>
    <t>　１　事業所・施設の名称</t>
    <rPh sb="3" eb="6">
      <t>ジギョウショ</t>
    </rPh>
    <rPh sb="7" eb="9">
      <t>シセツ</t>
    </rPh>
    <rPh sb="10" eb="12">
      <t>メイショウ</t>
    </rPh>
    <phoneticPr fontId="6"/>
  </si>
  <si>
    <t>２　異動区分</t>
    <rPh sb="2" eb="4">
      <t>イドウ</t>
    </rPh>
    <rPh sb="4" eb="6">
      <t>クブン</t>
    </rPh>
    <phoneticPr fontId="6"/>
  </si>
  <si>
    <t>　１　新規　　　　　　２　変更　　　　　　３　終了</t>
    <rPh sb="3" eb="5">
      <t>シンキ</t>
    </rPh>
    <rPh sb="13" eb="15">
      <t>ヘンコウ</t>
    </rPh>
    <rPh sb="23" eb="25">
      <t>シュウリョウ</t>
    </rPh>
    <phoneticPr fontId="6"/>
  </si>
  <si>
    <t>３　届出項目</t>
    <rPh sb="2" eb="4">
      <t>トドケデ</t>
    </rPh>
    <rPh sb="4" eb="6">
      <t>コウモク</t>
    </rPh>
    <phoneticPr fontId="6"/>
  </si>
  <si>
    <t>　４　社会福祉士等の状況</t>
    <rPh sb="3" eb="5">
      <t>シャカイ</t>
    </rPh>
    <rPh sb="5" eb="7">
      <t>フクシ</t>
    </rPh>
    <rPh sb="7" eb="8">
      <t>シ</t>
    </rPh>
    <rPh sb="8" eb="9">
      <t>トウ</t>
    </rPh>
    <rPh sb="10" eb="12">
      <t>ジョウキョウ</t>
    </rPh>
    <phoneticPr fontId="6"/>
  </si>
  <si>
    <t>有・無</t>
    <rPh sb="0" eb="1">
      <t>ア</t>
    </rPh>
    <rPh sb="2" eb="3">
      <t>ナ</t>
    </rPh>
    <phoneticPr fontId="6"/>
  </si>
  <si>
    <t>人</t>
    <rPh sb="0" eb="1">
      <t>ニン</t>
    </rPh>
    <phoneticPr fontId="6"/>
  </si>
  <si>
    <t>①のうち社会福祉士等
の総数（常勤）</t>
    <rPh sb="4" eb="6">
      <t>シャカイ</t>
    </rPh>
    <rPh sb="6" eb="8">
      <t>フクシ</t>
    </rPh>
    <rPh sb="8" eb="9">
      <t>シ</t>
    </rPh>
    <rPh sb="9" eb="10">
      <t>トウ</t>
    </rPh>
    <rPh sb="12" eb="14">
      <t>ソウスウ</t>
    </rPh>
    <rPh sb="15" eb="17">
      <t>ジョウキン</t>
    </rPh>
    <phoneticPr fontId="6"/>
  </si>
  <si>
    <t>　５　常勤職員の状況</t>
    <rPh sb="3" eb="5">
      <t>ジョウキン</t>
    </rPh>
    <rPh sb="5" eb="7">
      <t>ショクイン</t>
    </rPh>
    <rPh sb="8" eb="10">
      <t>ジョウキョウ</t>
    </rPh>
    <phoneticPr fontId="6"/>
  </si>
  <si>
    <t>生活支援員等の総数
（常勤換算）</t>
    <rPh sb="0" eb="2">
      <t>セイカツ</t>
    </rPh>
    <rPh sb="2" eb="4">
      <t>シエン</t>
    </rPh>
    <rPh sb="4" eb="5">
      <t>イン</t>
    </rPh>
    <rPh sb="5" eb="6">
      <t>トウ</t>
    </rPh>
    <rPh sb="7" eb="9">
      <t>ソウスウ</t>
    </rPh>
    <rPh sb="11" eb="13">
      <t>ジョウキン</t>
    </rPh>
    <rPh sb="13" eb="15">
      <t>カンザン</t>
    </rPh>
    <phoneticPr fontId="6"/>
  </si>
  <si>
    <t>①に占める②の割合が
７５％以上</t>
    <rPh sb="2" eb="3">
      <t>シ</t>
    </rPh>
    <rPh sb="7" eb="9">
      <t>ワリアイ</t>
    </rPh>
    <rPh sb="14" eb="16">
      <t>イジョウ</t>
    </rPh>
    <phoneticPr fontId="6"/>
  </si>
  <si>
    <t>　６　勤続年数の状況</t>
    <rPh sb="3" eb="5">
      <t>キンゾク</t>
    </rPh>
    <rPh sb="5" eb="7">
      <t>ネンスウ</t>
    </rPh>
    <rPh sb="8" eb="10">
      <t>ジョウキョウ</t>
    </rPh>
    <phoneticPr fontId="6"/>
  </si>
  <si>
    <t>①のうち勤続年数３年以上の者の数</t>
    <rPh sb="4" eb="6">
      <t>キンゾク</t>
    </rPh>
    <rPh sb="6" eb="8">
      <t>ネンスウ</t>
    </rPh>
    <rPh sb="9" eb="10">
      <t>ネン</t>
    </rPh>
    <rPh sb="10" eb="12">
      <t>イジョウ</t>
    </rPh>
    <rPh sb="13" eb="14">
      <t>シャ</t>
    </rPh>
    <rPh sb="15" eb="16">
      <t>カズ</t>
    </rPh>
    <phoneticPr fontId="6"/>
  </si>
  <si>
    <t>①に占める②の割合が
３０％以上</t>
    <rPh sb="2" eb="3">
      <t>シ</t>
    </rPh>
    <rPh sb="7" eb="9">
      <t>ワリアイ</t>
    </rPh>
    <rPh sb="14" eb="16">
      <t>イジョウ</t>
    </rPh>
    <phoneticPr fontId="6"/>
  </si>
  <si>
    <t>前年度の
平均利用者数</t>
    <rPh sb="0" eb="3">
      <t>ゼンネンド</t>
    </rPh>
    <rPh sb="5" eb="7">
      <t>ヘイキン</t>
    </rPh>
    <rPh sb="7" eb="10">
      <t>リヨウシャ</t>
    </rPh>
    <rPh sb="10" eb="11">
      <t>スウ</t>
    </rPh>
    <phoneticPr fontId="8"/>
  </si>
  <si>
    <t>視覚・聴覚言語障害者支援体制加算上の加配人員</t>
    <rPh sb="0" eb="2">
      <t>シカク</t>
    </rPh>
    <rPh sb="3" eb="5">
      <t>チョウカク</t>
    </rPh>
    <rPh sb="5" eb="7">
      <t>ゲンゴ</t>
    </rPh>
    <rPh sb="7" eb="10">
      <t>ショウガイシャ</t>
    </rPh>
    <rPh sb="10" eb="12">
      <t>シエン</t>
    </rPh>
    <rPh sb="12" eb="14">
      <t>タイセイ</t>
    </rPh>
    <rPh sb="14" eb="16">
      <t>カサン</t>
    </rPh>
    <rPh sb="16" eb="17">
      <t>ジョウ</t>
    </rPh>
    <rPh sb="18" eb="20">
      <t>カハイ</t>
    </rPh>
    <rPh sb="20" eb="22">
      <t>ジンイン</t>
    </rPh>
    <phoneticPr fontId="6"/>
  </si>
  <si>
    <t>利用者の状況</t>
    <rPh sb="4" eb="6">
      <t>ジョウキョウ</t>
    </rPh>
    <phoneticPr fontId="8"/>
  </si>
  <si>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6"/>
  </si>
  <si>
    <t>①　新規　　　　　　②　変更　　　　　　③　終了</t>
    <rPh sb="2" eb="4">
      <t>シンキ</t>
    </rPh>
    <rPh sb="12" eb="14">
      <t>ヘンコウ</t>
    </rPh>
    <rPh sb="22" eb="24">
      <t>シュウリョウ</t>
    </rPh>
    <phoneticPr fontId="6"/>
  </si>
  <si>
    <t>２　申請する定員区分</t>
    <rPh sb="2" eb="4">
      <t>シンセイ</t>
    </rPh>
    <rPh sb="6" eb="8">
      <t>テイイン</t>
    </rPh>
    <rPh sb="8" eb="10">
      <t>クブン</t>
    </rPh>
    <phoneticPr fontId="6"/>
  </si>
  <si>
    <t>定員21人以上40人以下</t>
    <rPh sb="0" eb="2">
      <t>テイイン</t>
    </rPh>
    <rPh sb="4" eb="7">
      <t>ニンイジョウ</t>
    </rPh>
    <rPh sb="9" eb="10">
      <t>ニン</t>
    </rPh>
    <rPh sb="10" eb="12">
      <t>イカ</t>
    </rPh>
    <phoneticPr fontId="6"/>
  </si>
  <si>
    <t>定員41人以上60人以下</t>
    <rPh sb="0" eb="2">
      <t>テイイン</t>
    </rPh>
    <rPh sb="4" eb="7">
      <t>ニンイジョウ</t>
    </rPh>
    <rPh sb="9" eb="10">
      <t>ニン</t>
    </rPh>
    <rPh sb="10" eb="12">
      <t>イカ</t>
    </rPh>
    <phoneticPr fontId="6"/>
  </si>
  <si>
    <t>定員61人以上</t>
    <rPh sb="0" eb="2">
      <t>テイイン</t>
    </rPh>
    <rPh sb="4" eb="5">
      <t>ニン</t>
    </rPh>
    <rPh sb="5" eb="7">
      <t>イジョウ</t>
    </rPh>
    <phoneticPr fontId="6"/>
  </si>
  <si>
    <t>３　夜勤職員配置の状況</t>
    <rPh sb="2" eb="4">
      <t>ヤキン</t>
    </rPh>
    <rPh sb="4" eb="6">
      <t>ショクイン</t>
    </rPh>
    <rPh sb="6" eb="8">
      <t>ハイチ</t>
    </rPh>
    <rPh sb="9" eb="11">
      <t>ジョウキョウ</t>
    </rPh>
    <phoneticPr fontId="6"/>
  </si>
  <si>
    <t>夜間看護体制加算に関する届出書</t>
    <rPh sb="0" eb="2">
      <t>ヤカン</t>
    </rPh>
    <rPh sb="2" eb="4">
      <t>カンゴ</t>
    </rPh>
    <rPh sb="4" eb="6">
      <t>タイセイ</t>
    </rPh>
    <rPh sb="6" eb="8">
      <t>カサン</t>
    </rPh>
    <rPh sb="9" eb="10">
      <t>カン</t>
    </rPh>
    <rPh sb="12" eb="14">
      <t>トドケデ</t>
    </rPh>
    <rPh sb="14" eb="15">
      <t>ショ</t>
    </rPh>
    <phoneticPr fontId="6"/>
  </si>
  <si>
    <t>　　１　異動区分</t>
    <rPh sb="4" eb="6">
      <t>イドウ</t>
    </rPh>
    <rPh sb="6" eb="8">
      <t>クブン</t>
    </rPh>
    <phoneticPr fontId="6"/>
  </si>
  <si>
    <t>２　看護職員の配置状況</t>
    <rPh sb="2" eb="4">
      <t>カンゴ</t>
    </rPh>
    <rPh sb="4" eb="6">
      <t>ショクイン</t>
    </rPh>
    <rPh sb="7" eb="9">
      <t>ハイチ</t>
    </rPh>
    <rPh sb="9" eb="11">
      <t>ジョウキョウ</t>
    </rPh>
    <phoneticPr fontId="6"/>
  </si>
  <si>
    <t>看護職員の総数</t>
    <rPh sb="0" eb="2">
      <t>カンゴ</t>
    </rPh>
    <rPh sb="2" eb="4">
      <t>ショクイン</t>
    </rPh>
    <rPh sb="5" eb="7">
      <t>ソウスウ</t>
    </rPh>
    <phoneticPr fontId="6"/>
  </si>
  <si>
    <t>うち夜勤体制</t>
    <rPh sb="2" eb="4">
      <t>ヤキン</t>
    </rPh>
    <rPh sb="4" eb="6">
      <t>タイセイ</t>
    </rPh>
    <phoneticPr fontId="6"/>
  </si>
  <si>
    <t>人体制</t>
    <rPh sb="0" eb="1">
      <t>ニン</t>
    </rPh>
    <rPh sb="1" eb="3">
      <t>タイセイ</t>
    </rPh>
    <phoneticPr fontId="6"/>
  </si>
  <si>
    <t>事業所の名称</t>
    <rPh sb="0" eb="3">
      <t>ジギョウショ</t>
    </rPh>
    <rPh sb="4" eb="6">
      <t>メイショウ</t>
    </rPh>
    <phoneticPr fontId="6"/>
  </si>
  <si>
    <t>事業所の所在地</t>
    <rPh sb="0" eb="3">
      <t>ジギョウショ</t>
    </rPh>
    <rPh sb="4" eb="7">
      <t>ショザイチ</t>
    </rPh>
    <phoneticPr fontId="6"/>
  </si>
  <si>
    <t>異動区分</t>
    <rPh sb="0" eb="2">
      <t>イドウ</t>
    </rPh>
    <rPh sb="2" eb="4">
      <t>クブン</t>
    </rPh>
    <phoneticPr fontId="6"/>
  </si>
  <si>
    <t>１　新規　　　　　　　　２　変更　　　　　　　　３　終了</t>
    <rPh sb="2" eb="4">
      <t>シンキ</t>
    </rPh>
    <rPh sb="14" eb="16">
      <t>ヘンコウ</t>
    </rPh>
    <rPh sb="26" eb="28">
      <t>シュウリョウ</t>
    </rPh>
    <phoneticPr fontId="6"/>
  </si>
  <si>
    <t>連絡先</t>
    <rPh sb="0" eb="2">
      <t>レンラク</t>
    </rPh>
    <rPh sb="2" eb="3">
      <t>サキ</t>
    </rPh>
    <phoneticPr fontId="6"/>
  </si>
  <si>
    <t>担当者名</t>
    <rPh sb="0" eb="3">
      <t>タントウシャ</t>
    </rPh>
    <rPh sb="3" eb="4">
      <t>メイ</t>
    </rPh>
    <phoneticPr fontId="6"/>
  </si>
  <si>
    <t>FAX番号</t>
    <rPh sb="3" eb="5">
      <t>バンゴウ</t>
    </rPh>
    <phoneticPr fontId="6"/>
  </si>
  <si>
    <t>地域移行支援に係る体制</t>
    <rPh sb="0" eb="2">
      <t>チイキ</t>
    </rPh>
    <rPh sb="2" eb="4">
      <t>イコウ</t>
    </rPh>
    <rPh sb="4" eb="6">
      <t>シエン</t>
    </rPh>
    <rPh sb="7" eb="8">
      <t>カカ</t>
    </rPh>
    <rPh sb="9" eb="11">
      <t>タイセイ</t>
    </rPh>
    <phoneticPr fontId="6"/>
  </si>
  <si>
    <t>従業者の職種・員数　　</t>
    <rPh sb="0" eb="3">
      <t>ジュウギョウシャ</t>
    </rPh>
    <rPh sb="4" eb="6">
      <t>ショクシュ</t>
    </rPh>
    <rPh sb="7" eb="9">
      <t>インスウ</t>
    </rPh>
    <phoneticPr fontId="6"/>
  </si>
  <si>
    <t>地域移行支援員</t>
    <rPh sb="0" eb="2">
      <t>チイキ</t>
    </rPh>
    <rPh sb="2" eb="4">
      <t>イコウ</t>
    </rPh>
    <rPh sb="4" eb="7">
      <t>シエンイン</t>
    </rPh>
    <phoneticPr fontId="6"/>
  </si>
  <si>
    <t>通勤者生活支援に係る体制</t>
    <rPh sb="0" eb="3">
      <t>ツウキンシャ</t>
    </rPh>
    <rPh sb="3" eb="5">
      <t>セイカツ</t>
    </rPh>
    <rPh sb="5" eb="7">
      <t>シエン</t>
    </rPh>
    <rPh sb="8" eb="9">
      <t>カカ</t>
    </rPh>
    <rPh sb="10" eb="12">
      <t>タイセイ</t>
    </rPh>
    <phoneticPr fontId="6"/>
  </si>
  <si>
    <t>氏　　名</t>
    <rPh sb="0" eb="1">
      <t>シ</t>
    </rPh>
    <rPh sb="3" eb="4">
      <t>メイ</t>
    </rPh>
    <phoneticPr fontId="6"/>
  </si>
  <si>
    <t>２　送迎の状況①
　 （全サービス）</t>
    <rPh sb="12" eb="13">
      <t>ゼン</t>
    </rPh>
    <phoneticPr fontId="6"/>
  </si>
  <si>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6"/>
  </si>
  <si>
    <t xml:space="preserve">    ４　送迎の状況③
　    （生活介護のみ）</t>
    <rPh sb="6" eb="8">
      <t>ソウゲイ</t>
    </rPh>
    <rPh sb="9" eb="11">
      <t>ジョウキョウ</t>
    </rPh>
    <rPh sb="19" eb="21">
      <t>セイカツ</t>
    </rPh>
    <rPh sb="21" eb="23">
      <t>カイゴ</t>
    </rPh>
    <phoneticPr fontId="6"/>
  </si>
  <si>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6"/>
  </si>
  <si>
    <t>　1には該当しない。</t>
    <rPh sb="4" eb="6">
      <t>ガイトウ</t>
    </rPh>
    <phoneticPr fontId="6"/>
  </si>
  <si>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</si>
  <si>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①</t>
    <phoneticPr fontId="6"/>
  </si>
  <si>
    <t>②</t>
    <phoneticPr fontId="6"/>
  </si>
  <si>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6"/>
  </si>
  <si>
    <t>前年度の平均利用者数（人）</t>
    <phoneticPr fontId="6"/>
  </si>
  <si>
    <t>雇用されている事業所名</t>
    <phoneticPr fontId="6"/>
  </si>
  <si>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6"/>
  </si>
  <si>
    <t>平成　　年　　月　　日</t>
    <phoneticPr fontId="6"/>
  </si>
  <si>
    <t>看護職員の配置状況</t>
    <rPh sb="0" eb="2">
      <t>カンゴ</t>
    </rPh>
    <rPh sb="2" eb="4">
      <t>ショクイン</t>
    </rPh>
    <rPh sb="5" eb="7">
      <t>ハイチ</t>
    </rPh>
    <rPh sb="7" eb="9">
      <t>ジョウキョウ</t>
    </rPh>
    <phoneticPr fontId="6"/>
  </si>
  <si>
    <t>保健師</t>
    <rPh sb="0" eb="3">
      <t>ホケンシ</t>
    </rPh>
    <phoneticPr fontId="6"/>
  </si>
  <si>
    <t>常勤換算</t>
    <rPh sb="0" eb="2">
      <t>ジョウキン</t>
    </rPh>
    <rPh sb="2" eb="4">
      <t>カンザン</t>
    </rPh>
    <phoneticPr fontId="6"/>
  </si>
  <si>
    <t>准看護師</t>
    <rPh sb="0" eb="4">
      <t>ジュンカンゴシ</t>
    </rPh>
    <phoneticPr fontId="6"/>
  </si>
  <si>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6"/>
  </si>
  <si>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6"/>
  </si>
  <si>
    <r>
      <t xml:space="preserve">地域移行支援体制強化加算及び通勤者生活支援加算に係る体制
</t>
    </r>
    <r>
      <rPr>
        <b/>
        <sz val="12"/>
        <color indexed="10"/>
        <rFont val="ＭＳ Ｐゴシック"/>
        <family val="3"/>
        <charset val="128"/>
      </rPr>
      <t>（宿泊型自立訓練事業所）</t>
    </r>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6"/>
  </si>
  <si>
    <t>従業者数</t>
    <phoneticPr fontId="6"/>
  </si>
  <si>
    <t>常　 勤（人）</t>
    <phoneticPr fontId="6"/>
  </si>
  <si>
    <t>非常勤（人）</t>
    <phoneticPr fontId="6"/>
  </si>
  <si>
    <t>常勤換算後の人数（人）</t>
    <phoneticPr fontId="6"/>
  </si>
  <si>
    <t>加算算定上の必要人数（人）</t>
    <phoneticPr fontId="6"/>
  </si>
  <si>
    <r>
      <t>前年度の平均利用者数のうち</t>
    </r>
    <r>
      <rPr>
        <sz val="11"/>
        <color indexed="10"/>
        <rFont val="ＭＳ Ｐゴシック"/>
        <family val="3"/>
        <charset val="128"/>
      </rPr>
      <t>５０％</t>
    </r>
    <r>
      <rPr>
        <sz val="11"/>
        <color indexed="8"/>
        <rFont val="ＭＳ Ｐゴシック"/>
        <family val="3"/>
        <charset val="128"/>
      </rPr>
      <t>（人）</t>
    </r>
    <rPh sb="0" eb="3">
      <t>ゼンネンド</t>
    </rPh>
    <rPh sb="4" eb="6">
      <t>ヘイキン</t>
    </rPh>
    <rPh sb="6" eb="9">
      <t>リヨウシャ</t>
    </rPh>
    <rPh sb="9" eb="10">
      <t>スウ</t>
    </rPh>
    <phoneticPr fontId="6"/>
  </si>
  <si>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6"/>
  </si>
  <si>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6"/>
  </si>
  <si>
    <t>夜間における防災体制の内容
（契約内容等）</t>
    <phoneticPr fontId="6"/>
  </si>
  <si>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6"/>
  </si>
  <si>
    <t>当該施設の前年度の利用定員</t>
    <rPh sb="0" eb="2">
      <t>トウガイ</t>
    </rPh>
    <rPh sb="2" eb="4">
      <t>シセツ</t>
    </rPh>
    <rPh sb="5" eb="8">
      <t>ゼンネンド</t>
    </rPh>
    <rPh sb="9" eb="11">
      <t>リヨウ</t>
    </rPh>
    <rPh sb="11" eb="13">
      <t>テイイン</t>
    </rPh>
    <phoneticPr fontId="6"/>
  </si>
  <si>
    <t>Ａ</t>
    <phoneticPr fontId="6"/>
  </si>
  <si>
    <t>うち施設外支援実施利用者</t>
    <rPh sb="2" eb="5">
      <t>シセツガイ</t>
    </rPh>
    <rPh sb="5" eb="7">
      <t>シエン</t>
    </rPh>
    <rPh sb="7" eb="9">
      <t>ジッシ</t>
    </rPh>
    <rPh sb="9" eb="12">
      <t>リヨウシャ</t>
    </rPh>
    <phoneticPr fontId="6"/>
  </si>
  <si>
    <t>Ｂ</t>
    <phoneticPr fontId="6"/>
  </si>
  <si>
    <t>施設外支援実施率　（　（Ｂ）／（Ａ）　）</t>
    <rPh sb="0" eb="3">
      <t>シセツガイ</t>
    </rPh>
    <rPh sb="3" eb="5">
      <t>シエン</t>
    </rPh>
    <rPh sb="5" eb="7">
      <t>ジッシ</t>
    </rPh>
    <rPh sb="7" eb="8">
      <t>リツ</t>
    </rPh>
    <phoneticPr fontId="6"/>
  </si>
  <si>
    <t>Ｃ</t>
    <phoneticPr fontId="6"/>
  </si>
  <si>
    <t>職場実習等</t>
    <rPh sb="0" eb="2">
      <t>ショクバ</t>
    </rPh>
    <rPh sb="2" eb="5">
      <t>ジッシュウナド</t>
    </rPh>
    <phoneticPr fontId="6"/>
  </si>
  <si>
    <t>求職活動等</t>
    <rPh sb="0" eb="2">
      <t>キュウショク</t>
    </rPh>
    <rPh sb="2" eb="5">
      <t>カツドウナド</t>
    </rPh>
    <phoneticPr fontId="6"/>
  </si>
  <si>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6"/>
  </si>
  <si>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6"/>
  </si>
  <si>
    <t>Ｂ</t>
    <phoneticPr fontId="6"/>
  </si>
  <si>
    <t>（Ｂ）／（Ａ）　</t>
    <phoneticPr fontId="6"/>
  </si>
  <si>
    <t>Ｃ</t>
    <phoneticPr fontId="6"/>
  </si>
  <si>
    <t>（Ⅰ）
50％～</t>
    <phoneticPr fontId="6"/>
  </si>
  <si>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6"/>
  </si>
  <si>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6"/>
  </si>
  <si>
    <t>延長支援加算</t>
    <rPh sb="0" eb="2">
      <t>エンチョウ</t>
    </rPh>
    <rPh sb="2" eb="4">
      <t>シエン</t>
    </rPh>
    <rPh sb="4" eb="6">
      <t>カサン</t>
    </rPh>
    <phoneticPr fontId="6"/>
  </si>
  <si>
    <t>看護職員配置加算</t>
    <rPh sb="0" eb="2">
      <t>カンゴ</t>
    </rPh>
    <rPh sb="2" eb="4">
      <t>ショクイン</t>
    </rPh>
    <rPh sb="4" eb="6">
      <t>ハイチ</t>
    </rPh>
    <rPh sb="6" eb="8">
      <t>カサン</t>
    </rPh>
    <phoneticPr fontId="6"/>
  </si>
  <si>
    <t>送迎加算</t>
    <rPh sb="0" eb="2">
      <t>ソウゲイ</t>
    </rPh>
    <rPh sb="2" eb="4">
      <t>カサン</t>
    </rPh>
    <phoneticPr fontId="6"/>
  </si>
  <si>
    <t>別紙１９
（目標達成指導員）</t>
    <rPh sb="0" eb="2">
      <t>ベッシ</t>
    </rPh>
    <rPh sb="6" eb="8">
      <t>モクヒョウ</t>
    </rPh>
    <rPh sb="8" eb="10">
      <t>タッセイ</t>
    </rPh>
    <rPh sb="10" eb="13">
      <t>シドウイン</t>
    </rPh>
    <phoneticPr fontId="6"/>
  </si>
  <si>
    <t>別紙８
（リハビリ）</t>
    <rPh sb="0" eb="2">
      <t>ベッシ</t>
    </rPh>
    <phoneticPr fontId="6"/>
  </si>
  <si>
    <t>別紙４
（利用状況）</t>
    <rPh sb="0" eb="2">
      <t>ベッシ</t>
    </rPh>
    <rPh sb="5" eb="7">
      <t>リヨウ</t>
    </rPh>
    <rPh sb="7" eb="9">
      <t>ジョウキョウ</t>
    </rPh>
    <phoneticPr fontId="6"/>
  </si>
  <si>
    <t>○</t>
    <phoneticPr fontId="6"/>
  </si>
  <si>
    <t>○</t>
    <phoneticPr fontId="6"/>
  </si>
  <si>
    <t>※１　「□」は生活介護事業所</t>
    <rPh sb="7" eb="9">
      <t>セイカツ</t>
    </rPh>
    <rPh sb="9" eb="11">
      <t>カイゴ</t>
    </rPh>
    <rPh sb="11" eb="14">
      <t>ジギョウショ</t>
    </rPh>
    <phoneticPr fontId="8"/>
  </si>
  <si>
    <t>　２　「■」は生活介護事業所以外</t>
    <rPh sb="7" eb="9">
      <t>セイカツ</t>
    </rPh>
    <rPh sb="9" eb="11">
      <t>カイゴ</t>
    </rPh>
    <rPh sb="11" eb="14">
      <t>ジギョウショ</t>
    </rPh>
    <rPh sb="14" eb="16">
      <t>イガイ</t>
    </rPh>
    <phoneticPr fontId="6"/>
  </si>
  <si>
    <t>管理栄養士・
栄養士</t>
    <rPh sb="0" eb="2">
      <t>カンリ</t>
    </rPh>
    <rPh sb="2" eb="5">
      <t>エイヨウシ</t>
    </rPh>
    <rPh sb="7" eb="10">
      <t>エイヨウシ</t>
    </rPh>
    <phoneticPr fontId="6"/>
  </si>
  <si>
    <t>報酬算定上の必要人員</t>
    <rPh sb="0" eb="2">
      <t>ホウシュウ</t>
    </rPh>
    <rPh sb="2" eb="4">
      <t>サンテイ</t>
    </rPh>
    <rPh sb="4" eb="5">
      <t>ジョウ</t>
    </rPh>
    <rPh sb="6" eb="8">
      <t>ヒツヨウ</t>
    </rPh>
    <rPh sb="8" eb="10">
      <t>ジンイン</t>
    </rPh>
    <phoneticPr fontId="6"/>
  </si>
  <si>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6"/>
  </si>
  <si>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6"/>
  </si>
  <si>
    <t>○</t>
    <phoneticPr fontId="6"/>
  </si>
  <si>
    <t>別紙７
（視覚聴覚言語）</t>
    <rPh sb="0" eb="2">
      <t>ベッシ</t>
    </rPh>
    <rPh sb="5" eb="7">
      <t>シカク</t>
    </rPh>
    <rPh sb="7" eb="9">
      <t>チョウカク</t>
    </rPh>
    <rPh sb="9" eb="11">
      <t>ゲンゴ</t>
    </rPh>
    <phoneticPr fontId="6"/>
  </si>
  <si>
    <t>サービスの種類</t>
    <rPh sb="5" eb="7">
      <t>シュルイ</t>
    </rPh>
    <phoneticPr fontId="6"/>
  </si>
  <si>
    <t>事業所・施設の所在地</t>
    <rPh sb="0" eb="3">
      <t>ジギョウショ</t>
    </rPh>
    <rPh sb="4" eb="6">
      <t>シセツ</t>
    </rPh>
    <rPh sb="7" eb="10">
      <t>ショザイチ</t>
    </rPh>
    <phoneticPr fontId="6"/>
  </si>
  <si>
    <t>担当者名</t>
    <rPh sb="0" eb="4">
      <t>タントウシャメイ</t>
    </rPh>
    <phoneticPr fontId="6"/>
  </si>
  <si>
    <t>食事の提供体制</t>
    <rPh sb="0" eb="2">
      <t>ショクジ</t>
    </rPh>
    <rPh sb="3" eb="5">
      <t>テイキョウ</t>
    </rPh>
    <rPh sb="5" eb="7">
      <t>タイセイ</t>
    </rPh>
    <phoneticPr fontId="6"/>
  </si>
  <si>
    <t>食事提供に係る
人員配置</t>
    <rPh sb="0" eb="2">
      <t>ショクジ</t>
    </rPh>
    <rPh sb="2" eb="4">
      <t>テイキョウ</t>
    </rPh>
    <rPh sb="5" eb="6">
      <t>カカ</t>
    </rPh>
    <rPh sb="8" eb="10">
      <t>ジンイン</t>
    </rPh>
    <rPh sb="10" eb="12">
      <t>ハイチ</t>
    </rPh>
    <phoneticPr fontId="6"/>
  </si>
  <si>
    <t>管理栄養士</t>
    <rPh sb="0" eb="2">
      <t>カンリ</t>
    </rPh>
    <rPh sb="2" eb="5">
      <t>エイヨウシ</t>
    </rPh>
    <phoneticPr fontId="6"/>
  </si>
  <si>
    <t>常勤</t>
    <rPh sb="0" eb="2">
      <t>ジョウキン</t>
    </rPh>
    <phoneticPr fontId="6"/>
  </si>
  <si>
    <t>非常勤</t>
    <rPh sb="0" eb="3">
      <t>ヒジョウキン</t>
    </rPh>
    <phoneticPr fontId="6"/>
  </si>
  <si>
    <t>栄養士</t>
    <rPh sb="0" eb="3">
      <t>エイヨウシ</t>
    </rPh>
    <phoneticPr fontId="6"/>
  </si>
  <si>
    <t>その他（　　　　　　）</t>
    <rPh sb="2" eb="3">
      <t>タ</t>
    </rPh>
    <phoneticPr fontId="6"/>
  </si>
  <si>
    <t>業務委託部分</t>
    <rPh sb="0" eb="2">
      <t>ギョウム</t>
    </rPh>
    <rPh sb="2" eb="4">
      <t>イタク</t>
    </rPh>
    <rPh sb="4" eb="6">
      <t>ブブン</t>
    </rPh>
    <phoneticPr fontId="6"/>
  </si>
  <si>
    <t>業務委託の内容</t>
    <rPh sb="0" eb="2">
      <t>ギョウム</t>
    </rPh>
    <rPh sb="2" eb="4">
      <t>イタク</t>
    </rPh>
    <rPh sb="5" eb="7">
      <t>ナイヨウ</t>
    </rPh>
    <phoneticPr fontId="6"/>
  </si>
  <si>
    <t>業務委託先</t>
    <rPh sb="0" eb="2">
      <t>ギョウム</t>
    </rPh>
    <rPh sb="2" eb="5">
      <t>イタクサキ</t>
    </rPh>
    <phoneticPr fontId="6"/>
  </si>
  <si>
    <t>委託業務の内容</t>
    <rPh sb="0" eb="2">
      <t>イタク</t>
    </rPh>
    <rPh sb="2" eb="4">
      <t>ギョウム</t>
    </rPh>
    <rPh sb="5" eb="7">
      <t>ナイヨウ</t>
    </rPh>
    <phoneticPr fontId="6"/>
  </si>
  <si>
    <t>適切な食事提供の確保方策</t>
    <rPh sb="0" eb="2">
      <t>テキセツ</t>
    </rPh>
    <rPh sb="3" eb="5">
      <t>ショクジ</t>
    </rPh>
    <rPh sb="5" eb="7">
      <t>テイキョウ</t>
    </rPh>
    <rPh sb="8" eb="10">
      <t>カクホ</t>
    </rPh>
    <rPh sb="10" eb="12">
      <t>ホウサク</t>
    </rPh>
    <phoneticPr fontId="6"/>
  </si>
  <si>
    <t>　　に関わる職員の状況を記載してください。</t>
    <rPh sb="3" eb="4">
      <t>カカ</t>
    </rPh>
    <rPh sb="6" eb="8">
      <t>ショクイン</t>
    </rPh>
    <rPh sb="9" eb="11">
      <t>ジョウキョウ</t>
    </rPh>
    <rPh sb="12" eb="14">
      <t>キサイ</t>
    </rPh>
    <phoneticPr fontId="6"/>
  </si>
  <si>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6"/>
  </si>
  <si>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6"/>
  </si>
  <si>
    <t>○</t>
    <phoneticPr fontId="6"/>
  </si>
  <si>
    <t>常勤の管理栄養士</t>
    <rPh sb="0" eb="2">
      <t>ジョウキン</t>
    </rPh>
    <rPh sb="3" eb="5">
      <t>カンリ</t>
    </rPh>
    <rPh sb="5" eb="8">
      <t>エイヨウシ</t>
    </rPh>
    <phoneticPr fontId="6"/>
  </si>
  <si>
    <t>栄養マネジメントに関わる者</t>
    <rPh sb="0" eb="2">
      <t>エイヨウ</t>
    </rPh>
    <rPh sb="9" eb="10">
      <t>カカ</t>
    </rPh>
    <rPh sb="12" eb="13">
      <t>シャ</t>
    </rPh>
    <phoneticPr fontId="6"/>
  </si>
  <si>
    <t>職種</t>
    <rPh sb="0" eb="2">
      <t>ショクシュ</t>
    </rPh>
    <phoneticPr fontId="6"/>
  </si>
  <si>
    <t>医師</t>
    <rPh sb="0" eb="2">
      <t>イシ</t>
    </rPh>
    <phoneticPr fontId="6"/>
  </si>
  <si>
    <t>看護師</t>
    <rPh sb="0" eb="3">
      <t>カンゴシ</t>
    </rPh>
    <phoneticPr fontId="6"/>
  </si>
  <si>
    <t>①　新規　　　　　　　　　②　変更　　　　　　　　　　③　終了</t>
    <rPh sb="2" eb="4">
      <t>シンキ</t>
    </rPh>
    <rPh sb="15" eb="17">
      <t>ヘンコウ</t>
    </rPh>
    <rPh sb="29" eb="31">
      <t>シュウリョウ</t>
    </rPh>
    <phoneticPr fontId="6"/>
  </si>
  <si>
    <t>生活介護</t>
    <rPh sb="0" eb="2">
      <t>セイカツ</t>
    </rPh>
    <rPh sb="2" eb="4">
      <t>カイゴ</t>
    </rPh>
    <phoneticPr fontId="6"/>
  </si>
  <si>
    <t>大規模事業所</t>
    <rPh sb="3" eb="6">
      <t>ジギョウショ</t>
    </rPh>
    <phoneticPr fontId="6"/>
  </si>
  <si>
    <t>医師配置</t>
    <rPh sb="0" eb="2">
      <t>イシ</t>
    </rPh>
    <rPh sb="2" eb="4">
      <t>ハイチ</t>
    </rPh>
    <phoneticPr fontId="6"/>
  </si>
  <si>
    <t>多機能型等
　　定員区分（※1）</t>
    <rPh sb="0" eb="3">
      <t>タキノウ</t>
    </rPh>
    <rPh sb="3" eb="4">
      <t>ガタ</t>
    </rPh>
    <rPh sb="4" eb="5">
      <t>トウ</t>
    </rPh>
    <rPh sb="8" eb="10">
      <t>テイイン</t>
    </rPh>
    <rPh sb="10" eb="12">
      <t>クブン</t>
    </rPh>
    <phoneticPr fontId="6"/>
  </si>
  <si>
    <t>人員配置区分
（※2）</t>
    <rPh sb="0" eb="2">
      <t>ジンイン</t>
    </rPh>
    <rPh sb="2" eb="4">
      <t>ハイチ</t>
    </rPh>
    <rPh sb="4" eb="6">
      <t>クブン</t>
    </rPh>
    <phoneticPr fontId="6"/>
  </si>
  <si>
    <t>地域区分</t>
    <rPh sb="0" eb="2">
      <t>チイキ</t>
    </rPh>
    <rPh sb="2" eb="4">
      <t>クブン</t>
    </rPh>
    <phoneticPr fontId="6"/>
  </si>
  <si>
    <t>キャリアパス区分（※3）</t>
    <rPh sb="6" eb="8">
      <t>クブン</t>
    </rPh>
    <phoneticPr fontId="6"/>
  </si>
  <si>
    <t>福祉専門職員配置等</t>
    <rPh sb="8" eb="9">
      <t>トウ</t>
    </rPh>
    <phoneticPr fontId="6"/>
  </si>
  <si>
    <t>開所時間減算</t>
    <rPh sb="0" eb="2">
      <t>カイショ</t>
    </rPh>
    <rPh sb="2" eb="4">
      <t>ジカン</t>
    </rPh>
    <rPh sb="4" eb="6">
      <t>ゲンサン</t>
    </rPh>
    <phoneticPr fontId="6"/>
  </si>
  <si>
    <t>１．４時間未満　　２．４時間以上６時間未満</t>
    <rPh sb="3" eb="5">
      <t>ジカン</t>
    </rPh>
    <rPh sb="5" eb="7">
      <t>ミマン</t>
    </rPh>
    <phoneticPr fontId="6"/>
  </si>
  <si>
    <t>　１．なし　　５．定員81人以上</t>
    <rPh sb="9" eb="11">
      <t>テイイン</t>
    </rPh>
    <rPh sb="13" eb="14">
      <t>ニン</t>
    </rPh>
    <rPh sb="14" eb="16">
      <t>イジョウ</t>
    </rPh>
    <phoneticPr fontId="6"/>
  </si>
  <si>
    <t>常勤看護職員等配置</t>
    <rPh sb="0" eb="2">
      <t>ジョウキン</t>
    </rPh>
    <rPh sb="2" eb="4">
      <t>カンゴ</t>
    </rPh>
    <rPh sb="4" eb="6">
      <t>ショクイン</t>
    </rPh>
    <rPh sb="6" eb="7">
      <t>トウ</t>
    </rPh>
    <rPh sb="7" eb="9">
      <t>ハイチ</t>
    </rPh>
    <phoneticPr fontId="6"/>
  </si>
  <si>
    <t>延長支援体制</t>
    <rPh sb="0" eb="2">
      <t>エンチョウ</t>
    </rPh>
    <rPh sb="2" eb="4">
      <t>シエン</t>
    </rPh>
    <rPh sb="4" eb="6">
      <t>タイセイ</t>
    </rPh>
    <phoneticPr fontId="6"/>
  </si>
  <si>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6"/>
  </si>
  <si>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6"/>
  </si>
  <si>
    <t>１．なし　　２．非常勤栄養士　　３．栄養士未配置</t>
    <rPh sb="8" eb="11">
      <t>ヒジョウキン</t>
    </rPh>
    <rPh sb="11" eb="14">
      <t>エイヨウシ</t>
    </rPh>
    <rPh sb="18" eb="21">
      <t>エイヨウシ</t>
    </rPh>
    <rPh sb="21" eb="22">
      <t>ミ</t>
    </rPh>
    <rPh sb="22" eb="24">
      <t>ハイチ</t>
    </rPh>
    <phoneticPr fontId="6"/>
  </si>
  <si>
    <t>夜間支援等体制</t>
    <rPh sb="0" eb="2">
      <t>ヤカン</t>
    </rPh>
    <rPh sb="2" eb="4">
      <t>シエン</t>
    </rPh>
    <rPh sb="4" eb="5">
      <t>トウ</t>
    </rPh>
    <rPh sb="5" eb="7">
      <t>タイセイ</t>
    </rPh>
    <phoneticPr fontId="6"/>
  </si>
  <si>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6"/>
  </si>
  <si>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6"/>
  </si>
  <si>
    <t>生活支援員等の総数
（常勤）</t>
    <rPh sb="0" eb="2">
      <t>セイカツ</t>
    </rPh>
    <rPh sb="2" eb="4">
      <t>シエン</t>
    </rPh>
    <rPh sb="4" eb="5">
      <t>イン</t>
    </rPh>
    <rPh sb="5" eb="6">
      <t>トウ</t>
    </rPh>
    <rPh sb="7" eb="9">
      <t>ソウスウ</t>
    </rPh>
    <rPh sb="11" eb="13">
      <t>ジョウキン</t>
    </rPh>
    <phoneticPr fontId="6"/>
  </si>
  <si>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6"/>
  </si>
  <si>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6"/>
  </si>
  <si>
    <t>　　３　ここでいう生活支援員等とは、</t>
    <rPh sb="9" eb="11">
      <t>セイカツ</t>
    </rPh>
    <rPh sb="11" eb="13">
      <t>シエン</t>
    </rPh>
    <rPh sb="13" eb="14">
      <t>イン</t>
    </rPh>
    <rPh sb="14" eb="15">
      <t>トウ</t>
    </rPh>
    <phoneticPr fontId="6"/>
  </si>
  <si>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6"/>
  </si>
  <si>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6"/>
  </si>
  <si>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6"/>
  </si>
  <si>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6"/>
  </si>
  <si>
    <t>事業所番号</t>
    <rPh sb="3" eb="4">
      <t>バン</t>
    </rPh>
    <rPh sb="4" eb="5">
      <t>ゴウ</t>
    </rPh>
    <phoneticPr fontId="6"/>
  </si>
  <si>
    <t>事業所名</t>
    <phoneticPr fontId="6"/>
  </si>
  <si>
    <t>夜間支援等体制加算（Ⅰ）・（Ⅱ）</t>
    <rPh sb="0" eb="2">
      <t>ヤカン</t>
    </rPh>
    <rPh sb="2" eb="4">
      <t>シエン</t>
    </rPh>
    <rPh sb="4" eb="5">
      <t>トウ</t>
    </rPh>
    <rPh sb="5" eb="7">
      <t>タイセイ</t>
    </rPh>
    <rPh sb="7" eb="9">
      <t>カサン</t>
    </rPh>
    <phoneticPr fontId="6"/>
  </si>
  <si>
    <t>夜間支援体制の確保が必要な理由</t>
    <phoneticPr fontId="6"/>
  </si>
  <si>
    <t>夜間の排せつ支援等を必要とする利用者が入居しているため。</t>
    <phoneticPr fontId="6"/>
  </si>
  <si>
    <t>夜間支援の対象者数及び夜間支援従事者の配置状況</t>
    <rPh sb="11" eb="13">
      <t>ヤカン</t>
    </rPh>
    <rPh sb="13" eb="15">
      <t>シエン</t>
    </rPh>
    <rPh sb="15" eb="18">
      <t>ジュウジシャ</t>
    </rPh>
    <rPh sb="19" eb="21">
      <t>ハイチ</t>
    </rPh>
    <rPh sb="21" eb="23">
      <t>ジョウキョウ</t>
    </rPh>
    <phoneticPr fontId="6"/>
  </si>
  <si>
    <t>夜間支援の対象者数（人）</t>
    <rPh sb="5" eb="8">
      <t>タイショウシャ</t>
    </rPh>
    <rPh sb="8" eb="9">
      <t>スウ</t>
    </rPh>
    <phoneticPr fontId="6"/>
  </si>
  <si>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6"/>
  </si>
  <si>
    <t>想定される夜間支援体制（夜勤・宿直）</t>
    <rPh sb="0" eb="2">
      <t>ソウテイ</t>
    </rPh>
    <rPh sb="5" eb="7">
      <t>ヤカン</t>
    </rPh>
    <rPh sb="7" eb="9">
      <t>シエン</t>
    </rPh>
    <rPh sb="9" eb="11">
      <t>タイセイ</t>
    </rPh>
    <rPh sb="12" eb="14">
      <t>ヤキン</t>
    </rPh>
    <rPh sb="15" eb="17">
      <t>トノイ</t>
    </rPh>
    <phoneticPr fontId="6"/>
  </si>
  <si>
    <r>
      <t xml:space="preserve">夜間支援従事者
</t>
    </r>
    <r>
      <rPr>
        <sz val="9"/>
        <color indexed="8"/>
        <rFont val="ＭＳ Ｐゴシック"/>
        <family val="3"/>
        <charset val="128"/>
      </rPr>
      <t>①</t>
    </r>
    <phoneticPr fontId="6"/>
  </si>
  <si>
    <r>
      <t xml:space="preserve">夜間支援従事者
</t>
    </r>
    <r>
      <rPr>
        <sz val="9"/>
        <color indexed="8"/>
        <rFont val="ＭＳ Ｐゴシック"/>
        <family val="3"/>
        <charset val="128"/>
      </rPr>
      <t>②</t>
    </r>
    <phoneticPr fontId="6"/>
  </si>
  <si>
    <r>
      <t xml:space="preserve">夜間支援従事者
</t>
    </r>
    <r>
      <rPr>
        <sz val="9"/>
        <color indexed="8"/>
        <rFont val="ＭＳ Ｐゴシック"/>
        <family val="3"/>
        <charset val="128"/>
      </rPr>
      <t>③</t>
    </r>
    <phoneticPr fontId="6"/>
  </si>
  <si>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6"/>
  </si>
  <si>
    <t>夜間支援等体制加算（Ⅲ）</t>
    <rPh sb="4" eb="5">
      <t>トウ</t>
    </rPh>
    <phoneticPr fontId="6"/>
  </si>
  <si>
    <t>夜間における防災体制の内容
（契約内容等）</t>
    <phoneticPr fontId="6"/>
  </si>
  <si>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6"/>
  </si>
  <si>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6"/>
  </si>
  <si>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6"/>
  </si>
  <si>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6"/>
  </si>
  <si>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6"/>
  </si>
  <si>
    <t>××××××</t>
    <phoneticPr fontId="6"/>
  </si>
  <si>
    <t>○○事業所</t>
    <phoneticPr fontId="6"/>
  </si>
  <si>
    <t>△△県□□市◇◇×－×－×</t>
    <phoneticPr fontId="6"/>
  </si>
  <si>
    <t>××－××××－××××</t>
    <phoneticPr fontId="6"/>
  </si>
  <si>
    <t>◎◎　◎◎</t>
    <phoneticPr fontId="6"/>
  </si>
  <si>
    <t>夜勤</t>
    <phoneticPr fontId="6"/>
  </si>
  <si>
    <t>22:00～6:00</t>
    <phoneticPr fontId="6"/>
  </si>
  <si>
    <t>　警備会社（◆◆会社）と警備の委託契約を締結。（契約書の写しは別添のとおり。）</t>
    <phoneticPr fontId="6"/>
  </si>
  <si>
    <t>職員が携帯電話を身につけ、連絡体制を確保するとともに、緊急連絡先を住居内に掲示している。</t>
    <rPh sb="33" eb="35">
      <t>ジュウキョ</t>
    </rPh>
    <phoneticPr fontId="6"/>
  </si>
  <si>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6"/>
  </si>
  <si>
    <t>届出時点の継続状況</t>
    <rPh sb="0" eb="2">
      <t>トドケデ</t>
    </rPh>
    <rPh sb="2" eb="4">
      <t>ジテン</t>
    </rPh>
    <rPh sb="5" eb="7">
      <t>ケイゾク</t>
    </rPh>
    <rPh sb="7" eb="9">
      <t>ジョウキョウ</t>
    </rPh>
    <phoneticPr fontId="6"/>
  </si>
  <si>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6"/>
  </si>
  <si>
    <t>職業指導員及び生活支援員の氏名　</t>
    <rPh sb="0" eb="2">
      <t>ショクギョウ</t>
    </rPh>
    <rPh sb="2" eb="5">
      <t>シドウイン</t>
    </rPh>
    <rPh sb="5" eb="6">
      <t>オヨ</t>
    </rPh>
    <rPh sb="7" eb="9">
      <t>セイカツ</t>
    </rPh>
    <rPh sb="9" eb="12">
      <t>シエンイン</t>
    </rPh>
    <rPh sb="13" eb="15">
      <t>シメイ</t>
    </rPh>
    <phoneticPr fontId="6"/>
  </si>
  <si>
    <t>常勤換算後の人数</t>
    <rPh sb="0" eb="2">
      <t>ジョウキン</t>
    </rPh>
    <rPh sb="2" eb="4">
      <t>カンサン</t>
    </rPh>
    <rPh sb="4" eb="5">
      <t>ゴ</t>
    </rPh>
    <rPh sb="6" eb="8">
      <t>ニンズウ</t>
    </rPh>
    <phoneticPr fontId="6"/>
  </si>
  <si>
    <t>(B)≦</t>
    <phoneticPr fontId="6"/>
  </si>
  <si>
    <t>常勤換算1.0≦</t>
    <rPh sb="0" eb="2">
      <t>ジョウキン</t>
    </rPh>
    <rPh sb="2" eb="4">
      <t>カンサン</t>
    </rPh>
    <phoneticPr fontId="6"/>
  </si>
  <si>
    <t>職業指導員及び生活支援員に目標工賃達成指導員を加えた常勤換算後の人数</t>
    <rPh sb="26" eb="28">
      <t>ジョウキン</t>
    </rPh>
    <rPh sb="28" eb="30">
      <t>カンサン</t>
    </rPh>
    <rPh sb="30" eb="31">
      <t>ゴ</t>
    </rPh>
    <rPh sb="32" eb="34">
      <t>ニンズウ</t>
    </rPh>
    <phoneticPr fontId="6"/>
  </si>
  <si>
    <t>(C)≦</t>
    <phoneticPr fontId="6"/>
  </si>
  <si>
    <t>①＋②</t>
    <phoneticPr fontId="6"/>
  </si>
  <si>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6"/>
  </si>
  <si>
    <t>※６　「第○週」欄については、夜勤を行っている日の勤務時間数を記載したセルは、緑色としてください。</t>
    <rPh sb="4" eb="5">
      <t>ダイ</t>
    </rPh>
    <rPh sb="6" eb="7">
      <t>シュウ</t>
    </rPh>
    <rPh sb="8" eb="9">
      <t>ラン</t>
    </rPh>
    <rPh sb="15" eb="17">
      <t>ヤキン</t>
    </rPh>
    <rPh sb="18" eb="19">
      <t>オコナ</t>
    </rPh>
    <rPh sb="23" eb="24">
      <t>ビ</t>
    </rPh>
    <rPh sb="25" eb="27">
      <t>キンム</t>
    </rPh>
    <rPh sb="27" eb="30">
      <t>ジカンスウ</t>
    </rPh>
    <rPh sb="31" eb="33">
      <t>キサイ</t>
    </rPh>
    <rPh sb="39" eb="41">
      <t>ミドリイロ</t>
    </rPh>
    <phoneticPr fontId="8"/>
  </si>
  <si>
    <t>※５　「第○週」欄については、宿直を行っている日の勤務時間数を記載したセルは、青色としてください。</t>
    <rPh sb="4" eb="5">
      <t>ダイ</t>
    </rPh>
    <rPh sb="6" eb="7">
      <t>シュウ</t>
    </rPh>
    <rPh sb="8" eb="9">
      <t>ラン</t>
    </rPh>
    <rPh sb="15" eb="17">
      <t>シュクチョク</t>
    </rPh>
    <rPh sb="18" eb="19">
      <t>オコナ</t>
    </rPh>
    <rPh sb="23" eb="24">
      <t>ビ</t>
    </rPh>
    <rPh sb="25" eb="27">
      <t>キンム</t>
    </rPh>
    <rPh sb="27" eb="30">
      <t>ジカンスウ</t>
    </rPh>
    <rPh sb="31" eb="33">
      <t>キサイ</t>
    </rPh>
    <rPh sb="39" eb="41">
      <t>アオイロ</t>
    </rPh>
    <phoneticPr fontId="8"/>
  </si>
  <si>
    <t>※４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8"/>
  </si>
  <si>
    <t>※３　「社会福祉士等」、「常勤」、「勤続３年以上」、「専従」欄は、該当する従業員について、「○」を記載してください。</t>
    <rPh sb="4" eb="6">
      <t>シャカイ</t>
    </rPh>
    <rPh sb="6" eb="9">
      <t>フクシシ</t>
    </rPh>
    <rPh sb="9" eb="10">
      <t>トウ</t>
    </rPh>
    <rPh sb="13" eb="15">
      <t>ジョウキン</t>
    </rPh>
    <rPh sb="18" eb="20">
      <t>キンゾク</t>
    </rPh>
    <rPh sb="21" eb="22">
      <t>ネン</t>
    </rPh>
    <rPh sb="22" eb="24">
      <t>イジョウ</t>
    </rPh>
    <rPh sb="27" eb="29">
      <t>センジュウ</t>
    </rPh>
    <rPh sb="30" eb="31">
      <t>ラン</t>
    </rPh>
    <rPh sb="33" eb="35">
      <t>ガイトウ</t>
    </rPh>
    <rPh sb="37" eb="40">
      <t>ジュウギョウイン</t>
    </rPh>
    <rPh sb="49" eb="51">
      <t>キサイ</t>
    </rPh>
    <phoneticPr fontId="8"/>
  </si>
  <si>
    <t>※１　本表は、４月の状況をサービス種別、主・従の事業所ごとに別葉に記載してください。</t>
    <rPh sb="3" eb="4">
      <t>ホン</t>
    </rPh>
    <rPh sb="4" eb="5">
      <t>ヒョウ</t>
    </rPh>
    <rPh sb="10" eb="12">
      <t>ジョウキョウ</t>
    </rPh>
    <rPh sb="20" eb="21">
      <t>シュ</t>
    </rPh>
    <rPh sb="22" eb="23">
      <t>ジュウ</t>
    </rPh>
    <rPh sb="24" eb="27">
      <t>ジギョウショ</t>
    </rPh>
    <rPh sb="30" eb="31">
      <t>ベツ</t>
    </rPh>
    <rPh sb="31" eb="32">
      <t>ハ</t>
    </rPh>
    <rPh sb="33" eb="35">
      <t>キサイ</t>
    </rPh>
    <phoneticPr fontId="8"/>
  </si>
  <si>
    <t>サービス管理責任者</t>
    <rPh sb="4" eb="6">
      <t>カンリ</t>
    </rPh>
    <rPh sb="6" eb="9">
      <t>セキニンシャ</t>
    </rPh>
    <phoneticPr fontId="6"/>
  </si>
  <si>
    <t>【記入例】</t>
    <rPh sb="1" eb="3">
      <t>キニュウ</t>
    </rPh>
    <rPh sb="3" eb="4">
      <t>レイ</t>
    </rPh>
    <phoneticPr fontId="6"/>
  </si>
  <si>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6"/>
  </si>
  <si>
    <t>別紙19</t>
    <rPh sb="0" eb="2">
      <t>ベッシ</t>
    </rPh>
    <phoneticPr fontId="6"/>
  </si>
  <si>
    <t>別紙25</t>
    <rPh sb="0" eb="2">
      <t>ベッシ</t>
    </rPh>
    <phoneticPr fontId="6"/>
  </si>
  <si>
    <t>夜間支援等体制加算</t>
    <rPh sb="0" eb="2">
      <t>ヤカン</t>
    </rPh>
    <rPh sb="2" eb="4">
      <t>シエン</t>
    </rPh>
    <rPh sb="4" eb="5">
      <t>トウ</t>
    </rPh>
    <rPh sb="5" eb="7">
      <t>タイセイ</t>
    </rPh>
    <rPh sb="7" eb="9">
      <t>カサン</t>
    </rPh>
    <phoneticPr fontId="6"/>
  </si>
  <si>
    <t>就労移行支援体制加算</t>
    <rPh sb="0" eb="2">
      <t>シュウロウ</t>
    </rPh>
    <rPh sb="2" eb="4">
      <t>イコウ</t>
    </rPh>
    <rPh sb="4" eb="6">
      <t>シエン</t>
    </rPh>
    <rPh sb="6" eb="8">
      <t>タイセイ</t>
    </rPh>
    <rPh sb="8" eb="10">
      <t>カサン</t>
    </rPh>
    <phoneticPr fontId="6"/>
  </si>
  <si>
    <t>A　生活支援員等の総数（常勤換算）</t>
    <rPh sb="2" eb="4">
      <t>セイカツ</t>
    </rPh>
    <rPh sb="4" eb="7">
      <t>シエンイン</t>
    </rPh>
    <rPh sb="7" eb="8">
      <t>トウ</t>
    </rPh>
    <rPh sb="9" eb="11">
      <t>ソウスウ</t>
    </rPh>
    <rPh sb="12" eb="14">
      <t>ジョウキン</t>
    </rPh>
    <rPh sb="14" eb="16">
      <t>カンサン</t>
    </rPh>
    <phoneticPr fontId="8"/>
  </si>
  <si>
    <t>B　福祉専門職員配置加算の算定対象となる生活支援員等の総数（常勤換算）</t>
    <rPh sb="2" eb="4">
      <t>フクシ</t>
    </rPh>
    <rPh sb="4" eb="6">
      <t>センモン</t>
    </rPh>
    <rPh sb="6" eb="8">
      <t>ショクイン</t>
    </rPh>
    <rPh sb="8" eb="10">
      <t>ハイチ</t>
    </rPh>
    <rPh sb="10" eb="12">
      <t>カサン</t>
    </rPh>
    <rPh sb="13" eb="15">
      <t>サンテイ</t>
    </rPh>
    <rPh sb="15" eb="17">
      <t>タイショウ</t>
    </rPh>
    <rPh sb="20" eb="22">
      <t>セイカツ</t>
    </rPh>
    <rPh sb="22" eb="24">
      <t>シエン</t>
    </rPh>
    <rPh sb="24" eb="25">
      <t>イン</t>
    </rPh>
    <rPh sb="25" eb="26">
      <t>トウ</t>
    </rPh>
    <rPh sb="27" eb="29">
      <t>ソウスウ</t>
    </rPh>
    <rPh sb="30" eb="32">
      <t>ジョウキン</t>
    </rPh>
    <rPh sb="32" eb="34">
      <t>カンサン</t>
    </rPh>
    <phoneticPr fontId="8"/>
  </si>
  <si>
    <t>○</t>
    <phoneticPr fontId="6"/>
  </si>
  <si>
    <t>別紙２９
（栄養）</t>
    <rPh sb="0" eb="2">
      <t>ベッシ</t>
    </rPh>
    <rPh sb="6" eb="8">
      <t>エイヨウ</t>
    </rPh>
    <phoneticPr fontId="6"/>
  </si>
  <si>
    <t>２．看護職員配置加算（生活訓練）</t>
    <rPh sb="2" eb="4">
      <t>カンゴ</t>
    </rPh>
    <rPh sb="4" eb="6">
      <t>ショクイン</t>
    </rPh>
    <rPh sb="6" eb="8">
      <t>ハイチ</t>
    </rPh>
    <rPh sb="8" eb="10">
      <t>カサン</t>
    </rPh>
    <rPh sb="11" eb="13">
      <t>セイカツ</t>
    </rPh>
    <rPh sb="13" eb="15">
      <t>クンレン</t>
    </rPh>
    <phoneticPr fontId="6"/>
  </si>
  <si>
    <t>看護職員配置加算等に係る届出書</t>
    <rPh sb="0" eb="2">
      <t>カンゴ</t>
    </rPh>
    <rPh sb="2" eb="4">
      <t>ショクイン</t>
    </rPh>
    <rPh sb="4" eb="6">
      <t>ハイチ</t>
    </rPh>
    <rPh sb="6" eb="8">
      <t>カサン</t>
    </rPh>
    <rPh sb="8" eb="9">
      <t>トウ</t>
    </rPh>
    <rPh sb="10" eb="11">
      <t>カカ</t>
    </rPh>
    <rPh sb="12" eb="15">
      <t>トドケデショ</t>
    </rPh>
    <phoneticPr fontId="6"/>
  </si>
  <si>
    <t>常勤看護職員等配置加算</t>
    <rPh sb="0" eb="2">
      <t>ジョウキン</t>
    </rPh>
    <rPh sb="2" eb="4">
      <t>カンゴ</t>
    </rPh>
    <rPh sb="4" eb="6">
      <t>ショクイン</t>
    </rPh>
    <rPh sb="6" eb="7">
      <t>トウ</t>
    </rPh>
    <rPh sb="7" eb="9">
      <t>ハイチ</t>
    </rPh>
    <rPh sb="9" eb="11">
      <t>カサン</t>
    </rPh>
    <phoneticPr fontId="6"/>
  </si>
  <si>
    <t>処遇改善加算</t>
  </si>
  <si>
    <t>処遇改善特別加算</t>
  </si>
  <si>
    <t>○</t>
    <phoneticPr fontId="6"/>
  </si>
  <si>
    <t>開所時間減算</t>
    <rPh sb="0" eb="2">
      <t>カイショ</t>
    </rPh>
    <rPh sb="2" eb="4">
      <t>ジカン</t>
    </rPh>
    <rPh sb="4" eb="6">
      <t>ゲンサン</t>
    </rPh>
    <phoneticPr fontId="8"/>
  </si>
  <si>
    <t>標準期間超過減算</t>
    <rPh sb="0" eb="2">
      <t>ヒョウジュン</t>
    </rPh>
    <rPh sb="2" eb="6">
      <t>キカンチョウカ</t>
    </rPh>
    <rPh sb="6" eb="8">
      <t>ゲンサン</t>
    </rPh>
    <phoneticPr fontId="8"/>
  </si>
  <si>
    <t>本体報酬上の     人員配置区分</t>
    <rPh sb="0" eb="2">
      <t>ホンタイ</t>
    </rPh>
    <rPh sb="2" eb="4">
      <t>ホウシュウ</t>
    </rPh>
    <rPh sb="4" eb="5">
      <t>ウエ</t>
    </rPh>
    <rPh sb="11" eb="13">
      <t>ジンイン</t>
    </rPh>
    <rPh sb="13" eb="15">
      <t>ハイチ</t>
    </rPh>
    <rPh sb="15" eb="17">
      <t>クブン</t>
    </rPh>
    <phoneticPr fontId="8"/>
  </si>
  <si>
    <t>人員配置体制加算上の人員配置区分</t>
    <rPh sb="0" eb="2">
      <t>ジンイン</t>
    </rPh>
    <rPh sb="2" eb="4">
      <t>ハイチ</t>
    </rPh>
    <rPh sb="4" eb="6">
      <t>タイセイ</t>
    </rPh>
    <rPh sb="6" eb="8">
      <t>カサン</t>
    </rPh>
    <rPh sb="8" eb="9">
      <t>ウエ</t>
    </rPh>
    <rPh sb="10" eb="12">
      <t>ジンイン</t>
    </rPh>
    <rPh sb="12" eb="14">
      <t>ハイチ</t>
    </rPh>
    <rPh sb="14" eb="16">
      <t>クブン</t>
    </rPh>
    <phoneticPr fontId="8"/>
  </si>
  <si>
    <t>本体報酬上の     必要人員</t>
    <rPh sb="0" eb="2">
      <t>ホンタイ</t>
    </rPh>
    <rPh sb="2" eb="4">
      <t>ホウシュウ</t>
    </rPh>
    <rPh sb="4" eb="5">
      <t>ジョウ</t>
    </rPh>
    <rPh sb="11" eb="13">
      <t>ヒツヨウ</t>
    </rPh>
    <rPh sb="13" eb="15">
      <t>ジンイン</t>
    </rPh>
    <phoneticPr fontId="8"/>
  </si>
  <si>
    <t>人員配置体制加算上の必要人員</t>
    <rPh sb="0" eb="2">
      <t>ジンイン</t>
    </rPh>
    <rPh sb="2" eb="4">
      <t>ハイチ</t>
    </rPh>
    <rPh sb="4" eb="6">
      <t>タイセイ</t>
    </rPh>
    <rPh sb="6" eb="8">
      <t>カサン</t>
    </rPh>
    <rPh sb="8" eb="9">
      <t>ジョウ</t>
    </rPh>
    <rPh sb="10" eb="12">
      <t>ヒツヨウ</t>
    </rPh>
    <rPh sb="12" eb="14">
      <t>ジンイン</t>
    </rPh>
    <phoneticPr fontId="8"/>
  </si>
  <si>
    <t>重度障害者支援加算上の　　　加配人員</t>
    <rPh sb="0" eb="2">
      <t>ジュウド</t>
    </rPh>
    <rPh sb="2" eb="5">
      <t>ショウガイシャ</t>
    </rPh>
    <rPh sb="5" eb="7">
      <t>シエン</t>
    </rPh>
    <rPh sb="7" eb="9">
      <t>カサン</t>
    </rPh>
    <rPh sb="9" eb="10">
      <t>ウエ</t>
    </rPh>
    <rPh sb="14" eb="16">
      <t>カハイ</t>
    </rPh>
    <rPh sb="16" eb="18">
      <t>ジンイン</t>
    </rPh>
    <phoneticPr fontId="6"/>
  </si>
  <si>
    <t>水</t>
  </si>
  <si>
    <t>木</t>
  </si>
  <si>
    <t>金</t>
  </si>
  <si>
    <t>土</t>
  </si>
  <si>
    <t>日</t>
  </si>
  <si>
    <t>火</t>
  </si>
  <si>
    <t>○</t>
    <phoneticPr fontId="6"/>
  </si>
  <si>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6"/>
  </si>
  <si>
    <t>事業所名</t>
    <rPh sb="0" eb="3">
      <t>ジギョウショ</t>
    </rPh>
    <rPh sb="3" eb="4">
      <t>メイ</t>
    </rPh>
    <phoneticPr fontId="6"/>
  </si>
  <si>
    <t>1　新規　　　　　　２　変更　　　　　３　終了</t>
    <rPh sb="2" eb="4">
      <t>シンキ</t>
    </rPh>
    <rPh sb="12" eb="14">
      <t>ヘンコウ</t>
    </rPh>
    <rPh sb="21" eb="23">
      <t>シュウリョウ</t>
    </rPh>
    <phoneticPr fontId="6"/>
  </si>
  <si>
    <t>加算要件</t>
    <rPh sb="0" eb="2">
      <t>カサン</t>
    </rPh>
    <rPh sb="2" eb="4">
      <t>ヨウケン</t>
    </rPh>
    <phoneticPr fontId="6"/>
  </si>
  <si>
    <t>要件の有無</t>
    <rPh sb="0" eb="2">
      <t>ヨウケン</t>
    </rPh>
    <rPh sb="3" eb="5">
      <t>ウム</t>
    </rPh>
    <phoneticPr fontId="6"/>
  </si>
  <si>
    <t>（１）社会福祉士、精神保健福祉士のいずれかの資格を有する職員を、指定基準上配置すべき世話人又は生活支援員に加え、１人以上配置している。</t>
    <rPh sb="36" eb="37">
      <t>ウエ</t>
    </rPh>
    <rPh sb="37" eb="39">
      <t>ハイチ</t>
    </rPh>
    <rPh sb="42" eb="44">
      <t>セワ</t>
    </rPh>
    <phoneticPr fontId="6"/>
  </si>
  <si>
    <t>１　有
２　無</t>
    <rPh sb="2" eb="3">
      <t>ア</t>
    </rPh>
    <rPh sb="7" eb="8">
      <t>ナ</t>
    </rPh>
    <phoneticPr fontId="6"/>
  </si>
  <si>
    <t>（２）事業所の従業者に対し、医療観察法に基づく通院中の者及び刑務所から出所した障害者等の支援に関する研修を年１回以上行っている。</t>
    <rPh sb="3" eb="6">
      <t>ジギョウショ</t>
    </rPh>
    <rPh sb="7" eb="10">
      <t>ジュウギョウシャ</t>
    </rPh>
    <rPh sb="11" eb="12">
      <t>タイ</t>
    </rPh>
    <rPh sb="14" eb="16">
      <t>イリョウ</t>
    </rPh>
    <rPh sb="16" eb="18">
      <t>カンサツ</t>
    </rPh>
    <rPh sb="18" eb="19">
      <t>ホウ</t>
    </rPh>
    <rPh sb="20" eb="21">
      <t>モト</t>
    </rPh>
    <rPh sb="23" eb="25">
      <t>ツウイン</t>
    </rPh>
    <rPh sb="25" eb="26">
      <t>チュウ</t>
    </rPh>
    <rPh sb="27" eb="28">
      <t>モノ</t>
    </rPh>
    <rPh sb="28" eb="29">
      <t>オヨ</t>
    </rPh>
    <rPh sb="30" eb="33">
      <t>ケイムショ</t>
    </rPh>
    <rPh sb="35" eb="37">
      <t>シュッショ</t>
    </rPh>
    <rPh sb="39" eb="43">
      <t>ショウガイシャナド</t>
    </rPh>
    <rPh sb="44" eb="46">
      <t>シエン</t>
    </rPh>
    <rPh sb="47" eb="48">
      <t>カン</t>
    </rPh>
    <rPh sb="50" eb="52">
      <t>ケンシュウ</t>
    </rPh>
    <rPh sb="53" eb="54">
      <t>ネン</t>
    </rPh>
    <rPh sb="55" eb="58">
      <t>カイイジョウ</t>
    </rPh>
    <rPh sb="58" eb="59">
      <t>オコナ</t>
    </rPh>
    <phoneticPr fontId="6"/>
  </si>
  <si>
    <t>（３）保護観察所、指定医療機関又は精神保健福祉センター等の関係機関との協力体制が整っている。</t>
    <rPh sb="3" eb="5">
      <t>ホゴ</t>
    </rPh>
    <rPh sb="5" eb="7">
      <t>カンサツ</t>
    </rPh>
    <rPh sb="7" eb="8">
      <t>ジョ</t>
    </rPh>
    <rPh sb="9" eb="11">
      <t>シテイ</t>
    </rPh>
    <rPh sb="11" eb="13">
      <t>イリョウ</t>
    </rPh>
    <rPh sb="13" eb="15">
      <t>キカン</t>
    </rPh>
    <rPh sb="15" eb="16">
      <t>マタ</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6"/>
  </si>
  <si>
    <t>１　有
２　無　</t>
    <rPh sb="2" eb="3">
      <t>ア</t>
    </rPh>
    <rPh sb="7" eb="8">
      <t>ナ</t>
    </rPh>
    <phoneticPr fontId="6"/>
  </si>
  <si>
    <t>【障害者支援施設のみ】
（４）精神科を担当する医師による定期的な指導が一月に２回以上行われている。</t>
    <rPh sb="1" eb="4">
      <t>ショウガイシャ</t>
    </rPh>
    <rPh sb="4" eb="6">
      <t>シエン</t>
    </rPh>
    <rPh sb="6" eb="8">
      <t>シセツ</t>
    </rPh>
    <rPh sb="15" eb="17">
      <t>セイシン</t>
    </rPh>
    <rPh sb="17" eb="18">
      <t>カ</t>
    </rPh>
    <rPh sb="19" eb="21">
      <t>タントウ</t>
    </rPh>
    <rPh sb="23" eb="25">
      <t>イシ</t>
    </rPh>
    <rPh sb="28" eb="31">
      <t>テイキテキ</t>
    </rPh>
    <rPh sb="32" eb="34">
      <t>シドウ</t>
    </rPh>
    <rPh sb="35" eb="36">
      <t>1</t>
    </rPh>
    <rPh sb="36" eb="37">
      <t>ツキ</t>
    </rPh>
    <rPh sb="39" eb="40">
      <t>カイ</t>
    </rPh>
    <rPh sb="40" eb="42">
      <t>イジョウ</t>
    </rPh>
    <rPh sb="42" eb="43">
      <t>オコナ</t>
    </rPh>
    <phoneticPr fontId="6"/>
  </si>
  <si>
    <t>※　従業者の勤務体制及び形態一覧表を添付すること</t>
    <rPh sb="2" eb="5">
      <t>ジュウギョウシャ</t>
    </rPh>
    <rPh sb="6" eb="8">
      <t>キンム</t>
    </rPh>
    <rPh sb="8" eb="10">
      <t>タイセイ</t>
    </rPh>
    <rPh sb="10" eb="11">
      <t>オヨ</t>
    </rPh>
    <rPh sb="12" eb="14">
      <t>ケイタイ</t>
    </rPh>
    <rPh sb="14" eb="17">
      <t>イチランヒョウ</t>
    </rPh>
    <rPh sb="18" eb="20">
      <t>テンプ</t>
    </rPh>
    <phoneticPr fontId="6"/>
  </si>
  <si>
    <t>※　社会福祉士または精神保健福祉士の資格証の写しを添付すること</t>
    <rPh sb="2" eb="4">
      <t>シャカイ</t>
    </rPh>
    <rPh sb="4" eb="6">
      <t>フクシ</t>
    </rPh>
    <rPh sb="6" eb="7">
      <t>シ</t>
    </rPh>
    <rPh sb="10" eb="12">
      <t>セイシン</t>
    </rPh>
    <rPh sb="12" eb="14">
      <t>ホケン</t>
    </rPh>
    <rPh sb="14" eb="17">
      <t>フクシシ</t>
    </rPh>
    <rPh sb="18" eb="20">
      <t>シカク</t>
    </rPh>
    <rPh sb="20" eb="21">
      <t>アカシ</t>
    </rPh>
    <rPh sb="22" eb="23">
      <t>ウツ</t>
    </rPh>
    <rPh sb="25" eb="27">
      <t>テンプ</t>
    </rPh>
    <phoneticPr fontId="6"/>
  </si>
  <si>
    <t>：</t>
    <phoneticPr fontId="8"/>
  </si>
  <si>
    <t>時間</t>
    <phoneticPr fontId="8"/>
  </si>
  <si>
    <t>（生活支援員・地域移行支援員・職業指導員・就労支援員）</t>
    <phoneticPr fontId="8"/>
  </si>
  <si>
    <t>本体報酬上の人員配置区分</t>
    <rPh sb="0" eb="2">
      <t>ホンタイ</t>
    </rPh>
    <rPh sb="2" eb="4">
      <t>ホウシュウ</t>
    </rPh>
    <rPh sb="4" eb="5">
      <t>ウエ</t>
    </rPh>
    <rPh sb="6" eb="8">
      <t>ジンイン</t>
    </rPh>
    <rPh sb="8" eb="10">
      <t>ハイチ</t>
    </rPh>
    <rPh sb="10" eb="12">
      <t>クブン</t>
    </rPh>
    <phoneticPr fontId="8"/>
  </si>
  <si>
    <t>本体報酬上の必要人員</t>
    <rPh sb="0" eb="2">
      <t>ホンタイ</t>
    </rPh>
    <rPh sb="2" eb="4">
      <t>ホウシュウ</t>
    </rPh>
    <rPh sb="4" eb="5">
      <t>ジョウ</t>
    </rPh>
    <rPh sb="6" eb="8">
      <t>ヒツヨウ</t>
    </rPh>
    <rPh sb="8" eb="10">
      <t>ジンイン</t>
    </rPh>
    <phoneticPr fontId="8"/>
  </si>
  <si>
    <t>重度者支援体制加算上の加配人員</t>
    <rPh sb="0" eb="2">
      <t>ジュウド</t>
    </rPh>
    <rPh sb="2" eb="3">
      <t>シャ</t>
    </rPh>
    <rPh sb="3" eb="5">
      <t>シエン</t>
    </rPh>
    <rPh sb="5" eb="7">
      <t>タイセイ</t>
    </rPh>
    <rPh sb="7" eb="9">
      <t>カサン</t>
    </rPh>
    <rPh sb="9" eb="10">
      <t>ウエ</t>
    </rPh>
    <rPh sb="11" eb="13">
      <t>カハイ</t>
    </rPh>
    <rPh sb="13" eb="15">
      <t>ジンイン</t>
    </rPh>
    <phoneticPr fontId="6"/>
  </si>
  <si>
    <t/>
  </si>
  <si>
    <t>①に占める②の割合が
２５％又は３５％以上</t>
    <rPh sb="2" eb="3">
      <t>シ</t>
    </rPh>
    <rPh sb="7" eb="9">
      <t>ワリアイ</t>
    </rPh>
    <rPh sb="14" eb="15">
      <t>マタ</t>
    </rPh>
    <rPh sb="19" eb="21">
      <t>イジョウ</t>
    </rPh>
    <phoneticPr fontId="6"/>
  </si>
  <si>
    <t>介護給付費等算定に係る届出の添付書類一覧</t>
    <rPh sb="0" eb="2">
      <t>カイゴ</t>
    </rPh>
    <rPh sb="2" eb="4">
      <t>キュウフ</t>
    </rPh>
    <rPh sb="4" eb="5">
      <t>ヒ</t>
    </rPh>
    <rPh sb="5" eb="6">
      <t>トウ</t>
    </rPh>
    <rPh sb="6" eb="8">
      <t>サンテイ</t>
    </rPh>
    <rPh sb="9" eb="10">
      <t>カカ</t>
    </rPh>
    <rPh sb="11" eb="13">
      <t>トドケデ</t>
    </rPh>
    <rPh sb="14" eb="16">
      <t>テンプ</t>
    </rPh>
    <rPh sb="16" eb="18">
      <t>ショルイ</t>
    </rPh>
    <rPh sb="18" eb="20">
      <t>イチラン</t>
    </rPh>
    <phoneticPr fontId="6"/>
  </si>
  <si>
    <t>※２　水色のセルを入力し、ベージュのセルは入力しないでください。</t>
    <phoneticPr fontId="8"/>
  </si>
  <si>
    <t>区分２（行動関連項目10点以上）の人数</t>
    <rPh sb="0" eb="2">
      <t>クブン</t>
    </rPh>
    <rPh sb="17" eb="19">
      <t>ニンズウ</t>
    </rPh>
    <phoneticPr fontId="6"/>
  </si>
  <si>
    <t>区分３（行動関連項目10点以上）の人数</t>
    <rPh sb="0" eb="2">
      <t>クブン</t>
    </rPh>
    <rPh sb="17" eb="19">
      <t>ニンズウ</t>
    </rPh>
    <phoneticPr fontId="6"/>
  </si>
  <si>
    <t>区分４（行動関連項目10点以上）の人数</t>
    <rPh sb="0" eb="2">
      <t>クブン</t>
    </rPh>
    <rPh sb="4" eb="6">
      <t>コウドウ</t>
    </rPh>
    <rPh sb="6" eb="8">
      <t>カンレン</t>
    </rPh>
    <rPh sb="8" eb="10">
      <t>コウモク</t>
    </rPh>
    <rPh sb="12" eb="13">
      <t>テン</t>
    </rPh>
    <rPh sb="13" eb="15">
      <t>イジョウ</t>
    </rPh>
    <rPh sb="17" eb="19">
      <t>ニンズウ</t>
    </rPh>
    <phoneticPr fontId="6"/>
  </si>
  <si>
    <t>　５　「視覚・聴覚言語障害者支援体制加算対象者」欄は、加算の対象ではない事業所は記載の必要はありません。なお、記載については、重複してカウントできる利用者は「２」として延べ人員を記載してください。</t>
    <rPh sb="4" eb="6">
      <t>シカク</t>
    </rPh>
    <rPh sb="7" eb="9">
      <t>チョウカク</t>
    </rPh>
    <rPh sb="9" eb="11">
      <t>ゲンゴ</t>
    </rPh>
    <rPh sb="11" eb="13">
      <t>ショウガイ</t>
    </rPh>
    <rPh sb="13" eb="14">
      <t>シャ</t>
    </rPh>
    <rPh sb="14" eb="16">
      <t>シエン</t>
    </rPh>
    <rPh sb="16" eb="18">
      <t>タイセイ</t>
    </rPh>
    <rPh sb="18" eb="20">
      <t>カサン</t>
    </rPh>
    <rPh sb="20" eb="23">
      <t>タイショウシャ</t>
    </rPh>
    <rPh sb="24" eb="25">
      <t>ラン</t>
    </rPh>
    <rPh sb="27" eb="29">
      <t>カサン</t>
    </rPh>
    <rPh sb="30" eb="32">
      <t>タイショウ</t>
    </rPh>
    <rPh sb="36" eb="39">
      <t>ジギョウショ</t>
    </rPh>
    <rPh sb="40" eb="42">
      <t>キサイ</t>
    </rPh>
    <rPh sb="43" eb="45">
      <t>ヒツヨウ</t>
    </rPh>
    <rPh sb="55" eb="57">
      <t>キサイ</t>
    </rPh>
    <rPh sb="63" eb="65">
      <t>チョウフク</t>
    </rPh>
    <rPh sb="74" eb="77">
      <t>リヨウシャ</t>
    </rPh>
    <rPh sb="84" eb="85">
      <t>ノ</t>
    </rPh>
    <rPh sb="86" eb="88">
      <t>ジンイン</t>
    </rPh>
    <rPh sb="89" eb="91">
      <t>キサイ</t>
    </rPh>
    <phoneticPr fontId="8"/>
  </si>
  <si>
    <t>延べ利用者数
（障害年金１級受給者）</t>
    <rPh sb="0" eb="1">
      <t>ノ</t>
    </rPh>
    <rPh sb="2" eb="4">
      <t>リヨウ</t>
    </rPh>
    <rPh sb="4" eb="5">
      <t>シャ</t>
    </rPh>
    <rPh sb="5" eb="6">
      <t>スウ</t>
    </rPh>
    <rPh sb="8" eb="10">
      <t>ショウガイ</t>
    </rPh>
    <rPh sb="10" eb="12">
      <t>ネンキン</t>
    </rPh>
    <rPh sb="13" eb="14">
      <t>キュウ</t>
    </rPh>
    <rPh sb="14" eb="17">
      <t>ジュキュウシャ</t>
    </rPh>
    <phoneticPr fontId="8"/>
  </si>
  <si>
    <t>延べ利用者数（重度障害者
支援加算対象者）</t>
    <rPh sb="0" eb="1">
      <t>ノ</t>
    </rPh>
    <rPh sb="2" eb="4">
      <t>リヨウ</t>
    </rPh>
    <rPh sb="4" eb="5">
      <t>シャ</t>
    </rPh>
    <rPh sb="5" eb="6">
      <t>スウ</t>
    </rPh>
    <rPh sb="7" eb="9">
      <t>ジュウド</t>
    </rPh>
    <rPh sb="9" eb="12">
      <t>ショウガイシャ</t>
    </rPh>
    <rPh sb="13" eb="15">
      <t>シエン</t>
    </rPh>
    <rPh sb="15" eb="17">
      <t>カサン</t>
    </rPh>
    <rPh sb="17" eb="19">
      <t>タイショウ</t>
    </rPh>
    <phoneticPr fontId="8"/>
  </si>
  <si>
    <t>視覚・聴覚言語障害者
支援体制加算対象者割合</t>
    <phoneticPr fontId="6"/>
  </si>
  <si>
    <t>障害年金１級受給者割合</t>
    <phoneticPr fontId="6"/>
  </si>
  <si>
    <t>重度障害者支援
加算対象者割合</t>
    <phoneticPr fontId="6"/>
  </si>
  <si>
    <t>人日</t>
    <rPh sb="0" eb="2">
      <t>ニンニチ</t>
    </rPh>
    <phoneticPr fontId="6"/>
  </si>
  <si>
    <t>　５　「延べ利用者数（視覚・聴覚言語障害者支援体制加算対象者）」欄は、対象となる事業所のみ記載してください。</t>
    <rPh sb="4" eb="5">
      <t>ノ</t>
    </rPh>
    <rPh sb="6" eb="8">
      <t>リヨウ</t>
    </rPh>
    <rPh sb="8" eb="9">
      <t>シャ</t>
    </rPh>
    <rPh sb="9" eb="10">
      <t>スウ</t>
    </rPh>
    <rPh sb="11" eb="13">
      <t>シカク</t>
    </rPh>
    <rPh sb="14" eb="16">
      <t>チョウカク</t>
    </rPh>
    <rPh sb="16" eb="18">
      <t>ゲンゴ</t>
    </rPh>
    <rPh sb="18" eb="20">
      <t>ショウガイ</t>
    </rPh>
    <rPh sb="20" eb="21">
      <t>シャ</t>
    </rPh>
    <rPh sb="21" eb="23">
      <t>シエン</t>
    </rPh>
    <rPh sb="23" eb="25">
      <t>タイセイ</t>
    </rPh>
    <rPh sb="25" eb="27">
      <t>カサン</t>
    </rPh>
    <rPh sb="27" eb="30">
      <t>タイショウシャ</t>
    </rPh>
    <rPh sb="32" eb="33">
      <t>ラン</t>
    </rPh>
    <rPh sb="35" eb="37">
      <t>タイショウ</t>
    </rPh>
    <rPh sb="40" eb="43">
      <t>ジギョウショ</t>
    </rPh>
    <rPh sb="45" eb="47">
      <t>キサイ</t>
    </rPh>
    <phoneticPr fontId="8"/>
  </si>
  <si>
    <t>　６　「延べ利用者数（障害年金１級受給者）」欄は、対象となる事業所のみ記載してください。</t>
    <rPh sb="4" eb="5">
      <t>ノ</t>
    </rPh>
    <rPh sb="6" eb="8">
      <t>リヨウ</t>
    </rPh>
    <rPh sb="8" eb="9">
      <t>シャ</t>
    </rPh>
    <rPh sb="9" eb="10">
      <t>スウ</t>
    </rPh>
    <rPh sb="11" eb="13">
      <t>ショウガイ</t>
    </rPh>
    <rPh sb="13" eb="15">
      <t>ネンキン</t>
    </rPh>
    <rPh sb="16" eb="17">
      <t>キュウ</t>
    </rPh>
    <rPh sb="17" eb="20">
      <t>ジュキュウシャ</t>
    </rPh>
    <rPh sb="22" eb="23">
      <t>ラン</t>
    </rPh>
    <rPh sb="25" eb="27">
      <t>タイショウ</t>
    </rPh>
    <rPh sb="30" eb="33">
      <t>ジギョウショ</t>
    </rPh>
    <rPh sb="35" eb="37">
      <t>キサイ</t>
    </rPh>
    <phoneticPr fontId="8"/>
  </si>
  <si>
    <t>　７　「延べ利用者数（重度障害者支援加算対象者）」欄は、対象となる施設のみ記載してください。</t>
    <rPh sb="4" eb="5">
      <t>ノ</t>
    </rPh>
    <rPh sb="6" eb="8">
      <t>リヨウ</t>
    </rPh>
    <rPh sb="8" eb="9">
      <t>シャ</t>
    </rPh>
    <rPh sb="9" eb="10">
      <t>スウ</t>
    </rPh>
    <rPh sb="11" eb="13">
      <t>ジュウド</t>
    </rPh>
    <rPh sb="13" eb="16">
      <t>ショウガイシャ</t>
    </rPh>
    <rPh sb="16" eb="18">
      <t>シエン</t>
    </rPh>
    <rPh sb="18" eb="20">
      <t>カサン</t>
    </rPh>
    <rPh sb="20" eb="23">
      <t>タイショウシャ</t>
    </rPh>
    <rPh sb="25" eb="26">
      <t>ラン</t>
    </rPh>
    <rPh sb="28" eb="30">
      <t>タイショウ</t>
    </rPh>
    <rPh sb="33" eb="35">
      <t>シセツ</t>
    </rPh>
    <rPh sb="37" eb="39">
      <t>キサイ</t>
    </rPh>
    <phoneticPr fontId="8"/>
  </si>
  <si>
    <t>当該施設の前年度の延べ利用者数</t>
    <rPh sb="0" eb="2">
      <t>トウガイ</t>
    </rPh>
    <rPh sb="2" eb="4">
      <t>シセツ</t>
    </rPh>
    <rPh sb="5" eb="8">
      <t>ゼンネンド</t>
    </rPh>
    <rPh sb="9" eb="10">
      <t>ノ</t>
    </rPh>
    <rPh sb="11" eb="13">
      <t>リヨウ</t>
    </rPh>
    <rPh sb="13" eb="14">
      <t>シャ</t>
    </rPh>
    <rPh sb="14" eb="15">
      <t>スウ</t>
    </rPh>
    <phoneticPr fontId="6"/>
  </si>
  <si>
    <t>うち前年度の障害基礎年金１級を受給する利用者の延べ利用者数</t>
    <rPh sb="2" eb="5">
      <t>ゼンネンド</t>
    </rPh>
    <rPh sb="23" eb="24">
      <t>ノ</t>
    </rPh>
    <rPh sb="25" eb="27">
      <t>リヨウ</t>
    </rPh>
    <rPh sb="27" eb="28">
      <t>シャ</t>
    </rPh>
    <rPh sb="28" eb="29">
      <t>スウ</t>
    </rPh>
    <phoneticPr fontId="6"/>
  </si>
  <si>
    <t>延べ利用者数（視覚・聴覚言
語障害者支援体制加算対象者）</t>
    <rPh sb="0" eb="1">
      <t>ノ</t>
    </rPh>
    <rPh sb="2" eb="4">
      <t>リヨウ</t>
    </rPh>
    <rPh sb="4" eb="5">
      <t>シャ</t>
    </rPh>
    <rPh sb="5" eb="6">
      <t>スウ</t>
    </rPh>
    <rPh sb="7" eb="9">
      <t>シカク</t>
    </rPh>
    <rPh sb="10" eb="12">
      <t>チョウカク</t>
    </rPh>
    <rPh sb="12" eb="13">
      <t>ゲン</t>
    </rPh>
    <rPh sb="14" eb="15">
      <t>ゴ</t>
    </rPh>
    <rPh sb="15" eb="18">
      <t>ショウガイシャ</t>
    </rPh>
    <rPh sb="18" eb="20">
      <t>シエン</t>
    </rPh>
    <rPh sb="20" eb="22">
      <t>タイセイ</t>
    </rPh>
    <rPh sb="22" eb="24">
      <t>カサン</t>
    </rPh>
    <rPh sb="24" eb="27">
      <t>タイショウシャ</t>
    </rPh>
    <phoneticPr fontId="8"/>
  </si>
  <si>
    <t>サービス管理責任者欠如</t>
    <rPh sb="4" eb="6">
      <t>カンリ</t>
    </rPh>
    <rPh sb="6" eb="8">
      <t>セキニン</t>
    </rPh>
    <rPh sb="8" eb="9">
      <t>シャ</t>
    </rPh>
    <rPh sb="9" eb="11">
      <t>ケツジョ</t>
    </rPh>
    <phoneticPr fontId="6"/>
  </si>
  <si>
    <t>指定管理者制度適用区分</t>
    <rPh sb="0" eb="2">
      <t>シテイ</t>
    </rPh>
    <rPh sb="2" eb="5">
      <t>カンリシャ</t>
    </rPh>
    <rPh sb="5" eb="7">
      <t>セイド</t>
    </rPh>
    <rPh sb="7" eb="9">
      <t>テキヨウ</t>
    </rPh>
    <rPh sb="9" eb="11">
      <t>クブン</t>
    </rPh>
    <phoneticPr fontId="6"/>
  </si>
  <si>
    <t>　１．非該当　　２．該当</t>
    <rPh sb="3" eb="6">
      <t>ヒガイトウ</t>
    </rPh>
    <rPh sb="10" eb="12">
      <t>ガイトウ</t>
    </rPh>
    <phoneticPr fontId="6"/>
  </si>
  <si>
    <t>地域生活支援拠点等</t>
    <rPh sb="6" eb="8">
      <t>キョテン</t>
    </rPh>
    <rPh sb="8" eb="9">
      <t>トウ</t>
    </rPh>
    <phoneticPr fontId="6"/>
  </si>
  <si>
    <t>短時間利用減算</t>
    <rPh sb="0" eb="3">
      <t>タンジカン</t>
    </rPh>
    <rPh sb="3" eb="5">
      <t>リヨウ</t>
    </rPh>
    <rPh sb="5" eb="7">
      <t>ゲンザン</t>
    </rPh>
    <phoneticPr fontId="6"/>
  </si>
  <si>
    <t>就労移行支援体制（就労定着者数）</t>
    <rPh sb="0" eb="2">
      <t>シュウロウ</t>
    </rPh>
    <rPh sb="2" eb="4">
      <t>イコウ</t>
    </rPh>
    <rPh sb="4" eb="6">
      <t>シエン</t>
    </rPh>
    <rPh sb="6" eb="8">
      <t>タイセイ</t>
    </rPh>
    <phoneticPr fontId="6"/>
  </si>
  <si>
    <t>共生型サービス対象区分</t>
    <rPh sb="0" eb="3">
      <t>キョウセイガタ</t>
    </rPh>
    <rPh sb="7" eb="9">
      <t>タイショウ</t>
    </rPh>
    <rPh sb="9" eb="11">
      <t>クブン</t>
    </rPh>
    <phoneticPr fontId="6"/>
  </si>
  <si>
    <t>大規模減算</t>
    <rPh sb="0" eb="3">
      <t>ダイキボ</t>
    </rPh>
    <rPh sb="3" eb="5">
      <t>ゲンザン</t>
    </rPh>
    <phoneticPr fontId="6"/>
  </si>
  <si>
    <t>個別計画訓練支援加算</t>
    <rPh sb="0" eb="2">
      <t>コベツ</t>
    </rPh>
    <rPh sb="2" eb="4">
      <t>ケイカク</t>
    </rPh>
    <rPh sb="4" eb="6">
      <t>クンレン</t>
    </rPh>
    <rPh sb="6" eb="8">
      <t>シエン</t>
    </rPh>
    <rPh sb="8" eb="10">
      <t>カサン</t>
    </rPh>
    <phoneticPr fontId="6"/>
  </si>
  <si>
    <t>精神障害者地域移行体制</t>
    <rPh sb="0" eb="2">
      <t>セイシン</t>
    </rPh>
    <rPh sb="2" eb="5">
      <t>ショウガイシャ</t>
    </rPh>
    <rPh sb="5" eb="7">
      <t>チイキ</t>
    </rPh>
    <rPh sb="7" eb="9">
      <t>イコウ</t>
    </rPh>
    <phoneticPr fontId="6"/>
  </si>
  <si>
    <t>強度行動障害者地域移行体制</t>
    <rPh sb="0" eb="2">
      <t>キョウド</t>
    </rPh>
    <rPh sb="2" eb="4">
      <t>コウドウ</t>
    </rPh>
    <rPh sb="4" eb="7">
      <t>ショウガイシャ</t>
    </rPh>
    <rPh sb="7" eb="9">
      <t>チイキ</t>
    </rPh>
    <rPh sb="9" eb="11">
      <t>イコウ</t>
    </rPh>
    <phoneticPr fontId="6"/>
  </si>
  <si>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6"/>
  </si>
  <si>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6"/>
  </si>
  <si>
    <t>①</t>
    <phoneticPr fontId="6"/>
  </si>
  <si>
    <t>従業者の総数</t>
    <rPh sb="0" eb="3">
      <t>ジュウギョウシャ</t>
    </rPh>
    <rPh sb="4" eb="6">
      <t>ソウスウ</t>
    </rPh>
    <phoneticPr fontId="6"/>
  </si>
  <si>
    <t>②</t>
    <phoneticPr fontId="6"/>
  </si>
  <si>
    <t>①のうち社会福祉士等
の総数</t>
    <rPh sb="4" eb="6">
      <t>シャカイ</t>
    </rPh>
    <rPh sb="6" eb="8">
      <t>フクシ</t>
    </rPh>
    <rPh sb="8" eb="9">
      <t>シ</t>
    </rPh>
    <rPh sb="9" eb="10">
      <t>トウ</t>
    </rPh>
    <rPh sb="12" eb="14">
      <t>ソウスウ</t>
    </rPh>
    <phoneticPr fontId="6"/>
  </si>
  <si>
    <t>　５　地域に貢献する活動の内容</t>
    <rPh sb="3" eb="5">
      <t>チイキ</t>
    </rPh>
    <rPh sb="6" eb="8">
      <t>コウケン</t>
    </rPh>
    <rPh sb="10" eb="12">
      <t>カツドウ</t>
    </rPh>
    <rPh sb="13" eb="15">
      <t>ナイヨウ</t>
    </rPh>
    <phoneticPr fontId="6"/>
  </si>
  <si>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6"/>
  </si>
  <si>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6"/>
  </si>
  <si>
    <t>　　３　地域に貢献する活動は、「地域の交流の場（開放スペースや交流会等）の提供」、「認知症カフェ・食堂等の設置」、</t>
    <phoneticPr fontId="6"/>
  </si>
  <si>
    <t>　　　「地域住民が参加できるイベントやお祭り等の開催」、「地域のボランティアの受入れや活動（保育所等における</t>
    <phoneticPr fontId="6"/>
  </si>
  <si>
    <t>　　　清掃活動等）の実施」、「協議会等を設けて地域住民が事業所の運営への参加」、「地域住民への健康相談教室</t>
    <phoneticPr fontId="6"/>
  </si>
  <si>
    <t>　　　・研修会」などをいう。</t>
    <phoneticPr fontId="6"/>
  </si>
  <si>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6"/>
  </si>
  <si>
    <t>　３　サービス管理責任者の配置</t>
    <rPh sb="7" eb="9">
      <t>カンリ</t>
    </rPh>
    <rPh sb="9" eb="12">
      <t>セキニンシャ</t>
    </rPh>
    <rPh sb="13" eb="15">
      <t>ハイチ</t>
    </rPh>
    <phoneticPr fontId="6"/>
  </si>
  <si>
    <t>　４　地域に貢献する活動の内容</t>
    <rPh sb="3" eb="5">
      <t>チイキ</t>
    </rPh>
    <rPh sb="6" eb="8">
      <t>コウケン</t>
    </rPh>
    <rPh sb="10" eb="12">
      <t>カツドウ</t>
    </rPh>
    <rPh sb="13" eb="15">
      <t>ナイヨウ</t>
    </rPh>
    <phoneticPr fontId="6"/>
  </si>
  <si>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6"/>
  </si>
  <si>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6"/>
  </si>
  <si>
    <t>　　　指定地域密着型通所介護事業所、指定小規模多機能型居宅介護事業所等の従業者をいう。</t>
    <phoneticPr fontId="6"/>
  </si>
  <si>
    <t>　　３　地域に貢献する活動は、「地域の交流の場（開放スペースや交流会等）の提供」、「認知症カフェ・食堂等の設置」、</t>
    <phoneticPr fontId="6"/>
  </si>
  <si>
    <t>　　　「地域住民が参加できるイベントやお祭り等の開催」、「地域のボランティアの受入れや活動（保育所等における</t>
    <phoneticPr fontId="6"/>
  </si>
  <si>
    <t>　　　清掃活動等）の実施」、「協議会等を設けて地域住民が事業所の運営への参加」、「地域住民への健康相談教室</t>
    <phoneticPr fontId="6"/>
  </si>
  <si>
    <t>　　　・研修会」などをいう。</t>
    <phoneticPr fontId="6"/>
  </si>
  <si>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6"/>
  </si>
  <si>
    <t>　週３回以上の送迎を実施している。</t>
    <phoneticPr fontId="6"/>
  </si>
  <si>
    <t>①　新規　　　　　　　　②　変更　　　　　　　　③　終了</t>
    <rPh sb="2" eb="4">
      <t>シンキ</t>
    </rPh>
    <rPh sb="14" eb="16">
      <t>ヘンコウ</t>
    </rPh>
    <rPh sb="26" eb="28">
      <t>シュウリョウ</t>
    </rPh>
    <phoneticPr fontId="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</si>
  <si>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6"/>
  </si>
  <si>
    <t>「共生型サービス対象区分」欄が「２．該当」の場合に設定する。</t>
    <rPh sb="13" eb="14">
      <t>ラン</t>
    </rPh>
    <rPh sb="18" eb="20">
      <t>ガイトウ</t>
    </rPh>
    <rPh sb="22" eb="24">
      <t>バアイ</t>
    </rPh>
    <rPh sb="25" eb="27">
      <t>セッテイ</t>
    </rPh>
    <phoneticPr fontId="6"/>
  </si>
  <si>
    <t>施設・事業所名</t>
    <rPh sb="0" eb="2">
      <t>シセツ</t>
    </rPh>
    <rPh sb="3" eb="6">
      <t>ジギョウショ</t>
    </rPh>
    <rPh sb="6" eb="7">
      <t>メイ</t>
    </rPh>
    <phoneticPr fontId="6"/>
  </si>
  <si>
    <t>定員区分</t>
    <rPh sb="0" eb="2">
      <t>テイイン</t>
    </rPh>
    <rPh sb="2" eb="4">
      <t>クブン</t>
    </rPh>
    <phoneticPr fontId="6"/>
  </si>
  <si>
    <t>就労定着率区分</t>
    <rPh sb="0" eb="2">
      <t>シュウロウ</t>
    </rPh>
    <rPh sb="2" eb="5">
      <t>テイチャクリツ</t>
    </rPh>
    <rPh sb="5" eb="7">
      <t>クブン</t>
    </rPh>
    <phoneticPr fontId="6"/>
  </si>
  <si>
    <t>就職後6月以上定着率が5割以上</t>
    <rPh sb="0" eb="3">
      <t>シュウショクゴ</t>
    </rPh>
    <rPh sb="4" eb="5">
      <t>ツキ</t>
    </rPh>
    <rPh sb="5" eb="7">
      <t>イジョウ</t>
    </rPh>
    <rPh sb="7" eb="10">
      <t>テイチャクリツ</t>
    </rPh>
    <rPh sb="12" eb="13">
      <t>ワリ</t>
    </rPh>
    <rPh sb="13" eb="15">
      <t>イジョウ</t>
    </rPh>
    <phoneticPr fontId="6"/>
  </si>
  <si>
    <t>21人以上40人以下</t>
    <rPh sb="2" eb="3">
      <t>ニン</t>
    </rPh>
    <rPh sb="3" eb="5">
      <t>イジョウ</t>
    </rPh>
    <rPh sb="7" eb="8">
      <t>ニン</t>
    </rPh>
    <rPh sb="8" eb="10">
      <t>イカ</t>
    </rPh>
    <phoneticPr fontId="6"/>
  </si>
  <si>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</si>
  <si>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41人以上60人以下</t>
    <rPh sb="2" eb="3">
      <t>ニン</t>
    </rPh>
    <rPh sb="3" eb="5">
      <t>イジョウ</t>
    </rPh>
    <rPh sb="7" eb="8">
      <t>ニン</t>
    </rPh>
    <rPh sb="8" eb="10">
      <t>イカ</t>
    </rPh>
    <phoneticPr fontId="6"/>
  </si>
  <si>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</si>
  <si>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61人以上80人以下</t>
    <rPh sb="2" eb="3">
      <t>ニン</t>
    </rPh>
    <rPh sb="3" eb="5">
      <t>イジョウ</t>
    </rPh>
    <rPh sb="7" eb="8">
      <t>ニン</t>
    </rPh>
    <rPh sb="8" eb="10">
      <t>イカ</t>
    </rPh>
    <phoneticPr fontId="6"/>
  </si>
  <si>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</si>
  <si>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81人以上</t>
    <rPh sb="2" eb="3">
      <t>ニン</t>
    </rPh>
    <rPh sb="3" eb="5">
      <t>イジョウ</t>
    </rPh>
    <phoneticPr fontId="6"/>
  </si>
  <si>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</si>
  <si>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20人以下</t>
    <rPh sb="2" eb="3">
      <t>ニン</t>
    </rPh>
    <rPh sb="3" eb="5">
      <t>イカ</t>
    </rPh>
    <phoneticPr fontId="6"/>
  </si>
  <si>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6"/>
  </si>
  <si>
    <t>就職後6月以上定着率が0</t>
    <rPh sb="0" eb="3">
      <t>シュウショクゴ</t>
    </rPh>
    <rPh sb="4" eb="5">
      <t>ツキ</t>
    </rPh>
    <rPh sb="5" eb="7">
      <t>イジョウ</t>
    </rPh>
    <rPh sb="7" eb="10">
      <t>テイチャクリツ</t>
    </rPh>
    <phoneticPr fontId="6"/>
  </si>
  <si>
    <t>なし（経過措置対象）</t>
    <rPh sb="3" eb="5">
      <t>ケイカ</t>
    </rPh>
    <rPh sb="5" eb="7">
      <t>ソチ</t>
    </rPh>
    <rPh sb="7" eb="9">
      <t>タイショウ</t>
    </rPh>
    <phoneticPr fontId="6"/>
  </si>
  <si>
    <t>就職後６月以上定着者数</t>
    <rPh sb="0" eb="2">
      <t>シュウショク</t>
    </rPh>
    <rPh sb="2" eb="3">
      <t>ゴ</t>
    </rPh>
    <rPh sb="4" eb="5">
      <t>ツキ</t>
    </rPh>
    <rPh sb="5" eb="7">
      <t>イジョウ</t>
    </rPh>
    <rPh sb="7" eb="9">
      <t>テイチャク</t>
    </rPh>
    <rPh sb="9" eb="10">
      <t>シャ</t>
    </rPh>
    <rPh sb="10" eb="11">
      <t>スウ</t>
    </rPh>
    <phoneticPr fontId="6"/>
  </si>
  <si>
    <t>４月</t>
    <rPh sb="1" eb="2">
      <t>ガツ</t>
    </rPh>
    <phoneticPr fontId="6"/>
  </si>
  <si>
    <t>１０月</t>
  </si>
  <si>
    <t>１１月</t>
  </si>
  <si>
    <t>１２月</t>
  </si>
  <si>
    <t>就労定着率</t>
    <rPh sb="0" eb="2">
      <t>シュウロウ</t>
    </rPh>
    <rPh sb="2" eb="4">
      <t>テイチャク</t>
    </rPh>
    <rPh sb="4" eb="5">
      <t>リツ</t>
    </rPh>
    <phoneticPr fontId="6"/>
  </si>
  <si>
    <t>％</t>
    <phoneticPr fontId="6"/>
  </si>
  <si>
    <t>前年度における
就労定着者の数</t>
    <rPh sb="0" eb="3">
      <t>ゼンネンド</t>
    </rPh>
    <rPh sb="8" eb="10">
      <t>シュウロウ</t>
    </rPh>
    <rPh sb="10" eb="12">
      <t>テイチャク</t>
    </rPh>
    <rPh sb="12" eb="13">
      <t>シャ</t>
    </rPh>
    <rPh sb="14" eb="15">
      <t>カズ</t>
    </rPh>
    <phoneticPr fontId="6"/>
  </si>
  <si>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6"/>
  </si>
  <si>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6"/>
  </si>
  <si>
    <t>人員配置区分</t>
    <rPh sb="0" eb="2">
      <t>ジンイン</t>
    </rPh>
    <rPh sb="2" eb="4">
      <t>ハイチ</t>
    </rPh>
    <rPh sb="4" eb="6">
      <t>クブン</t>
    </rPh>
    <phoneticPr fontId="6"/>
  </si>
  <si>
    <t>１．　Ⅰ型（7.5：1）　　　　　　２．　Ⅱ型（10：1）</t>
    <rPh sb="4" eb="5">
      <t>ガタ</t>
    </rPh>
    <rPh sb="22" eb="23">
      <t>ガタ</t>
    </rPh>
    <phoneticPr fontId="6"/>
  </si>
  <si>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6"/>
  </si>
  <si>
    <t>賃金向上達成指導員配置</t>
    <rPh sb="0" eb="2">
      <t>チンギン</t>
    </rPh>
    <rPh sb="2" eb="4">
      <t>コウジョウ</t>
    </rPh>
    <rPh sb="4" eb="6">
      <t>タッセイ</t>
    </rPh>
    <rPh sb="6" eb="9">
      <t>シドウイン</t>
    </rPh>
    <rPh sb="9" eb="11">
      <t>ハイチ</t>
    </rPh>
    <phoneticPr fontId="6"/>
  </si>
  <si>
    <t>就労定着支援</t>
    <rPh sb="0" eb="2">
      <t>シュウロウ</t>
    </rPh>
    <rPh sb="2" eb="4">
      <t>テイチャク</t>
    </rPh>
    <rPh sb="4" eb="6">
      <t>シエン</t>
    </rPh>
    <phoneticPr fontId="6"/>
  </si>
  <si>
    <t>就労定着支援利用者数</t>
    <rPh sb="0" eb="2">
      <t>シュウロウ</t>
    </rPh>
    <rPh sb="2" eb="4">
      <t>テイチャク</t>
    </rPh>
    <rPh sb="4" eb="6">
      <t>シエン</t>
    </rPh>
    <rPh sb="6" eb="9">
      <t>リヨウシャ</t>
    </rPh>
    <rPh sb="9" eb="10">
      <t>スウ</t>
    </rPh>
    <phoneticPr fontId="6"/>
  </si>
  <si>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6"/>
  </si>
  <si>
    <t>就労定着率区分</t>
    <rPh sb="4" eb="5">
      <t>リツ</t>
    </rPh>
    <rPh sb="5" eb="7">
      <t>クブン</t>
    </rPh>
    <phoneticPr fontId="6"/>
  </si>
  <si>
    <t>職場適応援助者養成研修修了者配置体制</t>
    <rPh sb="16" eb="18">
      <t>タイセイ</t>
    </rPh>
    <phoneticPr fontId="6"/>
  </si>
  <si>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6"/>
  </si>
  <si>
    <t>　１　事業所名</t>
    <rPh sb="3" eb="6">
      <t>ジギョウショ</t>
    </rPh>
    <rPh sb="6" eb="7">
      <t>メイ</t>
    </rPh>
    <phoneticPr fontId="6"/>
  </si>
  <si>
    <t>　２　異動区分</t>
    <rPh sb="3" eb="5">
      <t>イドウ</t>
    </rPh>
    <rPh sb="5" eb="7">
      <t>クブン</t>
    </rPh>
    <phoneticPr fontId="6"/>
  </si>
  <si>
    <t>　1　新規　　　　2　継続　　　　3　変更　　　　4　終了</t>
    <rPh sb="11" eb="13">
      <t>ケイゾク</t>
    </rPh>
    <phoneticPr fontId="6"/>
  </si>
  <si>
    <t>　３　人員配置</t>
    <rPh sb="3" eb="5">
      <t>ジンイン</t>
    </rPh>
    <rPh sb="5" eb="7">
      <t>ハイチ</t>
    </rPh>
    <phoneticPr fontId="6"/>
  </si>
  <si>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6"/>
  </si>
  <si>
    <t>有　・　無</t>
    <rPh sb="0" eb="1">
      <t>ア</t>
    </rPh>
    <rPh sb="4" eb="5">
      <t>ナ</t>
    </rPh>
    <phoneticPr fontId="6"/>
  </si>
  <si>
    <t>　４　計画作成状況</t>
    <rPh sb="3" eb="5">
      <t>ケイカク</t>
    </rPh>
    <rPh sb="5" eb="7">
      <t>サクセイ</t>
    </rPh>
    <rPh sb="7" eb="9">
      <t>ジョウキョウ</t>
    </rPh>
    <phoneticPr fontId="6"/>
  </si>
  <si>
    <t>　賃金向上計画を作成していること。</t>
    <rPh sb="1" eb="3">
      <t>チンギン</t>
    </rPh>
    <rPh sb="3" eb="5">
      <t>コウジョウ</t>
    </rPh>
    <rPh sb="5" eb="7">
      <t>ケイカク</t>
    </rPh>
    <rPh sb="8" eb="10">
      <t>サクセイ</t>
    </rPh>
    <phoneticPr fontId="6"/>
  </si>
  <si>
    <t>　５　キャリアアップの措置</t>
    <rPh sb="11" eb="13">
      <t>ソチ</t>
    </rPh>
    <phoneticPr fontId="6"/>
  </si>
  <si>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6"/>
  </si>
  <si>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6"/>
  </si>
  <si>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6"/>
  </si>
  <si>
    <t>平均工賃月額区分</t>
    <rPh sb="0" eb="2">
      <t>ヘイキン</t>
    </rPh>
    <rPh sb="2" eb="4">
      <t>コウチン</t>
    </rPh>
    <rPh sb="4" eb="6">
      <t>ゲツガク</t>
    </rPh>
    <rPh sb="6" eb="8">
      <t>クブン</t>
    </rPh>
    <phoneticPr fontId="6"/>
  </si>
  <si>
    <t>円</t>
    <rPh sb="0" eb="1">
      <t>エン</t>
    </rPh>
    <phoneticPr fontId="6"/>
  </si>
  <si>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6"/>
  </si>
  <si>
    <t>就労定着率区分</t>
    <rPh sb="0" eb="2">
      <t>シュウロウ</t>
    </rPh>
    <rPh sb="2" eb="4">
      <t>テイチャク</t>
    </rPh>
    <rPh sb="4" eb="5">
      <t>リツ</t>
    </rPh>
    <rPh sb="5" eb="7">
      <t>クブン</t>
    </rPh>
    <phoneticPr fontId="6"/>
  </si>
  <si>
    <t>就労定着率が８割以上９割未満</t>
    <rPh sb="0" eb="2">
      <t>シュウロウ</t>
    </rPh>
    <rPh sb="2" eb="4">
      <t>テイチャク</t>
    </rPh>
    <rPh sb="4" eb="5">
      <t>リツ</t>
    </rPh>
    <rPh sb="7" eb="8">
      <t>ワリ</t>
    </rPh>
    <rPh sb="8" eb="10">
      <t>イジョウ</t>
    </rPh>
    <rPh sb="11" eb="12">
      <t>ワリ</t>
    </rPh>
    <rPh sb="12" eb="14">
      <t>ミマン</t>
    </rPh>
    <phoneticPr fontId="6"/>
  </si>
  <si>
    <t>就労定着率が７割以上８割未満</t>
    <rPh sb="0" eb="2">
      <t>シュウロウ</t>
    </rPh>
    <rPh sb="2" eb="4">
      <t>テイチャク</t>
    </rPh>
    <rPh sb="4" eb="5">
      <t>リツ</t>
    </rPh>
    <rPh sb="7" eb="8">
      <t>ワリ</t>
    </rPh>
    <rPh sb="8" eb="10">
      <t>イジョウ</t>
    </rPh>
    <rPh sb="11" eb="12">
      <t>ワリ</t>
    </rPh>
    <rPh sb="12" eb="14">
      <t>ミマン</t>
    </rPh>
    <phoneticPr fontId="6"/>
  </si>
  <si>
    <t>就労定着率が５割以上７割未満</t>
    <rPh sb="0" eb="2">
      <t>シュウロウ</t>
    </rPh>
    <rPh sb="2" eb="4">
      <t>テイチャク</t>
    </rPh>
    <rPh sb="4" eb="5">
      <t>リツ</t>
    </rPh>
    <rPh sb="7" eb="8">
      <t>ワリ</t>
    </rPh>
    <rPh sb="8" eb="10">
      <t>イジョウ</t>
    </rPh>
    <rPh sb="11" eb="12">
      <t>ワリ</t>
    </rPh>
    <rPh sb="12" eb="14">
      <t>ミマン</t>
    </rPh>
    <phoneticPr fontId="6"/>
  </si>
  <si>
    <t>就労定着率が３割以上５割未満</t>
    <rPh sb="0" eb="2">
      <t>シュウロウ</t>
    </rPh>
    <rPh sb="2" eb="4">
      <t>テイチャク</t>
    </rPh>
    <rPh sb="4" eb="5">
      <t>リツ</t>
    </rPh>
    <rPh sb="7" eb="8">
      <t>ワリ</t>
    </rPh>
    <rPh sb="8" eb="10">
      <t>イジョウ</t>
    </rPh>
    <rPh sb="11" eb="12">
      <t>ワリ</t>
    </rPh>
    <rPh sb="12" eb="14">
      <t>ミマン</t>
    </rPh>
    <phoneticPr fontId="6"/>
  </si>
  <si>
    <t>就労定着率区分の状況</t>
    <rPh sb="0" eb="2">
      <t>シュウロウ</t>
    </rPh>
    <rPh sb="2" eb="4">
      <t>テイチャク</t>
    </rPh>
    <rPh sb="4" eb="5">
      <t>リツ</t>
    </rPh>
    <rPh sb="5" eb="7">
      <t>クブン</t>
    </rPh>
    <rPh sb="8" eb="10">
      <t>ジョウキョウ</t>
    </rPh>
    <phoneticPr fontId="6"/>
  </si>
  <si>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6"/>
  </si>
  <si>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6"/>
  </si>
  <si>
    <r>
      <t xml:space="preserve">就労定着率
</t>
    </r>
    <r>
      <rPr>
        <sz val="9"/>
        <rFont val="ＭＳ Ｐゴシック"/>
        <family val="3"/>
        <charset val="128"/>
      </rPr>
      <t>（②÷①）</t>
    </r>
    <rPh sb="0" eb="2">
      <t>シュウロウ</t>
    </rPh>
    <rPh sb="2" eb="4">
      <t>テイチャク</t>
    </rPh>
    <rPh sb="4" eb="5">
      <t>リツ</t>
    </rPh>
    <phoneticPr fontId="6"/>
  </si>
  <si>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6"/>
  </si>
  <si>
    <t>過去１年間就職者数</t>
    <rPh sb="0" eb="2">
      <t>カコ</t>
    </rPh>
    <rPh sb="3" eb="5">
      <t>ネンカン</t>
    </rPh>
    <rPh sb="5" eb="7">
      <t>シュウショク</t>
    </rPh>
    <rPh sb="7" eb="8">
      <t>シャ</t>
    </rPh>
    <rPh sb="8" eb="9">
      <t>スウ</t>
    </rPh>
    <phoneticPr fontId="6"/>
  </si>
  <si>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6"/>
  </si>
  <si>
    <t>過去２年間就職者数</t>
    <rPh sb="0" eb="2">
      <t>カコ</t>
    </rPh>
    <rPh sb="3" eb="5">
      <t>ネンカン</t>
    </rPh>
    <rPh sb="5" eb="7">
      <t>シュウショク</t>
    </rPh>
    <rPh sb="7" eb="8">
      <t>シャ</t>
    </rPh>
    <rPh sb="8" eb="9">
      <t>スウ</t>
    </rPh>
    <phoneticPr fontId="6"/>
  </si>
  <si>
    <t>過去３年間就職者数</t>
    <rPh sb="0" eb="2">
      <t>カコ</t>
    </rPh>
    <rPh sb="3" eb="5">
      <t>ネンカン</t>
    </rPh>
    <rPh sb="5" eb="7">
      <t>シュウショク</t>
    </rPh>
    <rPh sb="7" eb="8">
      <t>シャ</t>
    </rPh>
    <rPh sb="8" eb="9">
      <t>スウ</t>
    </rPh>
    <phoneticPr fontId="6"/>
  </si>
  <si>
    <t>就労定着率
（④÷③）</t>
    <rPh sb="0" eb="2">
      <t>シュウロウ</t>
    </rPh>
    <rPh sb="2" eb="4">
      <t>テイチャク</t>
    </rPh>
    <rPh sb="4" eb="5">
      <t>リツ</t>
    </rPh>
    <phoneticPr fontId="6"/>
  </si>
  <si>
    <t>合計（③）</t>
    <rPh sb="0" eb="2">
      <t>ゴウケイ</t>
    </rPh>
    <phoneticPr fontId="6"/>
  </si>
  <si>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6"/>
  </si>
  <si>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6"/>
  </si>
  <si>
    <t>前年度末における
就労継続者数</t>
    <rPh sb="0" eb="3">
      <t>ゼンネンド</t>
    </rPh>
    <rPh sb="3" eb="4">
      <t>マツ</t>
    </rPh>
    <rPh sb="9" eb="11">
      <t>シュウロウ</t>
    </rPh>
    <rPh sb="11" eb="13">
      <t>ケイゾク</t>
    </rPh>
    <rPh sb="13" eb="14">
      <t>シャ</t>
    </rPh>
    <rPh sb="14" eb="15">
      <t>スウ</t>
    </rPh>
    <phoneticPr fontId="6"/>
  </si>
  <si>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6"/>
  </si>
  <si>
    <t>前年度末時点の
継続状況</t>
    <rPh sb="0" eb="3">
      <t>ゼンネンド</t>
    </rPh>
    <rPh sb="3" eb="4">
      <t>マツ</t>
    </rPh>
    <rPh sb="4" eb="6">
      <t>ジテン</t>
    </rPh>
    <rPh sb="8" eb="10">
      <t>ケイゾク</t>
    </rPh>
    <rPh sb="10" eb="12">
      <t>ジョウキョウ</t>
    </rPh>
    <phoneticPr fontId="6"/>
  </si>
  <si>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6"/>
  </si>
  <si>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6"/>
  </si>
  <si>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6"/>
  </si>
  <si>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6"/>
  </si>
  <si>
    <t>指定を受ける
前月末日の継続状況</t>
    <rPh sb="0" eb="2">
      <t>シテイ</t>
    </rPh>
    <rPh sb="3" eb="4">
      <t>ウ</t>
    </rPh>
    <rPh sb="7" eb="9">
      <t>ゼンゲツ</t>
    </rPh>
    <rPh sb="9" eb="10">
      <t>マツ</t>
    </rPh>
    <rPh sb="10" eb="11">
      <t>ヒ</t>
    </rPh>
    <rPh sb="12" eb="14">
      <t>ケイゾク</t>
    </rPh>
    <rPh sb="14" eb="16">
      <t>ジョウキョウ</t>
    </rPh>
    <phoneticPr fontId="6"/>
  </si>
  <si>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6"/>
  </si>
  <si>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6"/>
  </si>
  <si>
    <t>①</t>
    <phoneticPr fontId="6"/>
  </si>
  <si>
    <t>過去６年間の就労定着支援の終了者</t>
    <rPh sb="0" eb="2">
      <t>カコ</t>
    </rPh>
    <rPh sb="3" eb="5">
      <t>ネンカン</t>
    </rPh>
    <rPh sb="6" eb="8">
      <t>シュウロウ</t>
    </rPh>
    <rPh sb="8" eb="10">
      <t>テイチャク</t>
    </rPh>
    <rPh sb="10" eb="12">
      <t>シエン</t>
    </rPh>
    <rPh sb="13" eb="16">
      <t>シュウリョウシャ</t>
    </rPh>
    <phoneticPr fontId="6"/>
  </si>
  <si>
    <t>③</t>
    <phoneticPr fontId="6"/>
  </si>
  <si>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6"/>
  </si>
  <si>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6"/>
  </si>
  <si>
    <t>前年度における
継続期間</t>
    <rPh sb="0" eb="3">
      <t>ゼンネンド</t>
    </rPh>
    <rPh sb="8" eb="10">
      <t>ケイゾク</t>
    </rPh>
    <rPh sb="10" eb="12">
      <t>キカン</t>
    </rPh>
    <phoneticPr fontId="6"/>
  </si>
  <si>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6"/>
  </si>
  <si>
    <t>　　２　従業者の配置</t>
    <rPh sb="4" eb="7">
      <t>ジュウギョウシャ</t>
    </rPh>
    <rPh sb="8" eb="10">
      <t>ハイチ</t>
    </rPh>
    <phoneticPr fontId="6"/>
  </si>
  <si>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6"/>
  </si>
  <si>
    <t>　　３　有資格者による
　　　指導体制</t>
    <rPh sb="4" eb="8">
      <t>ユウシカクシャ</t>
    </rPh>
    <rPh sb="15" eb="17">
      <t>シドウ</t>
    </rPh>
    <rPh sb="17" eb="19">
      <t>タイセイ</t>
    </rPh>
    <phoneticPr fontId="6"/>
  </si>
  <si>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6"/>
  </si>
  <si>
    <t>　　４　研修の開催</t>
    <rPh sb="4" eb="6">
      <t>ケンシュウ</t>
    </rPh>
    <rPh sb="7" eb="9">
      <t>カイサイ</t>
    </rPh>
    <phoneticPr fontId="6"/>
  </si>
  <si>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6"/>
  </si>
  <si>
    <t>　　５　他機関との連携</t>
    <rPh sb="4" eb="7">
      <t>タキカン</t>
    </rPh>
    <rPh sb="9" eb="11">
      <t>レンケイ</t>
    </rPh>
    <phoneticPr fontId="6"/>
  </si>
  <si>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6"/>
  </si>
  <si>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6"/>
  </si>
  <si>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6"/>
  </si>
  <si>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6"/>
  </si>
  <si>
    <t>○</t>
    <phoneticPr fontId="6"/>
  </si>
  <si>
    <t>短時間利用減算</t>
    <rPh sb="0" eb="3">
      <t>タンジカン</t>
    </rPh>
    <rPh sb="3" eb="5">
      <t>リヨウ</t>
    </rPh>
    <rPh sb="5" eb="7">
      <t>ゲンサン</t>
    </rPh>
    <phoneticPr fontId="6"/>
  </si>
  <si>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6"/>
  </si>
  <si>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6"/>
  </si>
  <si>
    <t>①</t>
    <phoneticPr fontId="6"/>
  </si>
  <si>
    <t>①</t>
    <phoneticPr fontId="6"/>
  </si>
  <si>
    <t>①のうち常勤の者の数</t>
    <rPh sb="4" eb="6">
      <t>ジョウキン</t>
    </rPh>
    <rPh sb="7" eb="8">
      <t>モノ</t>
    </rPh>
    <rPh sb="9" eb="10">
      <t>カズ</t>
    </rPh>
    <phoneticPr fontId="6"/>
  </si>
  <si>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6"/>
  </si>
  <si>
    <t>　　　保健福祉部長通知）第二の２の（３）に定義する「常勤」をいう。</t>
    <rPh sb="26" eb="28">
      <t>ジョウキン</t>
    </rPh>
    <phoneticPr fontId="6"/>
  </si>
  <si>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6"/>
  </si>
  <si>
    <t>　　　○生活介護にあっては、生活支援員又は共生型生活介護従業者</t>
    <rPh sb="4" eb="6">
      <t>セイカツ</t>
    </rPh>
    <rPh sb="6" eb="8">
      <t>カイゴ</t>
    </rPh>
    <rPh sb="14" eb="16">
      <t>セイカツ</t>
    </rPh>
    <rPh sb="16" eb="18">
      <t>シエン</t>
    </rPh>
    <rPh sb="18" eb="19">
      <t>イン</t>
    </rPh>
    <phoneticPr fontId="6"/>
  </si>
  <si>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6"/>
  </si>
  <si>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6"/>
  </si>
  <si>
    <t>　　　○自立生活援助にあっては、地域生活支援員</t>
    <rPh sb="6" eb="8">
      <t>セイカツ</t>
    </rPh>
    <rPh sb="8" eb="10">
      <t>エンジョ</t>
    </rPh>
    <rPh sb="16" eb="18">
      <t>チイキ</t>
    </rPh>
    <phoneticPr fontId="6"/>
  </si>
  <si>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6"/>
  </si>
  <si>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6"/>
  </si>
  <si>
    <t>　　　　又は共生型児童発達支援従業者、</t>
    <phoneticPr fontId="6"/>
  </si>
  <si>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6"/>
  </si>
  <si>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6"/>
  </si>
  <si>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6"/>
  </si>
  <si>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6"/>
  </si>
  <si>
    <t>　　　　又は共生型放課後等デイサービス従業者、</t>
    <phoneticPr fontId="6"/>
  </si>
  <si>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6"/>
  </si>
  <si>
    <r>
      <t>　　　　</t>
    </r>
    <r>
      <rPr>
        <sz val="11"/>
        <rFont val="ＭＳ ゴシック"/>
        <family val="3"/>
        <charset val="128"/>
      </rPr>
      <t>のことをいう。</t>
    </r>
    <phoneticPr fontId="6"/>
  </si>
  <si>
    <t>社会生活支援特別加算</t>
    <rPh sb="0" eb="2">
      <t>シャカイ</t>
    </rPh>
    <rPh sb="2" eb="4">
      <t>セイカツ</t>
    </rPh>
    <rPh sb="4" eb="6">
      <t>シエン</t>
    </rPh>
    <rPh sb="6" eb="8">
      <t>トクベツ</t>
    </rPh>
    <rPh sb="8" eb="10">
      <t>カサン</t>
    </rPh>
    <phoneticPr fontId="6"/>
  </si>
  <si>
    <t>サービス管理責任者配置等加算</t>
    <rPh sb="4" eb="6">
      <t>カンリ</t>
    </rPh>
    <rPh sb="6" eb="8">
      <t>セキニン</t>
    </rPh>
    <rPh sb="8" eb="9">
      <t>シャ</t>
    </rPh>
    <rPh sb="9" eb="11">
      <t>ハイチ</t>
    </rPh>
    <rPh sb="11" eb="12">
      <t>トウ</t>
    </rPh>
    <rPh sb="12" eb="14">
      <t>カサン</t>
    </rPh>
    <phoneticPr fontId="6"/>
  </si>
  <si>
    <t>精神障害者地域移行特別加算</t>
    <rPh sb="0" eb="2">
      <t>セイシン</t>
    </rPh>
    <rPh sb="2" eb="5">
      <t>ショウガイシャ</t>
    </rPh>
    <rPh sb="5" eb="7">
      <t>チイキ</t>
    </rPh>
    <rPh sb="7" eb="9">
      <t>イコウ</t>
    </rPh>
    <rPh sb="9" eb="11">
      <t>トクベツ</t>
    </rPh>
    <rPh sb="11" eb="13">
      <t>カサン</t>
    </rPh>
    <phoneticPr fontId="6"/>
  </si>
  <si>
    <t>賃金向上達成指導員配置加算</t>
    <rPh sb="0" eb="2">
      <t>チンギン</t>
    </rPh>
    <rPh sb="2" eb="4">
      <t>コウジョウ</t>
    </rPh>
    <rPh sb="4" eb="6">
      <t>タッセイ</t>
    </rPh>
    <rPh sb="6" eb="9">
      <t>シドウイン</t>
    </rPh>
    <rPh sb="9" eb="11">
      <t>ハイチ</t>
    </rPh>
    <rPh sb="11" eb="13">
      <t>カサン</t>
    </rPh>
    <phoneticPr fontId="6"/>
  </si>
  <si>
    <t>自立生活援助</t>
    <rPh sb="0" eb="2">
      <t>ジリツ</t>
    </rPh>
    <rPh sb="2" eb="4">
      <t>セイカツ</t>
    </rPh>
    <rPh sb="4" eb="6">
      <t>エンジョ</t>
    </rPh>
    <phoneticPr fontId="6"/>
  </si>
  <si>
    <t>就労定着実績体制加算</t>
    <rPh sb="0" eb="2">
      <t>シュウロウ</t>
    </rPh>
    <rPh sb="2" eb="4">
      <t>テイチャク</t>
    </rPh>
    <rPh sb="4" eb="6">
      <t>ジッセキ</t>
    </rPh>
    <rPh sb="6" eb="8">
      <t>タイセイ</t>
    </rPh>
    <rPh sb="8" eb="10">
      <t>カサン</t>
    </rPh>
    <phoneticPr fontId="6"/>
  </si>
  <si>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6"/>
  </si>
  <si>
    <t>サービス管理責任者欠如減算</t>
    <rPh sb="4" eb="6">
      <t>カンリ</t>
    </rPh>
    <rPh sb="6" eb="8">
      <t>セキニン</t>
    </rPh>
    <rPh sb="8" eb="9">
      <t>シャ</t>
    </rPh>
    <rPh sb="9" eb="11">
      <t>ケツジョ</t>
    </rPh>
    <rPh sb="11" eb="13">
      <t>ゲンサン</t>
    </rPh>
    <phoneticPr fontId="6"/>
  </si>
  <si>
    <t>別紙３２
（重度障害者支援加算）</t>
    <rPh sb="0" eb="2">
      <t>ベッシ</t>
    </rPh>
    <phoneticPr fontId="6"/>
  </si>
  <si>
    <t>別紙３５
（就労定着者の状況）</t>
    <rPh sb="0" eb="2">
      <t>ベッシ</t>
    </rPh>
    <rPh sb="6" eb="8">
      <t>シュウロウ</t>
    </rPh>
    <rPh sb="8" eb="10">
      <t>テイチャク</t>
    </rPh>
    <rPh sb="10" eb="11">
      <t>シャ</t>
    </rPh>
    <rPh sb="12" eb="14">
      <t>ジョウキョウ</t>
    </rPh>
    <phoneticPr fontId="6"/>
  </si>
  <si>
    <t>就労定着支援員</t>
    <rPh sb="0" eb="2">
      <t>シュウロウ</t>
    </rPh>
    <rPh sb="2" eb="4">
      <t>テイチャク</t>
    </rPh>
    <rPh sb="4" eb="6">
      <t>シエン</t>
    </rPh>
    <rPh sb="6" eb="7">
      <t>イン</t>
    </rPh>
    <phoneticPr fontId="8"/>
  </si>
  <si>
    <t>賃金向上達成指導員</t>
    <rPh sb="0" eb="2">
      <t>チンギン</t>
    </rPh>
    <rPh sb="2" eb="4">
      <t>コウジョウ</t>
    </rPh>
    <rPh sb="4" eb="6">
      <t>タッセイ</t>
    </rPh>
    <rPh sb="6" eb="9">
      <t>シドウイン</t>
    </rPh>
    <phoneticPr fontId="8"/>
  </si>
  <si>
    <t>定員または
利用者数</t>
    <rPh sb="0" eb="2">
      <t>テイイン</t>
    </rPh>
    <rPh sb="6" eb="8">
      <t>リヨウ</t>
    </rPh>
    <rPh sb="8" eb="9">
      <t>シャ</t>
    </rPh>
    <rPh sb="9" eb="10">
      <t>スウ</t>
    </rPh>
    <phoneticPr fontId="8"/>
  </si>
  <si>
    <t>地域生活支援員</t>
    <rPh sb="0" eb="2">
      <t>チイキ</t>
    </rPh>
    <rPh sb="2" eb="4">
      <t>セイカツ</t>
    </rPh>
    <rPh sb="4" eb="6">
      <t>シエン</t>
    </rPh>
    <rPh sb="6" eb="7">
      <t>イン</t>
    </rPh>
    <phoneticPr fontId="6"/>
  </si>
  <si>
    <t>火</t>
    <rPh sb="0" eb="1">
      <t>ヒ</t>
    </rPh>
    <phoneticPr fontId="8"/>
  </si>
  <si>
    <t>水</t>
    <rPh sb="0" eb="1">
      <t>スイ</t>
    </rPh>
    <phoneticPr fontId="8"/>
  </si>
  <si>
    <t>土</t>
    <rPh sb="0" eb="1">
      <t>ド</t>
    </rPh>
    <phoneticPr fontId="8"/>
  </si>
  <si>
    <t>金</t>
    <rPh sb="0" eb="1">
      <t>キン</t>
    </rPh>
    <phoneticPr fontId="8"/>
  </si>
  <si>
    <t>平均障害支援区分等算出シート</t>
    <rPh sb="0" eb="2">
      <t>ヘイキン</t>
    </rPh>
    <rPh sb="2" eb="4">
      <t>ショウガイ</t>
    </rPh>
    <rPh sb="4" eb="6">
      <t>シエン</t>
    </rPh>
    <rPh sb="6" eb="8">
      <t>クブン</t>
    </rPh>
    <rPh sb="8" eb="9">
      <t>トウ</t>
    </rPh>
    <rPh sb="9" eb="11">
      <t>サンシュツ</t>
    </rPh>
    <phoneticPr fontId="6"/>
  </si>
  <si>
    <t>平均利用者数</t>
    <phoneticPr fontId="8"/>
  </si>
  <si>
    <t>区分５・６および行動関連項目10点以上の　割合</t>
    <rPh sb="0" eb="2">
      <t>クブン</t>
    </rPh>
    <rPh sb="8" eb="10">
      <t>コウドウ</t>
    </rPh>
    <rPh sb="10" eb="12">
      <t>カンレン</t>
    </rPh>
    <rPh sb="12" eb="14">
      <t>コウモク</t>
    </rPh>
    <rPh sb="16" eb="17">
      <t>テン</t>
    </rPh>
    <rPh sb="17" eb="19">
      <t>イジョウ</t>
    </rPh>
    <rPh sb="21" eb="23">
      <t>ワリアイ</t>
    </rPh>
    <phoneticPr fontId="6"/>
  </si>
  <si>
    <t>総延べ障害
支援区分</t>
    <rPh sb="0" eb="1">
      <t>ソウ</t>
    </rPh>
    <rPh sb="1" eb="2">
      <t>ノ</t>
    </rPh>
    <rPh sb="3" eb="5">
      <t>ショウガイ</t>
    </rPh>
    <rPh sb="6" eb="8">
      <t>シエン</t>
    </rPh>
    <rPh sb="8" eb="10">
      <t>クブン</t>
    </rPh>
    <phoneticPr fontId="6"/>
  </si>
  <si>
    <t>平均障害支援区分</t>
    <rPh sb="0" eb="2">
      <t>ヘイキン</t>
    </rPh>
    <rPh sb="2" eb="4">
      <t>ショウガイ</t>
    </rPh>
    <rPh sb="6" eb="8">
      <t>クブン</t>
    </rPh>
    <phoneticPr fontId="6"/>
  </si>
  <si>
    <t>×２＝</t>
    <phoneticPr fontId="6"/>
  </si>
  <si>
    <t>重症心身障害者の割合</t>
    <rPh sb="0" eb="2">
      <t>ジュウショウ</t>
    </rPh>
    <rPh sb="2" eb="4">
      <t>シンシン</t>
    </rPh>
    <rPh sb="4" eb="7">
      <t>ショウガイシャ</t>
    </rPh>
    <rPh sb="8" eb="10">
      <t>ワリアイ</t>
    </rPh>
    <phoneticPr fontId="8"/>
  </si>
  <si>
    <t>視覚・聴覚言語障害者
支援体制加算対象者の人数</t>
    <rPh sb="0" eb="2">
      <t>シカク</t>
    </rPh>
    <rPh sb="17" eb="20">
      <t>タイショウシャ</t>
    </rPh>
    <rPh sb="21" eb="23">
      <t>ニンズウ</t>
    </rPh>
    <phoneticPr fontId="6"/>
  </si>
  <si>
    <t>区分２～区分６
の利用者数</t>
    <rPh sb="0" eb="2">
      <t>クブン</t>
    </rPh>
    <rPh sb="4" eb="6">
      <t>クブン</t>
    </rPh>
    <rPh sb="9" eb="12">
      <t>リヨウシャ</t>
    </rPh>
    <rPh sb="12" eb="13">
      <t>スウ</t>
    </rPh>
    <phoneticPr fontId="6"/>
  </si>
  <si>
    <t>重症心身障害者の人数　　（重心判定者数）</t>
    <rPh sb="0" eb="2">
      <t>ジュウショウ</t>
    </rPh>
    <rPh sb="2" eb="4">
      <t>シンシン</t>
    </rPh>
    <rPh sb="4" eb="7">
      <t>ショウガイシャ</t>
    </rPh>
    <rPh sb="8" eb="10">
      <t>ニンズウ</t>
    </rPh>
    <rPh sb="13" eb="15">
      <t>ジュウシン</t>
    </rPh>
    <rPh sb="15" eb="17">
      <t>ハンテイ</t>
    </rPh>
    <rPh sb="17" eb="18">
      <t>シャ</t>
    </rPh>
    <rPh sb="18" eb="19">
      <t>スウ</t>
    </rPh>
    <phoneticPr fontId="8"/>
  </si>
  <si>
    <t>平均利用者数</t>
    <phoneticPr fontId="8"/>
  </si>
  <si>
    <t>×２＝</t>
    <phoneticPr fontId="6"/>
  </si>
  <si>
    <t>×２＝</t>
    <phoneticPr fontId="6"/>
  </si>
  <si>
    <t>×２＝</t>
    <phoneticPr fontId="6"/>
  </si>
  <si>
    <t>×２＝</t>
    <phoneticPr fontId="6"/>
  </si>
  <si>
    <t>×２＝</t>
    <phoneticPr fontId="6"/>
  </si>
  <si>
    <t>×２＝</t>
    <phoneticPr fontId="6"/>
  </si>
  <si>
    <t>×２＝</t>
    <phoneticPr fontId="6"/>
  </si>
  <si>
    <t>×２＝</t>
    <phoneticPr fontId="6"/>
  </si>
  <si>
    <t>平均利用者数</t>
    <phoneticPr fontId="8"/>
  </si>
  <si>
    <t>　２　水色のセルを入力し、ベージュのセルは入力しないでください。</t>
    <rPh sb="3" eb="5">
      <t>ミズイロ</t>
    </rPh>
    <rPh sb="9" eb="11">
      <t>ニュウリョク</t>
    </rPh>
    <rPh sb="21" eb="23">
      <t>ニュウリョク</t>
    </rPh>
    <phoneticPr fontId="8"/>
  </si>
  <si>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6"/>
  </si>
  <si>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6"/>
  </si>
  <si>
    <t>「福祉・介護職員等特定処遇改善加算区分」欄は、福祉・介護職員等特定処遇改善加算対象が「２．あり」の場合に設定する。</t>
    <rPh sb="30" eb="31">
      <t>トウ</t>
    </rPh>
    <rPh sb="31" eb="33">
      <t>トクテイ</t>
    </rPh>
    <phoneticPr fontId="6"/>
  </si>
  <si>
    <t>※４</t>
    <phoneticPr fontId="6"/>
  </si>
  <si>
    <t>※３</t>
    <phoneticPr fontId="6"/>
  </si>
  <si>
    <t>「人員配置区分」欄には、報酬算定上の区分を設定する。</t>
    <rPh sb="21" eb="23">
      <t>セッテイ</t>
    </rPh>
    <phoneticPr fontId="6"/>
  </si>
  <si>
    <t>※２</t>
    <phoneticPr fontId="6"/>
  </si>
  <si>
    <t>※１</t>
    <phoneticPr fontId="6"/>
  </si>
  <si>
    <t>　１．なし　　２．あり</t>
    <phoneticPr fontId="6"/>
  </si>
  <si>
    <t>　１．Ⅰ　　２．Ⅱ</t>
    <phoneticPr fontId="6"/>
  </si>
  <si>
    <t>　１．なし　　３．Ⅱ　　４．Ⅲ　　５．Ⅰ</t>
    <phoneticPr fontId="6"/>
  </si>
  <si>
    <t>福祉専門職員配置等</t>
    <phoneticPr fontId="6"/>
  </si>
  <si>
    <t>１．30:1未満
２．30:1以上</t>
    <phoneticPr fontId="6"/>
  </si>
  <si>
    <t>就労定着実績</t>
    <phoneticPr fontId="6"/>
  </si>
  <si>
    <t>福祉・介護職員等特定処遇改善加算区分（※4）</t>
    <rPh sb="16" eb="18">
      <t>クブン</t>
    </rPh>
    <phoneticPr fontId="6"/>
  </si>
  <si>
    <t>福祉・介護職員等特定処遇改善加算対象</t>
    <rPh sb="16" eb="18">
      <t>タイショウ</t>
    </rPh>
    <phoneticPr fontId="6"/>
  </si>
  <si>
    <t>社会生活支援</t>
    <phoneticPr fontId="6"/>
  </si>
  <si>
    <t>　１．なし　　３．Ⅰ　　４．Ⅱ</t>
    <phoneticPr fontId="6"/>
  </si>
  <si>
    <t>就労定着者数（　　）</t>
    <phoneticPr fontId="6"/>
  </si>
  <si>
    <t>　１．なし　　２．Ⅰ　　３．Ⅱ</t>
    <phoneticPr fontId="6"/>
  </si>
  <si>
    <t>１．Ⅰ型(7.5:1)
２．Ⅱ型(10:1)</t>
    <phoneticPr fontId="6"/>
  </si>
  <si>
    <t>　１．なし　　２．宿直体制　　３．夜勤体制</t>
    <phoneticPr fontId="6"/>
  </si>
  <si>
    <t>　　１．なし　　２．Ⅰ　　３．Ⅱ　　４．Ⅲ　　５．Ⅰ・Ⅱ　　６．Ⅰ・Ⅲ　　
　　７．Ⅱ・Ⅲ　　８．Ⅰ・Ⅱ・Ⅲ</t>
    <phoneticPr fontId="6"/>
  </si>
  <si>
    <t>　１　なし　　２　あり</t>
    <phoneticPr fontId="6"/>
  </si>
  <si>
    <t>強度行動障害者地域移行体制</t>
    <phoneticPr fontId="6"/>
  </si>
  <si>
    <t>精神障害者地域移行体制</t>
    <phoneticPr fontId="6"/>
  </si>
  <si>
    <t>地域生活移行個別支援</t>
    <phoneticPr fontId="6"/>
  </si>
  <si>
    <t>送迎体制</t>
    <phoneticPr fontId="6"/>
  </si>
  <si>
    <t>職員欠如</t>
    <phoneticPr fontId="6"/>
  </si>
  <si>
    <t>定員超過</t>
    <phoneticPr fontId="6"/>
  </si>
  <si>
    <t>　１．福祉型　　２．医療型　　３．福祉型（強化）</t>
    <rPh sb="3" eb="6">
      <t>フクシガタ</t>
    </rPh>
    <rPh sb="10" eb="12">
      <t>イリョウ</t>
    </rPh>
    <rPh sb="12" eb="13">
      <t>ガタ</t>
    </rPh>
    <rPh sb="17" eb="20">
      <t>フクシガタ</t>
    </rPh>
    <rPh sb="21" eb="23">
      <t>キョウカ</t>
    </rPh>
    <phoneticPr fontId="6"/>
  </si>
  <si>
    <t>開所時間減算区分（※6）</t>
    <rPh sb="0" eb="2">
      <t>カイショ</t>
    </rPh>
    <rPh sb="2" eb="4">
      <t>ジカン</t>
    </rPh>
    <rPh sb="4" eb="6">
      <t>ゲンサン</t>
    </rPh>
    <rPh sb="6" eb="8">
      <t>クブン</t>
    </rPh>
    <phoneticPr fontId="6"/>
  </si>
  <si>
    <t>特例対象（※5）</t>
    <rPh sb="0" eb="2">
      <t>トクレイ</t>
    </rPh>
    <rPh sb="2" eb="4">
      <t>タイショウ</t>
    </rPh>
    <phoneticPr fontId="6"/>
  </si>
  <si>
    <t>１．Ⅰ型
２．Ⅱ型
３．Ⅲ型
４．Ⅳ型
５．Ⅴ型</t>
    <phoneticPr fontId="6"/>
  </si>
  <si>
    <t>１．40人以下
２．41人以上60人以下
３．61人以上80人以下
４．81人以上</t>
    <phoneticPr fontId="6"/>
  </si>
  <si>
    <t>　　１．一級地　２．二級地　３．三級地　４．四級地　５．五級地  　
　　６．六級地　７．七級地　２０．その他</t>
    <rPh sb="45" eb="46">
      <t>ナナ</t>
    </rPh>
    <rPh sb="46" eb="47">
      <t>キュウ</t>
    </rPh>
    <rPh sb="47" eb="48">
      <t>チ</t>
    </rPh>
    <phoneticPr fontId="6"/>
  </si>
  <si>
    <t>○</t>
    <phoneticPr fontId="6"/>
  </si>
  <si>
    <t>福祉・介護職員等特定処遇改善加算</t>
    <phoneticPr fontId="6"/>
  </si>
  <si>
    <t>○</t>
    <phoneticPr fontId="6"/>
  </si>
  <si>
    <t>令和</t>
    <rPh sb="0" eb="2">
      <t>レイワ</t>
    </rPh>
    <phoneticPr fontId="6"/>
  </si>
  <si>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6"/>
  </si>
  <si>
    <t>サービス管理責任者配置等（※7）</t>
    <rPh sb="4" eb="6">
      <t>カンリ</t>
    </rPh>
    <rPh sb="6" eb="8">
      <t>セキニン</t>
    </rPh>
    <rPh sb="8" eb="9">
      <t>シャ</t>
    </rPh>
    <rPh sb="9" eb="11">
      <t>ハイチ</t>
    </rPh>
    <rPh sb="11" eb="12">
      <t>トウ</t>
    </rPh>
    <phoneticPr fontId="6"/>
  </si>
  <si>
    <t>日中活動支援体制</t>
    <rPh sb="0" eb="2">
      <t>ニッチュウ</t>
    </rPh>
    <rPh sb="2" eb="4">
      <t>カツドウ</t>
    </rPh>
    <rPh sb="4" eb="6">
      <t>シエン</t>
    </rPh>
    <rPh sb="6" eb="8">
      <t>タイセイ</t>
    </rPh>
    <phoneticPr fontId="6"/>
  </si>
  <si>
    <t>移行準備支援体制</t>
    <rPh sb="0" eb="2">
      <t>イコウ</t>
    </rPh>
    <rPh sb="2" eb="4">
      <t>ジュンビ</t>
    </rPh>
    <rPh sb="4" eb="6">
      <t>シエン</t>
    </rPh>
    <rPh sb="6" eb="8">
      <t>タイセイ</t>
    </rPh>
    <phoneticPr fontId="6"/>
  </si>
  <si>
    <t>ピアサポート実施加算</t>
    <rPh sb="6" eb="8">
      <t>ジッシ</t>
    </rPh>
    <rPh sb="8" eb="10">
      <t>カサン</t>
    </rPh>
    <phoneticPr fontId="90"/>
  </si>
  <si>
    <t>居住支援連携体制</t>
    <phoneticPr fontId="90"/>
  </si>
  <si>
    <t>ピアサポート体制</t>
    <phoneticPr fontId="90"/>
  </si>
  <si>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6"/>
  </si>
  <si>
    <t>　　年　　月　　日</t>
    <rPh sb="2" eb="3">
      <t>ネン</t>
    </rPh>
    <rPh sb="5" eb="6">
      <t>ガツ</t>
    </rPh>
    <rPh sb="8" eb="9">
      <t>ニチ</t>
    </rPh>
    <phoneticPr fontId="6"/>
  </si>
  <si>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6"/>
  </si>
  <si>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6"/>
  </si>
  <si>
    <t>前年度</t>
    <rPh sb="0" eb="3">
      <t>ゼンネンド</t>
    </rPh>
    <phoneticPr fontId="6"/>
  </si>
  <si>
    <t>前々年度</t>
    <rPh sb="0" eb="2">
      <t>ゼンゼン</t>
    </rPh>
    <rPh sb="2" eb="4">
      <t>ネンド</t>
    </rPh>
    <phoneticPr fontId="6"/>
  </si>
  <si>
    <t>（　　　年度）</t>
    <rPh sb="4" eb="6">
      <t>ネンド</t>
    </rPh>
    <phoneticPr fontId="6"/>
  </si>
  <si>
    <t>÷</t>
    <phoneticPr fontId="6"/>
  </si>
  <si>
    <t>＝</t>
    <phoneticPr fontId="6"/>
  </si>
  <si>
    <t>％</t>
    <phoneticPr fontId="6"/>
  </si>
  <si>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6"/>
  </si>
  <si>
    <t>　　　　年　　　月　　　日</t>
    <rPh sb="4" eb="5">
      <t>ネン</t>
    </rPh>
    <rPh sb="8" eb="9">
      <t>ガツ</t>
    </rPh>
    <rPh sb="12" eb="13">
      <t>ニチ</t>
    </rPh>
    <phoneticPr fontId="6"/>
  </si>
  <si>
    <t>就職日（年月日）</t>
    <rPh sb="0" eb="2">
      <t>シュウショク</t>
    </rPh>
    <rPh sb="2" eb="3">
      <t>ビ</t>
    </rPh>
    <rPh sb="4" eb="7">
      <t>ネンガッピ</t>
    </rPh>
    <phoneticPr fontId="6"/>
  </si>
  <si>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6"/>
  </si>
  <si>
    <t>評価点区分</t>
    <rPh sb="0" eb="3">
      <t>ヒョウカテン</t>
    </rPh>
    <rPh sb="3" eb="5">
      <t>クブン</t>
    </rPh>
    <phoneticPr fontId="6"/>
  </si>
  <si>
    <t>評価点が170点以上</t>
    <rPh sb="0" eb="3">
      <t>ヒョウカテン</t>
    </rPh>
    <rPh sb="7" eb="8">
      <t>テン</t>
    </rPh>
    <rPh sb="8" eb="10">
      <t>イジョウ</t>
    </rPh>
    <phoneticPr fontId="6"/>
  </si>
  <si>
    <t>評価点が150点以上170点未満</t>
    <rPh sb="0" eb="3">
      <t>ヒョウカテン</t>
    </rPh>
    <rPh sb="7" eb="8">
      <t>テン</t>
    </rPh>
    <rPh sb="8" eb="10">
      <t>イジョウ</t>
    </rPh>
    <rPh sb="13" eb="14">
      <t>テン</t>
    </rPh>
    <rPh sb="14" eb="16">
      <t>ミマン</t>
    </rPh>
    <phoneticPr fontId="6"/>
  </si>
  <si>
    <t>評価点が130点以上150点未満</t>
    <rPh sb="0" eb="3">
      <t>ヒョウカテン</t>
    </rPh>
    <rPh sb="7" eb="8">
      <t>テン</t>
    </rPh>
    <rPh sb="8" eb="10">
      <t>イジョウ</t>
    </rPh>
    <rPh sb="13" eb="14">
      <t>テン</t>
    </rPh>
    <rPh sb="14" eb="16">
      <t>ミマン</t>
    </rPh>
    <phoneticPr fontId="6"/>
  </si>
  <si>
    <t>評価点が105点以上130点未満</t>
    <rPh sb="0" eb="3">
      <t>ヒョウカテン</t>
    </rPh>
    <rPh sb="7" eb="8">
      <t>テン</t>
    </rPh>
    <rPh sb="8" eb="10">
      <t>イジョウ</t>
    </rPh>
    <rPh sb="13" eb="14">
      <t>テン</t>
    </rPh>
    <rPh sb="14" eb="16">
      <t>ミマン</t>
    </rPh>
    <phoneticPr fontId="6"/>
  </si>
  <si>
    <t>評価点が80点以上105点未満</t>
    <rPh sb="0" eb="3">
      <t>ヒョウカテン</t>
    </rPh>
    <rPh sb="6" eb="7">
      <t>テン</t>
    </rPh>
    <rPh sb="7" eb="9">
      <t>イジョウ</t>
    </rPh>
    <rPh sb="12" eb="13">
      <t>テン</t>
    </rPh>
    <rPh sb="13" eb="15">
      <t>ミマン</t>
    </rPh>
    <phoneticPr fontId="6"/>
  </si>
  <si>
    <t>評価点が60点以上80点未満</t>
    <rPh sb="0" eb="3">
      <t>ヒョウカテン</t>
    </rPh>
    <rPh sb="6" eb="7">
      <t>テン</t>
    </rPh>
    <rPh sb="7" eb="9">
      <t>イジョウ</t>
    </rPh>
    <rPh sb="11" eb="12">
      <t>テン</t>
    </rPh>
    <rPh sb="12" eb="14">
      <t>ミマン</t>
    </rPh>
    <phoneticPr fontId="6"/>
  </si>
  <si>
    <t>評価点が60点未満</t>
    <rPh sb="0" eb="3">
      <t>ヒョウカテン</t>
    </rPh>
    <rPh sb="6" eb="7">
      <t>テン</t>
    </rPh>
    <rPh sb="7" eb="9">
      <t>ミマン</t>
    </rPh>
    <phoneticPr fontId="6"/>
  </si>
  <si>
    <t>評価点の公表</t>
    <rPh sb="0" eb="3">
      <t>ヒョウカテン</t>
    </rPh>
    <rPh sb="4" eb="6">
      <t>コウヒョウ</t>
    </rPh>
    <phoneticPr fontId="6"/>
  </si>
  <si>
    <t>インターネット利用</t>
    <rPh sb="7" eb="9">
      <t>リヨウ</t>
    </rPh>
    <phoneticPr fontId="6"/>
  </si>
  <si>
    <t>（公表場所）</t>
    <rPh sb="1" eb="3">
      <t>コウヒョウ</t>
    </rPh>
    <rPh sb="3" eb="5">
      <t>バショ</t>
    </rPh>
    <phoneticPr fontId="6"/>
  </si>
  <si>
    <t>（ＵＲＬ）</t>
    <phoneticPr fontId="6"/>
  </si>
  <si>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6"/>
  </si>
  <si>
    <t>　</t>
  </si>
  <si>
    <t>　年　　月　　日</t>
    <rPh sb="1" eb="2">
      <t>ネン</t>
    </rPh>
    <rPh sb="4" eb="5">
      <t>ガツ</t>
    </rPh>
    <rPh sb="7" eb="8">
      <t>ニチ</t>
    </rPh>
    <phoneticPr fontId="6"/>
  </si>
  <si>
    <t>サービス費区分</t>
    <rPh sb="4" eb="5">
      <t>ヒ</t>
    </rPh>
    <rPh sb="5" eb="7">
      <t>クブン</t>
    </rPh>
    <phoneticPr fontId="6"/>
  </si>
  <si>
    <t>4万5千円以上</t>
    <rPh sb="1" eb="2">
      <t>マン</t>
    </rPh>
    <rPh sb="3" eb="7">
      <t>センエンイジョウ</t>
    </rPh>
    <phoneticPr fontId="6"/>
  </si>
  <si>
    <t>1万5千円以上2万円未満</t>
    <rPh sb="1" eb="2">
      <t>マン</t>
    </rPh>
    <rPh sb="3" eb="4">
      <t>セン</t>
    </rPh>
    <rPh sb="4" eb="5">
      <t>エン</t>
    </rPh>
    <rPh sb="5" eb="7">
      <t>イジョウ</t>
    </rPh>
    <rPh sb="8" eb="9">
      <t>マン</t>
    </rPh>
    <rPh sb="9" eb="10">
      <t>エン</t>
    </rPh>
    <rPh sb="10" eb="12">
      <t>ミマン</t>
    </rPh>
    <phoneticPr fontId="6"/>
  </si>
  <si>
    <t>3万5千円以上4万5千円未満</t>
    <rPh sb="1" eb="2">
      <t>マン</t>
    </rPh>
    <rPh sb="3" eb="4">
      <t>セン</t>
    </rPh>
    <rPh sb="4" eb="5">
      <t>エン</t>
    </rPh>
    <rPh sb="5" eb="7">
      <t>イジョウ</t>
    </rPh>
    <rPh sb="8" eb="9">
      <t>マン</t>
    </rPh>
    <rPh sb="10" eb="11">
      <t>セン</t>
    </rPh>
    <rPh sb="11" eb="12">
      <t>エン</t>
    </rPh>
    <rPh sb="12" eb="14">
      <t>ミマン</t>
    </rPh>
    <phoneticPr fontId="6"/>
  </si>
  <si>
    <t>1万円以上1万5千円未満</t>
    <rPh sb="1" eb="2">
      <t>マン</t>
    </rPh>
    <rPh sb="2" eb="3">
      <t>エン</t>
    </rPh>
    <rPh sb="3" eb="5">
      <t>イジョウ</t>
    </rPh>
    <rPh sb="6" eb="7">
      <t>マン</t>
    </rPh>
    <rPh sb="8" eb="9">
      <t>セン</t>
    </rPh>
    <rPh sb="9" eb="10">
      <t>エン</t>
    </rPh>
    <rPh sb="10" eb="12">
      <t>ミマン</t>
    </rPh>
    <phoneticPr fontId="6"/>
  </si>
  <si>
    <t>3万円以上3万5千円未満</t>
    <rPh sb="1" eb="2">
      <t>マン</t>
    </rPh>
    <rPh sb="2" eb="3">
      <t>エン</t>
    </rPh>
    <rPh sb="3" eb="5">
      <t>イジョウ</t>
    </rPh>
    <rPh sb="6" eb="7">
      <t>マン</t>
    </rPh>
    <rPh sb="8" eb="9">
      <t>セン</t>
    </rPh>
    <rPh sb="9" eb="10">
      <t>エン</t>
    </rPh>
    <rPh sb="10" eb="12">
      <t>ミマン</t>
    </rPh>
    <phoneticPr fontId="6"/>
  </si>
  <si>
    <t>1万円未満</t>
    <rPh sb="2" eb="3">
      <t>エン</t>
    </rPh>
    <rPh sb="3" eb="5">
      <t>ミマン</t>
    </rPh>
    <phoneticPr fontId="6"/>
  </si>
  <si>
    <t>2万5千円以上3万円未満</t>
    <rPh sb="1" eb="2">
      <t>マン</t>
    </rPh>
    <rPh sb="3" eb="4">
      <t>セン</t>
    </rPh>
    <rPh sb="4" eb="5">
      <t>エン</t>
    </rPh>
    <rPh sb="5" eb="7">
      <t>イジョウ</t>
    </rPh>
    <rPh sb="8" eb="9">
      <t>マン</t>
    </rPh>
    <rPh sb="9" eb="10">
      <t>エン</t>
    </rPh>
    <rPh sb="10" eb="12">
      <t>ミマン</t>
    </rPh>
    <phoneticPr fontId="6"/>
  </si>
  <si>
    <t>2万円以上2万5千円未満</t>
    <rPh sb="1" eb="2">
      <t>マン</t>
    </rPh>
    <rPh sb="2" eb="3">
      <t>エン</t>
    </rPh>
    <rPh sb="3" eb="5">
      <t>イジョウ</t>
    </rPh>
    <rPh sb="6" eb="7">
      <t>マン</t>
    </rPh>
    <rPh sb="8" eb="9">
      <t>セン</t>
    </rPh>
    <rPh sb="9" eb="10">
      <t>エン</t>
    </rPh>
    <rPh sb="10" eb="12">
      <t>ミマン</t>
    </rPh>
    <phoneticPr fontId="6"/>
  </si>
  <si>
    <t>ピアサポーターの配置</t>
    <rPh sb="8" eb="10">
      <t>ハイチ</t>
    </rPh>
    <phoneticPr fontId="6"/>
  </si>
  <si>
    <t>有　　　　　　　　・　　　　　　　　無</t>
    <rPh sb="0" eb="1">
      <t>アリ</t>
    </rPh>
    <rPh sb="18" eb="19">
      <t>ナ</t>
    </rPh>
    <phoneticPr fontId="6"/>
  </si>
  <si>
    <t>修了した研修の名称</t>
    <rPh sb="0" eb="2">
      <t>シュウリョウ</t>
    </rPh>
    <rPh sb="4" eb="6">
      <t>ケンシュウ</t>
    </rPh>
    <rPh sb="7" eb="9">
      <t>メイショウ</t>
    </rPh>
    <phoneticPr fontId="6"/>
  </si>
  <si>
    <t>＜その他の職員＞</t>
    <rPh sb="3" eb="4">
      <t>タ</t>
    </rPh>
    <rPh sb="5" eb="7">
      <t>ショクイン</t>
    </rPh>
    <phoneticPr fontId="6"/>
  </si>
  <si>
    <t>就労定着率が９割５分以上</t>
    <rPh sb="0" eb="2">
      <t>シュウロウ</t>
    </rPh>
    <rPh sb="2" eb="4">
      <t>テイチャク</t>
    </rPh>
    <rPh sb="4" eb="5">
      <t>リツ</t>
    </rPh>
    <rPh sb="7" eb="8">
      <t>ワリ</t>
    </rPh>
    <rPh sb="9" eb="10">
      <t>ブ</t>
    </rPh>
    <rPh sb="10" eb="12">
      <t>イジョウ</t>
    </rPh>
    <phoneticPr fontId="6"/>
  </si>
  <si>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6"/>
  </si>
  <si>
    <t>就労定着率が３割未満</t>
    <rPh sb="0" eb="2">
      <t>シュウロウ</t>
    </rPh>
    <rPh sb="2" eb="4">
      <t>テイチャク</t>
    </rPh>
    <rPh sb="4" eb="5">
      <t>リツ</t>
    </rPh>
    <rPh sb="7" eb="8">
      <t>ワリ</t>
    </rPh>
    <rPh sb="8" eb="10">
      <t>ミマン</t>
    </rPh>
    <phoneticPr fontId="6"/>
  </si>
  <si>
    <t>％</t>
    <phoneticPr fontId="6"/>
  </si>
  <si>
    <t>就労定着支援の利用開始日（年月日）</t>
    <rPh sb="0" eb="2">
      <t>シュウロウ</t>
    </rPh>
    <rPh sb="2" eb="4">
      <t>テイチャク</t>
    </rPh>
    <rPh sb="4" eb="6">
      <t>シエン</t>
    </rPh>
    <rPh sb="7" eb="9">
      <t>リヨウ</t>
    </rPh>
    <rPh sb="9" eb="12">
      <t>カイシビ</t>
    </rPh>
    <rPh sb="13" eb="16">
      <t>ネンガッピ</t>
    </rPh>
    <phoneticPr fontId="6"/>
  </si>
  <si>
    <t>就労定着支援の
終了日（年月日）</t>
    <rPh sb="8" eb="11">
      <t>シュウリョウビ</t>
    </rPh>
    <rPh sb="12" eb="15">
      <t>ネンガッピ</t>
    </rPh>
    <phoneticPr fontId="6"/>
  </si>
  <si>
    <t>ピアサポート体制加算に関する届出書</t>
    <rPh sb="6" eb="8">
      <t>タイセイ</t>
    </rPh>
    <rPh sb="8" eb="10">
      <t>カサン</t>
    </rPh>
    <rPh sb="11" eb="12">
      <t>カン</t>
    </rPh>
    <rPh sb="14" eb="16">
      <t>トドケデ</t>
    </rPh>
    <rPh sb="16" eb="17">
      <t>ショ</t>
    </rPh>
    <phoneticPr fontId="6"/>
  </si>
  <si>
    <t>実人員</t>
    <rPh sb="0" eb="3">
      <t>ジツジンイン</t>
    </rPh>
    <phoneticPr fontId="6"/>
  </si>
  <si>
    <t>ピアサポート体制加算</t>
    <rPh sb="6" eb="8">
      <t>タイセイ</t>
    </rPh>
    <rPh sb="8" eb="10">
      <t>カサン</t>
    </rPh>
    <phoneticPr fontId="6"/>
  </si>
  <si>
    <t>別紙３
（障害支援区分）</t>
    <rPh sb="0" eb="2">
      <t>ベッシ</t>
    </rPh>
    <rPh sb="5" eb="7">
      <t>ショウガイ</t>
    </rPh>
    <rPh sb="7" eb="9">
      <t>シエン</t>
    </rPh>
    <rPh sb="9" eb="11">
      <t>クブン</t>
    </rPh>
    <phoneticPr fontId="6"/>
  </si>
  <si>
    <t>別紙２
（勤務体制（生活介護等））</t>
    <rPh sb="0" eb="2">
      <t>ベッシ</t>
    </rPh>
    <rPh sb="5" eb="7">
      <t>キンム</t>
    </rPh>
    <rPh sb="7" eb="9">
      <t>タイセイ</t>
    </rPh>
    <rPh sb="10" eb="12">
      <t>セイカツ</t>
    </rPh>
    <rPh sb="12" eb="14">
      <t>カイゴ</t>
    </rPh>
    <rPh sb="14" eb="15">
      <t>ナド</t>
    </rPh>
    <phoneticPr fontId="6"/>
  </si>
  <si>
    <t>別紙２
（勤務体制（生活介護等以外））</t>
    <rPh sb="0" eb="2">
      <t>ベッシ</t>
    </rPh>
    <rPh sb="5" eb="7">
      <t>キンム</t>
    </rPh>
    <rPh sb="7" eb="9">
      <t>タイセイ</t>
    </rPh>
    <rPh sb="10" eb="12">
      <t>セイカツ</t>
    </rPh>
    <rPh sb="12" eb="14">
      <t>カイゴ</t>
    </rPh>
    <rPh sb="14" eb="15">
      <t>ナド</t>
    </rPh>
    <rPh sb="15" eb="17">
      <t>イガイ</t>
    </rPh>
    <phoneticPr fontId="6"/>
  </si>
  <si>
    <t>別紙６
（福祉専門（短期入所））</t>
    <rPh sb="0" eb="2">
      <t>ベッシ</t>
    </rPh>
    <rPh sb="5" eb="7">
      <t>フクシ</t>
    </rPh>
    <rPh sb="7" eb="9">
      <t>センモン</t>
    </rPh>
    <rPh sb="10" eb="12">
      <t>タンキ</t>
    </rPh>
    <rPh sb="12" eb="14">
      <t>ニュウショ</t>
    </rPh>
    <phoneticPr fontId="6"/>
  </si>
  <si>
    <t>別紙６
（福祉専門（短期入所以外））</t>
    <rPh sb="0" eb="2">
      <t>ベッシ</t>
    </rPh>
    <rPh sb="5" eb="7">
      <t>フクシ</t>
    </rPh>
    <rPh sb="7" eb="9">
      <t>センモン</t>
    </rPh>
    <rPh sb="10" eb="12">
      <t>タンキ</t>
    </rPh>
    <rPh sb="12" eb="14">
      <t>ニュウショ</t>
    </rPh>
    <rPh sb="14" eb="16">
      <t>イガイ</t>
    </rPh>
    <phoneticPr fontId="6"/>
  </si>
  <si>
    <t>別紙３０
（地域生活移行個別支援）</t>
    <rPh sb="0" eb="2">
      <t>ベッシ</t>
    </rPh>
    <rPh sb="6" eb="8">
      <t>チイキ</t>
    </rPh>
    <rPh sb="8" eb="10">
      <t>セイカツ</t>
    </rPh>
    <rPh sb="10" eb="12">
      <t>イコウ</t>
    </rPh>
    <rPh sb="12" eb="14">
      <t>コベツ</t>
    </rPh>
    <rPh sb="14" eb="16">
      <t>シエン</t>
    </rPh>
    <phoneticPr fontId="6"/>
  </si>
  <si>
    <t>別紙３１
（サービス管理責任者配置）</t>
    <rPh sb="0" eb="2">
      <t>ベッシ</t>
    </rPh>
    <phoneticPr fontId="6"/>
  </si>
  <si>
    <t>別紙３３
（個別計画訓練支援加算）</t>
    <rPh sb="0" eb="2">
      <t>ベッシ</t>
    </rPh>
    <phoneticPr fontId="6"/>
  </si>
  <si>
    <t>別紙３４
（就労移行支援算定区分）</t>
    <rPh sb="0" eb="2">
      <t>ベッシ</t>
    </rPh>
    <phoneticPr fontId="6"/>
  </si>
  <si>
    <t>別紙３７
（賃金向上達成指導員配置加算）</t>
    <rPh sb="0" eb="2">
      <t>ベッシ</t>
    </rPh>
    <phoneticPr fontId="6"/>
  </si>
  <si>
    <t>別紙３９
（就労継続支援Ｂ型算定区分）</t>
    <rPh sb="0" eb="2">
      <t>ベッシ</t>
    </rPh>
    <phoneticPr fontId="6"/>
  </si>
  <si>
    <t>別紙４０
（就労定着支援に算定区分）</t>
    <rPh sb="0" eb="2">
      <t>ベッシ</t>
    </rPh>
    <phoneticPr fontId="6"/>
  </si>
  <si>
    <t>別紙４２
（就労定着実績体制加算）</t>
    <rPh sb="0" eb="2">
      <t>ベッシ</t>
    </rPh>
    <rPh sb="6" eb="8">
      <t>シュウロウ</t>
    </rPh>
    <rPh sb="8" eb="10">
      <t>テイチャク</t>
    </rPh>
    <rPh sb="10" eb="12">
      <t>ジッセキ</t>
    </rPh>
    <rPh sb="12" eb="14">
      <t>タイセイ</t>
    </rPh>
    <rPh sb="14" eb="16">
      <t>カサン</t>
    </rPh>
    <phoneticPr fontId="6"/>
  </si>
  <si>
    <t>別紙４３
（社会生活支援特別加算）</t>
    <rPh sb="0" eb="2">
      <t>ベッシ</t>
    </rPh>
    <phoneticPr fontId="6"/>
  </si>
  <si>
    <t>別紙２１
（人員配置療養介護）</t>
    <rPh sb="0" eb="2">
      <t>ベッシ</t>
    </rPh>
    <rPh sb="6" eb="8">
      <t>ジンイン</t>
    </rPh>
    <rPh sb="8" eb="10">
      <t>ハイチ</t>
    </rPh>
    <rPh sb="10" eb="12">
      <t>リョウヨウ</t>
    </rPh>
    <rPh sb="12" eb="14">
      <t>カイゴ</t>
    </rPh>
    <phoneticPr fontId="6"/>
  </si>
  <si>
    <t>別紙２２
（延長支援加算）</t>
    <rPh sb="0" eb="2">
      <t>ベッシ</t>
    </rPh>
    <rPh sb="6" eb="8">
      <t>エンチョウ</t>
    </rPh>
    <rPh sb="8" eb="10">
      <t>シエン</t>
    </rPh>
    <rPh sb="10" eb="12">
      <t>カサン</t>
    </rPh>
    <phoneticPr fontId="6"/>
  </si>
  <si>
    <t>別紙２３
（緊急短期入所）</t>
    <rPh sb="0" eb="2">
      <t>ベッシ</t>
    </rPh>
    <rPh sb="6" eb="8">
      <t>キンキュウ</t>
    </rPh>
    <rPh sb="8" eb="10">
      <t>タンキ</t>
    </rPh>
    <rPh sb="10" eb="12">
      <t>ニュウショ</t>
    </rPh>
    <phoneticPr fontId="6"/>
  </si>
  <si>
    <t>別紙２４
（看護職員配置）</t>
    <rPh sb="0" eb="2">
      <t>ベッシ</t>
    </rPh>
    <rPh sb="6" eb="8">
      <t>カンゴ</t>
    </rPh>
    <rPh sb="8" eb="10">
      <t>ショクイン</t>
    </rPh>
    <rPh sb="10" eb="12">
      <t>ハイチ</t>
    </rPh>
    <phoneticPr fontId="6"/>
  </si>
  <si>
    <t>別紙２５
（夜間支援等）</t>
    <rPh sb="0" eb="2">
      <t>ベッシ</t>
    </rPh>
    <rPh sb="6" eb="8">
      <t>ヤカン</t>
    </rPh>
    <rPh sb="8" eb="10">
      <t>シエン</t>
    </rPh>
    <rPh sb="10" eb="11">
      <t>トウ</t>
    </rPh>
    <phoneticPr fontId="6"/>
  </si>
  <si>
    <t>別紙２６
（移行準備支援）</t>
    <rPh sb="0" eb="2">
      <t>ベッシ</t>
    </rPh>
    <rPh sb="6" eb="8">
      <t>イコウ</t>
    </rPh>
    <rPh sb="8" eb="10">
      <t>ジュンビ</t>
    </rPh>
    <rPh sb="10" eb="12">
      <t>シエン</t>
    </rPh>
    <phoneticPr fontId="6"/>
  </si>
  <si>
    <t>別紙２７
（送迎加算）</t>
    <rPh sb="0" eb="2">
      <t>ベッシ</t>
    </rPh>
    <rPh sb="6" eb="8">
      <t>ソウゲイ</t>
    </rPh>
    <rPh sb="8" eb="10">
      <t>カサン</t>
    </rPh>
    <phoneticPr fontId="6"/>
  </si>
  <si>
    <t>別紙７の2（視覚聴覚言語２）</t>
    <rPh sb="0" eb="2">
      <t>ベッシ</t>
    </rPh>
    <rPh sb="6" eb="8">
      <t>シカク</t>
    </rPh>
    <rPh sb="8" eb="10">
      <t>チョウカク</t>
    </rPh>
    <rPh sb="10" eb="12">
      <t>ゲンゴ</t>
    </rPh>
    <phoneticPr fontId="6"/>
  </si>
  <si>
    <t>別紙１０
（重度障害者（Ⅰ））</t>
    <rPh sb="0" eb="2">
      <t>ベッシ</t>
    </rPh>
    <rPh sb="6" eb="8">
      <t>ジュウド</t>
    </rPh>
    <rPh sb="8" eb="11">
      <t>ショウガイシャ</t>
    </rPh>
    <phoneticPr fontId="6"/>
  </si>
  <si>
    <t>別紙１０
（重度障害者（Ⅱ）施設入所）</t>
    <rPh sb="0" eb="2">
      <t>ベッシ</t>
    </rPh>
    <rPh sb="6" eb="8">
      <t>ジュウド</t>
    </rPh>
    <rPh sb="8" eb="11">
      <t>ショウガイシャ</t>
    </rPh>
    <rPh sb="14" eb="16">
      <t>シセツ</t>
    </rPh>
    <rPh sb="16" eb="18">
      <t>ニュウショ</t>
    </rPh>
    <phoneticPr fontId="6"/>
  </si>
  <si>
    <t>別途掲載</t>
    <phoneticPr fontId="6"/>
  </si>
  <si>
    <t>医療連携体制加算（Ⅶ）</t>
    <phoneticPr fontId="6"/>
  </si>
  <si>
    <t>事業所所在地</t>
    <rPh sb="0" eb="3">
      <t>ジギョウショ</t>
    </rPh>
    <rPh sb="3" eb="6">
      <t>ショザイチ</t>
    </rPh>
    <phoneticPr fontId="6"/>
  </si>
  <si>
    <t>１　新規　　　　　　　　　２　変更　　　　　　　　　　３　終了</t>
  </si>
  <si>
    <t>支援対象者</t>
    <rPh sb="0" eb="2">
      <t>シエン</t>
    </rPh>
    <rPh sb="2" eb="5">
      <t>タイショウシャ</t>
    </rPh>
    <phoneticPr fontId="6"/>
  </si>
  <si>
    <t>看護師の配置状況（事業所の職員として看護師を確保している場合）</t>
    <phoneticPr fontId="6"/>
  </si>
  <si>
    <t>配置する看護師の数（人）</t>
    <rPh sb="4" eb="7">
      <t>カンゴシ</t>
    </rPh>
    <rPh sb="8" eb="9">
      <t>カズ</t>
    </rPh>
    <rPh sb="10" eb="11">
      <t>ニン</t>
    </rPh>
    <phoneticPr fontId="6"/>
  </si>
  <si>
    <t>他事業所との併任</t>
    <phoneticPr fontId="6"/>
  </si>
  <si>
    <t>有　　・　　無</t>
    <rPh sb="0" eb="1">
      <t>ア</t>
    </rPh>
    <rPh sb="6" eb="7">
      <t>ナ</t>
    </rPh>
    <phoneticPr fontId="6"/>
  </si>
  <si>
    <t>訪問看護ステーション等との提携状況（訪問看護ステーション等との連携により看護師を確保している場合）</t>
    <rPh sb="10" eb="11">
      <t>トウ</t>
    </rPh>
    <rPh sb="28" eb="29">
      <t>トウ</t>
    </rPh>
    <phoneticPr fontId="6"/>
  </si>
  <si>
    <t>訪問看護ステーション等の名称</t>
    <rPh sb="10" eb="11">
      <t>トウ</t>
    </rPh>
    <phoneticPr fontId="6"/>
  </si>
  <si>
    <t>訪問看護ステーション等の所在地</t>
    <rPh sb="10" eb="11">
      <t>トウ</t>
    </rPh>
    <phoneticPr fontId="6"/>
  </si>
  <si>
    <t>確保する看護師の数（人）</t>
    <rPh sb="0" eb="2">
      <t>カクホ</t>
    </rPh>
    <rPh sb="4" eb="7">
      <t>カンゴシ</t>
    </rPh>
    <rPh sb="8" eb="9">
      <t>カズ</t>
    </rPh>
    <rPh sb="10" eb="11">
      <t>ニン</t>
    </rPh>
    <phoneticPr fontId="6"/>
  </si>
  <si>
    <t>看護師の勤務状況</t>
    <rPh sb="0" eb="3">
      <t>カンゴシ</t>
    </rPh>
    <rPh sb="4" eb="6">
      <t>キンム</t>
    </rPh>
    <rPh sb="6" eb="8">
      <t>ジョウキョウ</t>
    </rPh>
    <phoneticPr fontId="6"/>
  </si>
  <si>
    <t>その他の体制の整備状況</t>
    <rPh sb="2" eb="3">
      <t>タ</t>
    </rPh>
    <rPh sb="4" eb="6">
      <t>タイセイ</t>
    </rPh>
    <rPh sb="7" eb="9">
      <t>セイビ</t>
    </rPh>
    <rPh sb="9" eb="11">
      <t>ジョウキョウ</t>
    </rPh>
    <phoneticPr fontId="6"/>
  </si>
  <si>
    <t>看護師に２４時間常時連絡できる体制を整備している。</t>
    <phoneticPr fontId="6"/>
  </si>
  <si>
    <t>重度化した場合の対応に係る指針を定め、入居の際に、入居者又はその家族等に対して、当該指針の内容を説明し、同意を得る体制を整備している。</t>
    <phoneticPr fontId="6"/>
  </si>
  <si>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6"/>
  </si>
  <si>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6"/>
  </si>
  <si>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6"/>
  </si>
  <si>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6"/>
  </si>
  <si>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6"/>
  </si>
  <si>
    <t>居住支援連携体制加算に関する届出書</t>
    <rPh sb="0" eb="2">
      <t>キョジュウ</t>
    </rPh>
    <rPh sb="2" eb="4">
      <t>シエン</t>
    </rPh>
    <rPh sb="4" eb="6">
      <t>レンケイ</t>
    </rPh>
    <rPh sb="6" eb="8">
      <t>タイセイ</t>
    </rPh>
    <rPh sb="8" eb="10">
      <t>カサン</t>
    </rPh>
    <phoneticPr fontId="6"/>
  </si>
  <si>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6"/>
  </si>
  <si>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6"/>
  </si>
  <si>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6"/>
  </si>
  <si>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6"/>
  </si>
  <si>
    <t>別紙４５
医療連携体制加算（Ⅸ）</t>
    <rPh sb="0" eb="2">
      <t>ベッシ</t>
    </rPh>
    <phoneticPr fontId="6"/>
  </si>
  <si>
    <t>医療連携体制加算（Ⅸ）に関する届出書</t>
    <phoneticPr fontId="6"/>
  </si>
  <si>
    <t>医療連携体制加算（Ⅸ）</t>
    <phoneticPr fontId="6"/>
  </si>
  <si>
    <t>自己評価結果等未公表減算</t>
    <rPh sb="0" eb="2">
      <t>ジコ</t>
    </rPh>
    <rPh sb="2" eb="4">
      <t>ヒョウカ</t>
    </rPh>
    <rPh sb="4" eb="7">
      <t>ケッカナド</t>
    </rPh>
    <rPh sb="7" eb="10">
      <t>ミコウヒョウ</t>
    </rPh>
    <rPh sb="10" eb="12">
      <t>ゲンサン</t>
    </rPh>
    <phoneticPr fontId="6"/>
  </si>
  <si>
    <t>ピアサポート実施加算</t>
    <rPh sb="6" eb="8">
      <t>ジッシ</t>
    </rPh>
    <rPh sb="8" eb="10">
      <t>カサン</t>
    </rPh>
    <phoneticPr fontId="6"/>
  </si>
  <si>
    <t>居住支援連携体制加算</t>
    <rPh sb="0" eb="2">
      <t>キョジュウ</t>
    </rPh>
    <rPh sb="2" eb="4">
      <t>シエン</t>
    </rPh>
    <rPh sb="4" eb="6">
      <t>レンケイ</t>
    </rPh>
    <rPh sb="6" eb="8">
      <t>タイセイ</t>
    </rPh>
    <rPh sb="8" eb="10">
      <t>カサン</t>
    </rPh>
    <phoneticPr fontId="6"/>
  </si>
  <si>
    <t>別紙46
(居住支援連携体制加算)</t>
    <rPh sb="0" eb="2">
      <t>ベッシ</t>
    </rPh>
    <rPh sb="6" eb="8">
      <t>キョジュウ</t>
    </rPh>
    <rPh sb="8" eb="10">
      <t>シエン</t>
    </rPh>
    <rPh sb="10" eb="12">
      <t>レンケイ</t>
    </rPh>
    <rPh sb="12" eb="14">
      <t>タイセイ</t>
    </rPh>
    <rPh sb="14" eb="16">
      <t>カサン</t>
    </rPh>
    <phoneticPr fontId="6"/>
  </si>
  <si>
    <t>日中活動支援加算</t>
    <rPh sb="0" eb="2">
      <t>ニッチュウ</t>
    </rPh>
    <rPh sb="2" eb="4">
      <t>カツドウ</t>
    </rPh>
    <rPh sb="4" eb="6">
      <t>シエン</t>
    </rPh>
    <rPh sb="6" eb="8">
      <t>カサン</t>
    </rPh>
    <phoneticPr fontId="6"/>
  </si>
  <si>
    <t>※１　「□」は生活介護事業所、「■」は生活介護事業所以外</t>
    <rPh sb="7" eb="9">
      <t>セイカツ</t>
    </rPh>
    <rPh sb="9" eb="11">
      <t>カイゴ</t>
    </rPh>
    <rPh sb="11" eb="14">
      <t>ジギョウショ</t>
    </rPh>
    <phoneticPr fontId="8"/>
  </si>
  <si>
    <t>□</t>
  </si>
  <si>
    <t>■</t>
  </si>
  <si>
    <t>別紙４１
（就労定着支援・就労継続者の状況（継続））</t>
    <rPh sb="0" eb="2">
      <t>ベッシ</t>
    </rPh>
    <rPh sb="6" eb="8">
      <t>シュウロウ</t>
    </rPh>
    <rPh sb="8" eb="10">
      <t>テイチャク</t>
    </rPh>
    <rPh sb="10" eb="12">
      <t>シエン</t>
    </rPh>
    <rPh sb="22" eb="24">
      <t>ケイゾク</t>
    </rPh>
    <phoneticPr fontId="6"/>
  </si>
  <si>
    <t>別紙４１
（就労定着支援・就労継続者の状況（新規））</t>
    <rPh sb="0" eb="2">
      <t>ベッシ</t>
    </rPh>
    <rPh sb="6" eb="8">
      <t>シュウロウ</t>
    </rPh>
    <rPh sb="8" eb="10">
      <t>テイチャク</t>
    </rPh>
    <rPh sb="10" eb="12">
      <t>シエン</t>
    </rPh>
    <rPh sb="22" eb="24">
      <t>シンキ</t>
    </rPh>
    <phoneticPr fontId="6"/>
  </si>
  <si>
    <t>重度障害者支援加算Ⅰ・Ⅱ（生活介護）</t>
    <rPh sb="0" eb="2">
      <t>ジュウド</t>
    </rPh>
    <rPh sb="2" eb="5">
      <t>ショウガイシャ</t>
    </rPh>
    <rPh sb="5" eb="7">
      <t>シエン</t>
    </rPh>
    <rPh sb="7" eb="9">
      <t>カサン</t>
    </rPh>
    <rPh sb="13" eb="15">
      <t>セイカツ</t>
    </rPh>
    <rPh sb="15" eb="17">
      <t>カイゴ</t>
    </rPh>
    <phoneticPr fontId="6"/>
  </si>
  <si>
    <t>　人員配置体制加算（Ⅰ）を算定している</t>
    <rPh sb="1" eb="3">
      <t>ジンイン</t>
    </rPh>
    <rPh sb="3" eb="5">
      <t>ハイチ</t>
    </rPh>
    <rPh sb="5" eb="7">
      <t>タイセイ</t>
    </rPh>
    <rPh sb="7" eb="9">
      <t>カサン</t>
    </rPh>
    <rPh sb="13" eb="15">
      <t>サンテイ</t>
    </rPh>
    <phoneticPr fontId="116"/>
  </si>
  <si>
    <t>有　　　　・　　　　無</t>
    <rPh sb="0" eb="1">
      <t>ア</t>
    </rPh>
    <rPh sb="10" eb="11">
      <t>ナシ</t>
    </rPh>
    <phoneticPr fontId="116"/>
  </si>
  <si>
    <t>　重症心身障がい者が２人以上利用している</t>
    <rPh sb="1" eb="3">
      <t>ジュウショウ</t>
    </rPh>
    <rPh sb="3" eb="5">
      <t>シンシン</t>
    </rPh>
    <rPh sb="5" eb="6">
      <t>ショウ</t>
    </rPh>
    <rPh sb="8" eb="9">
      <t>シャ</t>
    </rPh>
    <rPh sb="11" eb="12">
      <t>リ</t>
    </rPh>
    <rPh sb="12" eb="14">
      <t>イジョウ</t>
    </rPh>
    <rPh sb="14" eb="16">
      <t>リヨウ</t>
    </rPh>
    <phoneticPr fontId="116"/>
  </si>
  <si>
    <t>重度障害者支援加算（Ⅱ）</t>
    <rPh sb="0" eb="2">
      <t>ジュウド</t>
    </rPh>
    <rPh sb="2" eb="5">
      <t>ショウガイシャ</t>
    </rPh>
    <rPh sb="5" eb="7">
      <t>シエン</t>
    </rPh>
    <rPh sb="7" eb="9">
      <t>カサン</t>
    </rPh>
    <phoneticPr fontId="116"/>
  </si>
  <si>
    <t>本体報酬（下記以外）</t>
    <rPh sb="0" eb="2">
      <t>ホンタイ</t>
    </rPh>
    <rPh sb="2" eb="4">
      <t>ホウシュウ</t>
    </rPh>
    <rPh sb="5" eb="7">
      <t>カキ</t>
    </rPh>
    <rPh sb="7" eb="9">
      <t>イガイ</t>
    </rPh>
    <phoneticPr fontId="6"/>
  </si>
  <si>
    <t>本体報酬（就労移行支援）</t>
    <rPh sb="0" eb="2">
      <t>ホンタイ</t>
    </rPh>
    <rPh sb="2" eb="4">
      <t>ホウシュウ</t>
    </rPh>
    <rPh sb="5" eb="7">
      <t>シュウロウ</t>
    </rPh>
    <rPh sb="7" eb="9">
      <t>イコウ</t>
    </rPh>
    <rPh sb="9" eb="11">
      <t>シエン</t>
    </rPh>
    <phoneticPr fontId="6"/>
  </si>
  <si>
    <t>本体報酬（就労継続支援Ａ型）</t>
    <rPh sb="0" eb="2">
      <t>ホンタイ</t>
    </rPh>
    <rPh sb="2" eb="4">
      <t>ホウシュウ</t>
    </rPh>
    <rPh sb="5" eb="7">
      <t>シュウロウ</t>
    </rPh>
    <rPh sb="7" eb="9">
      <t>ケイゾク</t>
    </rPh>
    <rPh sb="9" eb="11">
      <t>シエン</t>
    </rPh>
    <rPh sb="12" eb="13">
      <t>ガタ</t>
    </rPh>
    <phoneticPr fontId="6"/>
  </si>
  <si>
    <t>本体報酬（就労継続支援Ｂ型）</t>
    <rPh sb="0" eb="2">
      <t>ホンタイ</t>
    </rPh>
    <rPh sb="2" eb="4">
      <t>ホウシュウ</t>
    </rPh>
    <rPh sb="5" eb="7">
      <t>シュウロウ</t>
    </rPh>
    <rPh sb="7" eb="9">
      <t>ケイゾク</t>
    </rPh>
    <rPh sb="9" eb="11">
      <t>シエン</t>
    </rPh>
    <rPh sb="12" eb="13">
      <t>ガタ</t>
    </rPh>
    <phoneticPr fontId="6"/>
  </si>
  <si>
    <t>本体報酬（就労定着支援）</t>
    <rPh sb="0" eb="2">
      <t>ホンタイ</t>
    </rPh>
    <rPh sb="2" eb="4">
      <t>ホウシュウ</t>
    </rPh>
    <rPh sb="5" eb="7">
      <t>シュウロウ</t>
    </rPh>
    <rPh sb="7" eb="9">
      <t>テイチャク</t>
    </rPh>
    <rPh sb="9" eb="11">
      <t>シエン</t>
    </rPh>
    <phoneticPr fontId="6"/>
  </si>
  <si>
    <t>月</t>
    <rPh sb="0" eb="1">
      <t>ゲツ</t>
    </rPh>
    <phoneticPr fontId="8"/>
  </si>
  <si>
    <t>土</t>
    <phoneticPr fontId="8"/>
  </si>
  <si>
    <t>木</t>
    <phoneticPr fontId="8"/>
  </si>
  <si>
    <t>水</t>
    <phoneticPr fontId="8"/>
  </si>
  <si>
    <t>木</t>
    <rPh sb="0" eb="1">
      <t>モク</t>
    </rPh>
    <phoneticPr fontId="8"/>
  </si>
  <si>
    <t>水</t>
    <phoneticPr fontId="8"/>
  </si>
  <si>
    <t>土</t>
    <phoneticPr fontId="8"/>
  </si>
  <si>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6"/>
  </si>
  <si>
    <t>基本報酬の算定区分</t>
    <rPh sb="0" eb="2">
      <t>キホン</t>
    </rPh>
    <rPh sb="2" eb="4">
      <t>ホウシュウ</t>
    </rPh>
    <rPh sb="5" eb="7">
      <t>サンテイ</t>
    </rPh>
    <rPh sb="7" eb="9">
      <t>クブン</t>
    </rPh>
    <phoneticPr fontId="6"/>
  </si>
  <si>
    <t>前年度において6月に達した日（年月日）</t>
    <rPh sb="0" eb="3">
      <t>ゼンネンド</t>
    </rPh>
    <rPh sb="8" eb="9">
      <t>ゲツ</t>
    </rPh>
    <rPh sb="10" eb="11">
      <t>タッ</t>
    </rPh>
    <rPh sb="13" eb="14">
      <t>ケイジツ</t>
    </rPh>
    <rPh sb="15" eb="18">
      <t>ネンガッピ</t>
    </rPh>
    <phoneticPr fontId="6"/>
  </si>
  <si>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6"/>
  </si>
  <si>
    <t>別紙38</t>
    <rPh sb="0" eb="2">
      <t>ベッシ</t>
    </rPh>
    <phoneticPr fontId="6"/>
  </si>
  <si>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6"/>
  </si>
  <si>
    <t>就労継続支援B型サービス費（Ⅰ）
又は（Ⅱ）</t>
    <rPh sb="0" eb="2">
      <t>シュウロウ</t>
    </rPh>
    <rPh sb="2" eb="4">
      <t>ケイゾク</t>
    </rPh>
    <rPh sb="4" eb="6">
      <t>シエン</t>
    </rPh>
    <rPh sb="7" eb="8">
      <t>ガタ</t>
    </rPh>
    <rPh sb="12" eb="13">
      <t>ヒ</t>
    </rPh>
    <rPh sb="17" eb="18">
      <t>マタ</t>
    </rPh>
    <phoneticPr fontId="6"/>
  </si>
  <si>
    <t>就労継続支援B型サービス費（Ⅲ）又は（Ⅳ）</t>
    <phoneticPr fontId="6"/>
  </si>
  <si>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6"/>
  </si>
  <si>
    <t>別紙38</t>
    <rPh sb="0" eb="2">
      <t>ベッシ</t>
    </rPh>
    <phoneticPr fontId="6"/>
  </si>
  <si>
    <t>別紙３８
（就労移行支援体制加算
・Ｂ型）</t>
    <rPh sb="0" eb="2">
      <t>ベッシ</t>
    </rPh>
    <rPh sb="6" eb="8">
      <t>シュウロウ</t>
    </rPh>
    <rPh sb="8" eb="10">
      <t>イコウ</t>
    </rPh>
    <rPh sb="10" eb="12">
      <t>シエン</t>
    </rPh>
    <rPh sb="12" eb="14">
      <t>タイセイ</t>
    </rPh>
    <rPh sb="14" eb="16">
      <t>カサン</t>
    </rPh>
    <rPh sb="19" eb="20">
      <t>ガタ</t>
    </rPh>
    <phoneticPr fontId="6"/>
  </si>
  <si>
    <t>別紙３８
（就労移行支援体制加算
・Ａ型）</t>
    <rPh sb="0" eb="2">
      <t>ベッシ</t>
    </rPh>
    <rPh sb="19" eb="20">
      <t>ガタ</t>
    </rPh>
    <phoneticPr fontId="6"/>
  </si>
  <si>
    <t>　氏名</t>
    <rPh sb="1" eb="3">
      <t>シメイ</t>
    </rPh>
    <phoneticPr fontId="6"/>
  </si>
  <si>
    <t>　連絡先</t>
    <rPh sb="1" eb="4">
      <t>レンラクサキ</t>
    </rPh>
    <phoneticPr fontId="6"/>
  </si>
  <si>
    <t>　役職</t>
    <rPh sb="1" eb="3">
      <t>ヤクショク</t>
    </rPh>
    <phoneticPr fontId="6"/>
  </si>
  <si>
    <t>法人名称</t>
    <rPh sb="0" eb="2">
      <t>ホウジン</t>
    </rPh>
    <rPh sb="2" eb="4">
      <t>メイショウ</t>
    </rPh>
    <phoneticPr fontId="6"/>
  </si>
  <si>
    <t>（代表者）</t>
    <rPh sb="1" eb="4">
      <t>ダイヒョウシャ</t>
    </rPh>
    <phoneticPr fontId="6"/>
  </si>
  <si>
    <t>（発行責任者）</t>
    <rPh sb="1" eb="3">
      <t>ハッコウ</t>
    </rPh>
    <rPh sb="3" eb="6">
      <t>セキニンシャ</t>
    </rPh>
    <phoneticPr fontId="6"/>
  </si>
  <si>
    <t>　上記の就労定着者については、雇用契約書、労働条件通知書または雇用契約証明書の写しの他、当該就労定着者が就業する企業の担当者より、雇用が継続している（前年度に雇用が６月に達している）旨、就職日や本書の届出時点で確認していることを申し添える。</t>
    <rPh sb="1" eb="3">
      <t>ジョウキ</t>
    </rPh>
    <rPh sb="4" eb="6">
      <t>シュウロウ</t>
    </rPh>
    <rPh sb="6" eb="8">
      <t>テイチャク</t>
    </rPh>
    <rPh sb="8" eb="9">
      <t>シャ</t>
    </rPh>
    <rPh sb="15" eb="17">
      <t>コヨウ</t>
    </rPh>
    <rPh sb="17" eb="20">
      <t>ケイヤクショ</t>
    </rPh>
    <rPh sb="21" eb="23">
      <t>ロウドウ</t>
    </rPh>
    <rPh sb="23" eb="25">
      <t>ジョウケン</t>
    </rPh>
    <rPh sb="25" eb="28">
      <t>ツウチショ</t>
    </rPh>
    <rPh sb="31" eb="33">
      <t>コヨウ</t>
    </rPh>
    <rPh sb="33" eb="35">
      <t>ケイヤク</t>
    </rPh>
    <rPh sb="35" eb="38">
      <t>ショウメイショ</t>
    </rPh>
    <rPh sb="39" eb="40">
      <t>ウツ</t>
    </rPh>
    <rPh sb="42" eb="43">
      <t>ホカ</t>
    </rPh>
    <rPh sb="44" eb="46">
      <t>トウガイ</t>
    </rPh>
    <rPh sb="46" eb="48">
      <t>シュウロウ</t>
    </rPh>
    <rPh sb="48" eb="50">
      <t>テイチャク</t>
    </rPh>
    <rPh sb="50" eb="51">
      <t>シャ</t>
    </rPh>
    <rPh sb="52" eb="54">
      <t>シュウギョウ</t>
    </rPh>
    <rPh sb="56" eb="58">
      <t>キギョウ</t>
    </rPh>
    <rPh sb="59" eb="62">
      <t>タントウシャ</t>
    </rPh>
    <rPh sb="65" eb="67">
      <t>コヨウ</t>
    </rPh>
    <rPh sb="68" eb="70">
      <t>ケイゾク</t>
    </rPh>
    <rPh sb="91" eb="92">
      <t>ムネ</t>
    </rPh>
    <rPh sb="93" eb="95">
      <t>シュウショク</t>
    </rPh>
    <rPh sb="95" eb="96">
      <t>ビ</t>
    </rPh>
    <rPh sb="97" eb="99">
      <t>ホンショ</t>
    </rPh>
    <rPh sb="100" eb="102">
      <t>トドケデ</t>
    </rPh>
    <rPh sb="102" eb="104">
      <t>ジテン</t>
    </rPh>
    <rPh sb="105" eb="107">
      <t>カクニン</t>
    </rPh>
    <rPh sb="114" eb="115">
      <t>モウ</t>
    </rPh>
    <rPh sb="116" eb="117">
      <t>ゾ</t>
    </rPh>
    <phoneticPr fontId="6"/>
  </si>
  <si>
    <t>別紙４８
（日中活動支援加算）</t>
    <rPh sb="0" eb="2">
      <t>ベッシ</t>
    </rPh>
    <rPh sb="6" eb="8">
      <t>ニッチュウ</t>
    </rPh>
    <rPh sb="8" eb="10">
      <t>カツドウ</t>
    </rPh>
    <rPh sb="10" eb="12">
      <t>シエン</t>
    </rPh>
    <rPh sb="12" eb="14">
      <t>カサン</t>
    </rPh>
    <phoneticPr fontId="6"/>
  </si>
  <si>
    <t>（短期入所）</t>
    <rPh sb="1" eb="5">
      <t>タンキニュウショ</t>
    </rPh>
    <phoneticPr fontId="90"/>
  </si>
  <si>
    <t>日中活動支援加算に関する届出書</t>
    <rPh sb="0" eb="2">
      <t>ニッチュウ</t>
    </rPh>
    <rPh sb="2" eb="4">
      <t>カツドウ</t>
    </rPh>
    <rPh sb="4" eb="6">
      <t>シエン</t>
    </rPh>
    <rPh sb="6" eb="8">
      <t>カサン</t>
    </rPh>
    <rPh sb="9" eb="10">
      <t>カン</t>
    </rPh>
    <rPh sb="12" eb="15">
      <t>トドケデショ</t>
    </rPh>
    <phoneticPr fontId="6"/>
  </si>
  <si>
    <t>報酬区分</t>
    <rPh sb="0" eb="2">
      <t>ホウシュウ</t>
    </rPh>
    <rPh sb="2" eb="4">
      <t>クブン</t>
    </rPh>
    <phoneticPr fontId="6"/>
  </si>
  <si>
    <t>1　 医療型短期入所　　　　　　　　２　 医療型特定短期入所</t>
    <rPh sb="3" eb="5">
      <t>イリョウ</t>
    </rPh>
    <rPh sb="5" eb="6">
      <t>ガタ</t>
    </rPh>
    <rPh sb="6" eb="8">
      <t>タンキ</t>
    </rPh>
    <rPh sb="8" eb="10">
      <t>ニュウショ</t>
    </rPh>
    <rPh sb="21" eb="23">
      <t>イリョウ</t>
    </rPh>
    <rPh sb="23" eb="24">
      <t>ガタ</t>
    </rPh>
    <rPh sb="24" eb="26">
      <t>トクテイ</t>
    </rPh>
    <rPh sb="26" eb="28">
      <t>タンキ</t>
    </rPh>
    <rPh sb="28" eb="30">
      <t>ニュウショ</t>
    </rPh>
    <phoneticPr fontId="6"/>
  </si>
  <si>
    <t>異　動　区　分
（該当の番号に○）</t>
    <rPh sb="0" eb="1">
      <t>イ</t>
    </rPh>
    <rPh sb="2" eb="3">
      <t>ドウ</t>
    </rPh>
    <rPh sb="4" eb="5">
      <t>ク</t>
    </rPh>
    <rPh sb="6" eb="7">
      <t>ブン</t>
    </rPh>
    <rPh sb="9" eb="11">
      <t>ガイトウ</t>
    </rPh>
    <rPh sb="12" eb="14">
      <t>バンゴウ</t>
    </rPh>
    <phoneticPr fontId="6"/>
  </si>
  <si>
    <t>１　新規　　　　　　　　　　２　変更</t>
    <rPh sb="2" eb="4">
      <t>シンキ</t>
    </rPh>
    <rPh sb="16" eb="18">
      <t>ヘンコウ</t>
    </rPh>
    <phoneticPr fontId="6"/>
  </si>
  <si>
    <t>(１）</t>
    <phoneticPr fontId="6"/>
  </si>
  <si>
    <t>指定短期入所の利用開始時に指定特定相談支援事業所又は指定障害児相談支援事業所の相談支援専門員が作成したサービス等利用計画等において、医療型短期入所における日中活動の提供が必要とされた利用者がいる。</t>
    <rPh sb="0" eb="2">
      <t>シテイ</t>
    </rPh>
    <rPh sb="2" eb="4">
      <t>タンキ</t>
    </rPh>
    <rPh sb="4" eb="6">
      <t>ニュウショ</t>
    </rPh>
    <rPh sb="7" eb="9">
      <t>リヨウ</t>
    </rPh>
    <rPh sb="9" eb="11">
      <t>カイシ</t>
    </rPh>
    <rPh sb="11" eb="12">
      <t>ジ</t>
    </rPh>
    <rPh sb="13" eb="15">
      <t>シテイ</t>
    </rPh>
    <rPh sb="15" eb="17">
      <t>トクテイ</t>
    </rPh>
    <rPh sb="17" eb="19">
      <t>ソウダン</t>
    </rPh>
    <rPh sb="19" eb="21">
      <t>シエン</t>
    </rPh>
    <rPh sb="21" eb="23">
      <t>ジギョウ</t>
    </rPh>
    <rPh sb="23" eb="24">
      <t>ショ</t>
    </rPh>
    <rPh sb="24" eb="25">
      <t>マタ</t>
    </rPh>
    <rPh sb="26" eb="28">
      <t>シテイ</t>
    </rPh>
    <rPh sb="28" eb="30">
      <t>ショウガイ</t>
    </rPh>
    <rPh sb="30" eb="31">
      <t>ジ</t>
    </rPh>
    <rPh sb="31" eb="33">
      <t>ソウダン</t>
    </rPh>
    <rPh sb="33" eb="35">
      <t>シエン</t>
    </rPh>
    <rPh sb="35" eb="37">
      <t>ジギョウ</t>
    </rPh>
    <rPh sb="37" eb="38">
      <t>ショ</t>
    </rPh>
    <rPh sb="39" eb="41">
      <t>ソウダン</t>
    </rPh>
    <rPh sb="41" eb="43">
      <t>シエン</t>
    </rPh>
    <rPh sb="43" eb="46">
      <t>センモンイン</t>
    </rPh>
    <rPh sb="47" eb="49">
      <t>サクセイ</t>
    </rPh>
    <rPh sb="55" eb="56">
      <t>トウ</t>
    </rPh>
    <rPh sb="56" eb="58">
      <t>リヨウ</t>
    </rPh>
    <rPh sb="58" eb="60">
      <t>ケイカク</t>
    </rPh>
    <rPh sb="60" eb="61">
      <t>トウ</t>
    </rPh>
    <rPh sb="66" eb="68">
      <t>イリョウ</t>
    </rPh>
    <rPh sb="68" eb="69">
      <t>ガタ</t>
    </rPh>
    <rPh sb="69" eb="71">
      <t>タンキ</t>
    </rPh>
    <rPh sb="71" eb="73">
      <t>ニュウショ</t>
    </rPh>
    <rPh sb="77" eb="79">
      <t>ニッチュウ</t>
    </rPh>
    <rPh sb="79" eb="81">
      <t>カツドウ</t>
    </rPh>
    <rPh sb="82" eb="84">
      <t>テイキョウ</t>
    </rPh>
    <rPh sb="85" eb="87">
      <t>ヒツヨウ</t>
    </rPh>
    <rPh sb="91" eb="94">
      <t>リヨウシャ</t>
    </rPh>
    <phoneticPr fontId="6"/>
  </si>
  <si>
    <t>１　 該当　　　　　　　　２ 　非該当</t>
    <rPh sb="3" eb="5">
      <t>ガイトウ</t>
    </rPh>
    <rPh sb="16" eb="19">
      <t>ヒガイトウ</t>
    </rPh>
    <phoneticPr fontId="6"/>
  </si>
  <si>
    <t>(２）</t>
  </si>
  <si>
    <t>保育士・理学療法士・作業療法士・言語聴覚士・その他の職種の者（「保育士等」という）が共同して利用者ごとに必要な支援内容の検討を行い、日中活動実施計画を作成している。</t>
    <rPh sb="0" eb="3">
      <t>ホイクシ</t>
    </rPh>
    <rPh sb="4" eb="6">
      <t>リガク</t>
    </rPh>
    <rPh sb="6" eb="9">
      <t>リョウホウシ</t>
    </rPh>
    <rPh sb="10" eb="12">
      <t>サギョウ</t>
    </rPh>
    <rPh sb="12" eb="15">
      <t>リョウホウシ</t>
    </rPh>
    <rPh sb="16" eb="21">
      <t>ゲンゴチョウカクシ</t>
    </rPh>
    <rPh sb="24" eb="25">
      <t>タ</t>
    </rPh>
    <rPh sb="26" eb="28">
      <t>ショクシュ</t>
    </rPh>
    <rPh sb="29" eb="30">
      <t>モノ</t>
    </rPh>
    <rPh sb="32" eb="35">
      <t>ホイクシ</t>
    </rPh>
    <rPh sb="35" eb="36">
      <t>トウ</t>
    </rPh>
    <rPh sb="42" eb="44">
      <t>キョウドウ</t>
    </rPh>
    <rPh sb="46" eb="48">
      <t>リヨウ</t>
    </rPh>
    <rPh sb="48" eb="49">
      <t>シャ</t>
    </rPh>
    <rPh sb="52" eb="54">
      <t>ヒツヨウ</t>
    </rPh>
    <rPh sb="55" eb="57">
      <t>シエン</t>
    </rPh>
    <rPh sb="57" eb="59">
      <t>ナイヨウ</t>
    </rPh>
    <rPh sb="60" eb="62">
      <t>ケントウ</t>
    </rPh>
    <rPh sb="63" eb="64">
      <t>オコナ</t>
    </rPh>
    <rPh sb="66" eb="68">
      <t>ニッチュウ</t>
    </rPh>
    <rPh sb="68" eb="70">
      <t>カツドウ</t>
    </rPh>
    <rPh sb="70" eb="72">
      <t>ジッシ</t>
    </rPh>
    <rPh sb="72" eb="74">
      <t>ケイカク</t>
    </rPh>
    <rPh sb="75" eb="77">
      <t>サクセイ</t>
    </rPh>
    <phoneticPr fontId="6"/>
  </si>
  <si>
    <t>(３）</t>
  </si>
  <si>
    <t>利用者ごとの日中活動実施計画に従い、保育士等が指定短期入所を行っているとともに、利用者の状態を定期的に記録している。</t>
    <rPh sb="0" eb="3">
      <t>リヨウシャ</t>
    </rPh>
    <rPh sb="6" eb="8">
      <t>ニッチュウ</t>
    </rPh>
    <rPh sb="8" eb="10">
      <t>カツドウ</t>
    </rPh>
    <rPh sb="10" eb="12">
      <t>ジッシ</t>
    </rPh>
    <rPh sb="12" eb="14">
      <t>ケイカク</t>
    </rPh>
    <rPh sb="15" eb="16">
      <t>シタガ</t>
    </rPh>
    <rPh sb="18" eb="21">
      <t>ホイクシ</t>
    </rPh>
    <rPh sb="21" eb="22">
      <t>トウ</t>
    </rPh>
    <rPh sb="23" eb="25">
      <t>シテイ</t>
    </rPh>
    <rPh sb="25" eb="27">
      <t>タンキ</t>
    </rPh>
    <rPh sb="27" eb="29">
      <t>ニュウショ</t>
    </rPh>
    <rPh sb="30" eb="31">
      <t>オコナ</t>
    </rPh>
    <rPh sb="40" eb="43">
      <t>リヨウシャ</t>
    </rPh>
    <rPh sb="44" eb="46">
      <t>ジョウタイ</t>
    </rPh>
    <rPh sb="47" eb="50">
      <t>テイキテキ</t>
    </rPh>
    <rPh sb="51" eb="53">
      <t>キロク</t>
    </rPh>
    <phoneticPr fontId="6"/>
  </si>
  <si>
    <t>(４）</t>
  </si>
  <si>
    <t>利用者ごとの日中活動実施計画の実施状況を定期的に評価し、必要に応じて当該計画を見直している。</t>
    <rPh sb="0" eb="3">
      <t>リヨウシャ</t>
    </rPh>
    <rPh sb="6" eb="8">
      <t>ニッチュウ</t>
    </rPh>
    <rPh sb="8" eb="10">
      <t>カツドウ</t>
    </rPh>
    <rPh sb="10" eb="12">
      <t>ジッシ</t>
    </rPh>
    <rPh sb="12" eb="14">
      <t>ケイカク</t>
    </rPh>
    <rPh sb="15" eb="17">
      <t>ジッシ</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6"/>
  </si>
  <si>
    <t>(5)</t>
    <phoneticPr fontId="6"/>
  </si>
  <si>
    <t>日中活動実施計画作成体制・日中活動実施計画に従った指定短期入所の提供状況等</t>
    <rPh sb="8" eb="10">
      <t>サクセイ</t>
    </rPh>
    <rPh sb="10" eb="12">
      <t>タイセイ</t>
    </rPh>
    <rPh sb="13" eb="15">
      <t>ニッチュウ</t>
    </rPh>
    <rPh sb="15" eb="17">
      <t>カツドウ</t>
    </rPh>
    <rPh sb="17" eb="19">
      <t>ジッシ</t>
    </rPh>
    <rPh sb="19" eb="21">
      <t>ケイカク</t>
    </rPh>
    <rPh sb="22" eb="23">
      <t>シタガ</t>
    </rPh>
    <rPh sb="25" eb="27">
      <t>シテイ</t>
    </rPh>
    <rPh sb="27" eb="29">
      <t>タンキ</t>
    </rPh>
    <rPh sb="29" eb="31">
      <t>ニュウショ</t>
    </rPh>
    <rPh sb="32" eb="34">
      <t>テイキョウ</t>
    </rPh>
    <rPh sb="34" eb="36">
      <t>ジョウキョウ</t>
    </rPh>
    <rPh sb="36" eb="37">
      <t>トウ</t>
    </rPh>
    <phoneticPr fontId="6"/>
  </si>
  <si>
    <t>　日中活動実施計画
　の作成</t>
    <rPh sb="1" eb="3">
      <t>ニッチュウ</t>
    </rPh>
    <rPh sb="3" eb="5">
      <t>カツドウ</t>
    </rPh>
    <rPh sb="5" eb="7">
      <t>ジッシ</t>
    </rPh>
    <rPh sb="7" eb="9">
      <t>ケイカク</t>
    </rPh>
    <rPh sb="12" eb="14">
      <t>サクセイ</t>
    </rPh>
    <phoneticPr fontId="6"/>
  </si>
  <si>
    <t>　指定短期入所の
　提供※</t>
    <rPh sb="1" eb="3">
      <t>シテイ</t>
    </rPh>
    <rPh sb="3" eb="5">
      <t>タンキ</t>
    </rPh>
    <rPh sb="5" eb="7">
      <t>ニュウショ</t>
    </rPh>
    <rPh sb="10" eb="12">
      <t>テイキョウ</t>
    </rPh>
    <phoneticPr fontId="6"/>
  </si>
  <si>
    <t>保育士</t>
    <rPh sb="0" eb="3">
      <t>ホイクシ</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</si>
  <si>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</si>
  <si>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</si>
  <si>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4">
      <t>チョウカク</t>
    </rPh>
    <rPh sb="4" eb="5">
      <t>シ</t>
    </rPh>
    <phoneticPr fontId="6"/>
  </si>
  <si>
    <t>その他（　　　 　　　）</t>
    <rPh sb="2" eb="3">
      <t>タ</t>
    </rPh>
    <phoneticPr fontId="6"/>
  </si>
  <si>
    <t>その他（　　 　　　　）</t>
    <rPh sb="2" eb="3">
      <t>タ</t>
    </rPh>
    <phoneticPr fontId="6"/>
  </si>
  <si>
    <t>※　「日中活動実施計画作成体制・日中活動実施計画に従った指定短期入所の提供状況等」には、日中活動実施計画を作成している者の職種及び氏名を記入してください。指定短期入所の提供については生活支援員や児童指導員でも可。</t>
    <rPh sb="44" eb="46">
      <t>ニッチュウ</t>
    </rPh>
    <rPh sb="46" eb="48">
      <t>カツドウ</t>
    </rPh>
    <rPh sb="59" eb="60">
      <t>シャ</t>
    </rPh>
    <rPh sb="61" eb="63">
      <t>ショクシュ</t>
    </rPh>
    <rPh sb="63" eb="64">
      <t>オヨ</t>
    </rPh>
    <rPh sb="65" eb="67">
      <t>シメイ</t>
    </rPh>
    <rPh sb="91" eb="93">
      <t>セイカツ</t>
    </rPh>
    <rPh sb="93" eb="95">
      <t>シエン</t>
    </rPh>
    <rPh sb="95" eb="96">
      <t>イン</t>
    </rPh>
    <rPh sb="97" eb="99">
      <t>ジドウ</t>
    </rPh>
    <rPh sb="99" eb="102">
      <t>シドウイン</t>
    </rPh>
    <rPh sb="104" eb="105">
      <t>カ</t>
    </rPh>
    <phoneticPr fontId="6"/>
  </si>
  <si>
    <t>別紙48</t>
    <rPh sb="0" eb="2">
      <t>ベッシ</t>
    </rPh>
    <phoneticPr fontId="6"/>
  </si>
  <si>
    <t>別紙46</t>
    <rPh sb="0" eb="2">
      <t>ベッシ</t>
    </rPh>
    <phoneticPr fontId="6"/>
  </si>
  <si>
    <t>別紙45</t>
    <rPh sb="0" eb="2">
      <t>ベッシ</t>
    </rPh>
    <phoneticPr fontId="6"/>
  </si>
  <si>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6"/>
  </si>
  <si>
    <t>就職日</t>
    <rPh sb="0" eb="2">
      <t>シュウショク</t>
    </rPh>
    <rPh sb="2" eb="3">
      <t>ビ</t>
    </rPh>
    <phoneticPr fontId="6"/>
  </si>
  <si>
    <t>前年度において
6月に達した日</t>
    <rPh sb="0" eb="3">
      <t>ゼンネンド</t>
    </rPh>
    <rPh sb="9" eb="10">
      <t>ゲツ</t>
    </rPh>
    <rPh sb="11" eb="12">
      <t>タッ</t>
    </rPh>
    <rPh sb="14" eb="15">
      <t>ケイジツ</t>
    </rPh>
    <phoneticPr fontId="6"/>
  </si>
  <si>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6"/>
  </si>
  <si>
    <t>別紙３８
（就労移行支援体制加算
・就労以外）</t>
    <rPh sb="0" eb="2">
      <t>ベッシ</t>
    </rPh>
    <rPh sb="6" eb="8">
      <t>シュウロウ</t>
    </rPh>
    <rPh sb="8" eb="10">
      <t>イコウ</t>
    </rPh>
    <rPh sb="10" eb="12">
      <t>シエン</t>
    </rPh>
    <rPh sb="12" eb="14">
      <t>タイセイ</t>
    </rPh>
    <rPh sb="14" eb="16">
      <t>カサン</t>
    </rPh>
    <rPh sb="18" eb="20">
      <t>シュウロウ</t>
    </rPh>
    <rPh sb="20" eb="22">
      <t>イガイ</t>
    </rPh>
    <phoneticPr fontId="6"/>
  </si>
  <si>
    <t>（施設入所支援）</t>
    <rPh sb="1" eb="3">
      <t>シセツ</t>
    </rPh>
    <rPh sb="3" eb="5">
      <t>ニュウショ</t>
    </rPh>
    <rPh sb="5" eb="7">
      <t>シエン</t>
    </rPh>
    <phoneticPr fontId="90"/>
  </si>
  <si>
    <t>施設の名称</t>
    <rPh sb="0" eb="2">
      <t>シセツ</t>
    </rPh>
    <rPh sb="3" eb="5">
      <t>メイショウ</t>
    </rPh>
    <phoneticPr fontId="6"/>
  </si>
  <si>
    <t>歯科医師又は歯科医師の指示を受けた歯科衛生士（※１）の技術的助言及び指導に基づき、入所者の口腔ケア・マネジメントに係る計画が作成されている。</t>
    <rPh sb="0" eb="4">
      <t>シカイシ</t>
    </rPh>
    <rPh sb="4" eb="5">
      <t>マタ</t>
    </rPh>
    <rPh sb="6" eb="10">
      <t>シカイシ</t>
    </rPh>
    <rPh sb="11" eb="13">
      <t>シジ</t>
    </rPh>
    <rPh sb="14" eb="15">
      <t>ウ</t>
    </rPh>
    <rPh sb="17" eb="22">
      <t>シカエイセイシ</t>
    </rPh>
    <rPh sb="27" eb="29">
      <t>ギジュツ</t>
    </rPh>
    <rPh sb="29" eb="30">
      <t>テキ</t>
    </rPh>
    <rPh sb="30" eb="32">
      <t>ジョゲン</t>
    </rPh>
    <rPh sb="32" eb="33">
      <t>オヨ</t>
    </rPh>
    <rPh sb="34" eb="36">
      <t>シドウ</t>
    </rPh>
    <rPh sb="37" eb="38">
      <t>モト</t>
    </rPh>
    <rPh sb="41" eb="44">
      <t>ニュウショシャ</t>
    </rPh>
    <rPh sb="45" eb="47">
      <t>コウクウ</t>
    </rPh>
    <rPh sb="57" eb="58">
      <t>カカ</t>
    </rPh>
    <rPh sb="59" eb="61">
      <t>ケイカク</t>
    </rPh>
    <rPh sb="62" eb="64">
      <t>サクセイ</t>
    </rPh>
    <phoneticPr fontId="116"/>
  </si>
  <si>
    <t>（※１）施設と雇用関係にある歯科衛生士（常勤、非常勤を問わない）、又は、協力歯科医療機関等に属する歯科衛生士のいずれも可。</t>
    <rPh sb="4" eb="6">
      <t>シセツ</t>
    </rPh>
    <rPh sb="7" eb="9">
      <t>コヨウ</t>
    </rPh>
    <rPh sb="9" eb="11">
      <t>カンケイ</t>
    </rPh>
    <rPh sb="20" eb="22">
      <t>ジョウキン</t>
    </rPh>
    <rPh sb="23" eb="26">
      <t>ヒジョウキン</t>
    </rPh>
    <rPh sb="27" eb="28">
      <t>ト</t>
    </rPh>
    <rPh sb="33" eb="34">
      <t>マタ</t>
    </rPh>
    <rPh sb="36" eb="38">
      <t>キョウリョク</t>
    </rPh>
    <rPh sb="38" eb="40">
      <t>シカ</t>
    </rPh>
    <rPh sb="40" eb="42">
      <t>イリョウ</t>
    </rPh>
    <rPh sb="42" eb="44">
      <t>キカン</t>
    </rPh>
    <rPh sb="44" eb="45">
      <t>トウ</t>
    </rPh>
    <rPh sb="46" eb="47">
      <t>ゾク</t>
    </rPh>
    <rPh sb="49" eb="51">
      <t>シカ</t>
    </rPh>
    <rPh sb="51" eb="54">
      <t>エイセイシ</t>
    </rPh>
    <rPh sb="59" eb="60">
      <t>カ</t>
    </rPh>
    <phoneticPr fontId="116"/>
  </si>
  <si>
    <t>別紙47</t>
    <rPh sb="0" eb="2">
      <t>ベッシ</t>
    </rPh>
    <phoneticPr fontId="6"/>
  </si>
  <si>
    <t>前年度又は前々年度において6月に達した日（年月日）</t>
    <rPh sb="0" eb="3">
      <t>ゼンネンド</t>
    </rPh>
    <rPh sb="3" eb="4">
      <t>マタ</t>
    </rPh>
    <rPh sb="5" eb="7">
      <t>マエマエ</t>
    </rPh>
    <rPh sb="7" eb="8">
      <t>ドシ</t>
    </rPh>
    <rPh sb="8" eb="9">
      <t>ド</t>
    </rPh>
    <rPh sb="14" eb="15">
      <t>ガツ</t>
    </rPh>
    <rPh sb="16" eb="17">
      <t>タッ</t>
    </rPh>
    <rPh sb="19" eb="20">
      <t>ヒ</t>
    </rPh>
    <rPh sb="21" eb="24">
      <t>ネンガッピ</t>
    </rPh>
    <phoneticPr fontId="6"/>
  </si>
  <si>
    <t>前年度及び前々年度における就労定着者の数</t>
    <rPh sb="0" eb="3">
      <t>ゼンネンド</t>
    </rPh>
    <rPh sb="3" eb="4">
      <t>オヨ</t>
    </rPh>
    <rPh sb="5" eb="7">
      <t>マエマエ</t>
    </rPh>
    <rPh sb="7" eb="8">
      <t>ドシ</t>
    </rPh>
    <rPh sb="8" eb="9">
      <t>ド</t>
    </rPh>
    <rPh sb="13" eb="15">
      <t>シュウロウ</t>
    </rPh>
    <rPh sb="15" eb="17">
      <t>テイチャク</t>
    </rPh>
    <rPh sb="17" eb="18">
      <t>シャ</t>
    </rPh>
    <rPh sb="19" eb="20">
      <t>カズ</t>
    </rPh>
    <phoneticPr fontId="6"/>
  </si>
  <si>
    <t>口腔衛生管理体制加算・口腔衛生管理加算</t>
    <rPh sb="0" eb="2">
      <t>コウクウ</t>
    </rPh>
    <rPh sb="2" eb="4">
      <t>エイセイ</t>
    </rPh>
    <rPh sb="4" eb="6">
      <t>カンリ</t>
    </rPh>
    <rPh sb="6" eb="8">
      <t>タイセイ</t>
    </rPh>
    <rPh sb="8" eb="10">
      <t>カサン</t>
    </rPh>
    <rPh sb="11" eb="13">
      <t>コウクウ</t>
    </rPh>
    <rPh sb="13" eb="15">
      <t>エイセイ</t>
    </rPh>
    <rPh sb="15" eb="17">
      <t>カンリ</t>
    </rPh>
    <rPh sb="17" eb="19">
      <t>カサン</t>
    </rPh>
    <phoneticPr fontId="6"/>
  </si>
  <si>
    <t>別紙47
（口腔衛生管理体制加算）
（口腔衛生管理加算）</t>
    <rPh sb="0" eb="2">
      <t>ベッシ</t>
    </rPh>
    <rPh sb="6" eb="8">
      <t>コウクウ</t>
    </rPh>
    <rPh sb="8" eb="10">
      <t>エイセイ</t>
    </rPh>
    <rPh sb="10" eb="12">
      <t>カンリ</t>
    </rPh>
    <rPh sb="12" eb="14">
      <t>タイセイ</t>
    </rPh>
    <rPh sb="14" eb="16">
      <t>カサン</t>
    </rPh>
    <phoneticPr fontId="6"/>
  </si>
  <si>
    <t>口腔衛生管理体制加算・口腔衛生管理加算に係る届出書</t>
    <rPh sb="0" eb="2">
      <t>コウクウ</t>
    </rPh>
    <rPh sb="2" eb="4">
      <t>エイセイ</t>
    </rPh>
    <rPh sb="4" eb="6">
      <t>カンリ</t>
    </rPh>
    <rPh sb="6" eb="8">
      <t>タイセイ</t>
    </rPh>
    <rPh sb="8" eb="10">
      <t>カサン</t>
    </rPh>
    <rPh sb="11" eb="13">
      <t>コウクウ</t>
    </rPh>
    <rPh sb="13" eb="15">
      <t>エイセイ</t>
    </rPh>
    <rPh sb="15" eb="17">
      <t>カンリ</t>
    </rPh>
    <rPh sb="17" eb="19">
      <t>カサン</t>
    </rPh>
    <rPh sb="20" eb="21">
      <t>カカ</t>
    </rPh>
    <rPh sb="22" eb="24">
      <t>トドケデ</t>
    </rPh>
    <rPh sb="24" eb="25">
      <t>ショ</t>
    </rPh>
    <phoneticPr fontId="6"/>
  </si>
  <si>
    <t>別紙39</t>
    <rPh sb="0" eb="2">
      <t>ベッシ</t>
    </rPh>
    <phoneticPr fontId="6"/>
  </si>
  <si>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6"/>
  </si>
  <si>
    <t>福祉専門職員配置等（※7）</t>
    <rPh sb="0" eb="2">
      <t>フクシ</t>
    </rPh>
    <rPh sb="2" eb="4">
      <t>センモン</t>
    </rPh>
    <rPh sb="4" eb="6">
      <t>ショクイン</t>
    </rPh>
    <rPh sb="6" eb="8">
      <t>ハイチ</t>
    </rPh>
    <rPh sb="8" eb="9">
      <t>トウ</t>
    </rPh>
    <phoneticPr fontId="6"/>
  </si>
  <si>
    <t>就労定着率区分（※8）</t>
    <rPh sb="2" eb="4">
      <t>テイチャク</t>
    </rPh>
    <rPh sb="4" eb="5">
      <t>リツ</t>
    </rPh>
    <rPh sb="5" eb="7">
      <t>クブン</t>
    </rPh>
    <phoneticPr fontId="6"/>
  </si>
  <si>
    <t>平均工賃月額区分（※8）</t>
    <rPh sb="0" eb="2">
      <t>ヘイキン</t>
    </rPh>
    <rPh sb="2" eb="4">
      <t>コウチン</t>
    </rPh>
    <rPh sb="4" eb="6">
      <t>ゲツガク</t>
    </rPh>
    <rPh sb="6" eb="8">
      <t>クブン</t>
    </rPh>
    <phoneticPr fontId="6"/>
  </si>
  <si>
    <t>※５</t>
    <phoneticPr fontId="6"/>
  </si>
  <si>
    <t>※６</t>
    <phoneticPr fontId="6"/>
  </si>
  <si>
    <t>※７</t>
    <phoneticPr fontId="6"/>
  </si>
  <si>
    <t>※８</t>
    <phoneticPr fontId="6"/>
  </si>
  <si>
    <t>※９</t>
    <phoneticPr fontId="6"/>
  </si>
  <si>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6"/>
  </si>
  <si>
    <r>
      <t>定員超過</t>
    </r>
    <r>
      <rPr>
        <sz val="11"/>
        <color rgb="FF7030A0"/>
        <rFont val="BIZ UDPゴシック"/>
        <family val="3"/>
        <charset val="128"/>
      </rPr>
      <t>利用</t>
    </r>
    <r>
      <rPr>
        <sz val="11"/>
        <rFont val="BIZ UDPゴシック"/>
        <family val="3"/>
        <charset val="128"/>
      </rPr>
      <t>減算</t>
    </r>
    <rPh sb="0" eb="2">
      <t>テイイン</t>
    </rPh>
    <rPh sb="2" eb="4">
      <t>チョウカ</t>
    </rPh>
    <rPh sb="4" eb="6">
      <t>リヨウ</t>
    </rPh>
    <rPh sb="6" eb="8">
      <t>ゲンサン</t>
    </rPh>
    <phoneticPr fontId="6"/>
  </si>
  <si>
    <r>
      <rPr>
        <sz val="11"/>
        <color rgb="FF7030A0"/>
        <rFont val="BIZ UDPゴシック"/>
        <family val="3"/>
        <charset val="128"/>
      </rPr>
      <t>サービス提供</t>
    </r>
    <r>
      <rPr>
        <sz val="11"/>
        <rFont val="BIZ UDPゴシック"/>
        <family val="3"/>
        <charset val="128"/>
      </rPr>
      <t>職員欠如減算</t>
    </r>
    <rPh sb="4" eb="6">
      <t>テイキョウ</t>
    </rPh>
    <rPh sb="6" eb="8">
      <t>ショクイン</t>
    </rPh>
    <rPh sb="8" eb="10">
      <t>ケツジョ</t>
    </rPh>
    <rPh sb="10" eb="12">
      <t>ゲンサン</t>
    </rPh>
    <phoneticPr fontId="6"/>
  </si>
  <si>
    <r>
      <t>医師</t>
    </r>
    <r>
      <rPr>
        <sz val="11"/>
        <color rgb="FF7030A0"/>
        <rFont val="BIZ UDPゴシック"/>
        <family val="3"/>
        <charset val="128"/>
      </rPr>
      <t>未</t>
    </r>
    <r>
      <rPr>
        <sz val="11"/>
        <rFont val="BIZ UDPゴシック"/>
        <family val="3"/>
        <charset val="128"/>
      </rPr>
      <t>配置減算</t>
    </r>
    <rPh sb="0" eb="2">
      <t>イシ</t>
    </rPh>
    <rPh sb="2" eb="3">
      <t>ミ</t>
    </rPh>
    <rPh sb="3" eb="5">
      <t>ハイチ</t>
    </rPh>
    <rPh sb="5" eb="7">
      <t>ゲンサン</t>
    </rPh>
    <phoneticPr fontId="8"/>
  </si>
  <si>
    <t>大規模事業所/大規模減算</t>
    <rPh sb="0" eb="3">
      <t>ダイキボ</t>
    </rPh>
    <rPh sb="3" eb="5">
      <t>ジギョウ</t>
    </rPh>
    <rPh sb="5" eb="6">
      <t>ショ</t>
    </rPh>
    <rPh sb="7" eb="10">
      <t>ダイキボ</t>
    </rPh>
    <rPh sb="10" eb="12">
      <t>ゲンサン</t>
    </rPh>
    <phoneticPr fontId="6"/>
  </si>
  <si>
    <r>
      <t>栄養士</t>
    </r>
    <r>
      <rPr>
        <sz val="11"/>
        <color rgb="FF7030A0"/>
        <rFont val="BIZ UDPゴシック"/>
        <family val="3"/>
        <charset val="128"/>
      </rPr>
      <t>未</t>
    </r>
    <r>
      <rPr>
        <sz val="11"/>
        <rFont val="BIZ UDPゴシック"/>
        <family val="3"/>
        <charset val="128"/>
      </rPr>
      <t>配置、非常勤</t>
    </r>
    <rPh sb="0" eb="3">
      <t>エイヨウシ</t>
    </rPh>
    <rPh sb="3" eb="4">
      <t>ミ</t>
    </rPh>
    <rPh sb="4" eb="6">
      <t>ハイチ</t>
    </rPh>
    <phoneticPr fontId="6"/>
  </si>
  <si>
    <t>届出書</t>
    <rPh sb="0" eb="3">
      <t>トドケデショ</t>
    </rPh>
    <phoneticPr fontId="6"/>
  </si>
  <si>
    <t>１．常勤看護職員等配置加算（生活介護、短期入所）</t>
    <rPh sb="2" eb="4">
      <t>ジョウキン</t>
    </rPh>
    <rPh sb="4" eb="6">
      <t>カンゴ</t>
    </rPh>
    <rPh sb="6" eb="8">
      <t>ショクイン</t>
    </rPh>
    <rPh sb="8" eb="9">
      <t>トウ</t>
    </rPh>
    <rPh sb="9" eb="11">
      <t>ハイチ</t>
    </rPh>
    <rPh sb="11" eb="13">
      <t>カサン</t>
    </rPh>
    <rPh sb="14" eb="16">
      <t>セイカツ</t>
    </rPh>
    <rPh sb="16" eb="18">
      <t>カイゴ</t>
    </rPh>
    <rPh sb="19" eb="23">
      <t>タンキニュウショ</t>
    </rPh>
    <phoneticPr fontId="6"/>
  </si>
  <si>
    <t>　年度</t>
    <rPh sb="1" eb="3">
      <t>ネンド</t>
    </rPh>
    <phoneticPr fontId="8"/>
  </si>
  <si>
    <t>別紙５</t>
    <rPh sb="0" eb="2">
      <t>ベッシ</t>
    </rPh>
    <phoneticPr fontId="6"/>
  </si>
  <si>
    <t>重度障害者支援加算（Ⅰ）</t>
    <phoneticPr fontId="116"/>
  </si>
  <si>
    <t>　常勤看護職員等配置体制加算（Ⅲ）を算定している</t>
    <rPh sb="1" eb="3">
      <t>ジョウキン</t>
    </rPh>
    <rPh sb="3" eb="5">
      <t>カンゴ</t>
    </rPh>
    <rPh sb="5" eb="7">
      <t>ショクイン</t>
    </rPh>
    <rPh sb="7" eb="8">
      <t>トウ</t>
    </rPh>
    <rPh sb="8" eb="10">
      <t>ハイチ</t>
    </rPh>
    <rPh sb="10" eb="12">
      <t>タイセイ</t>
    </rPh>
    <rPh sb="12" eb="14">
      <t>カサン</t>
    </rPh>
    <rPh sb="18" eb="20">
      <t>サンテイ</t>
    </rPh>
    <phoneticPr fontId="116"/>
  </si>
  <si>
    <t>　１　体制の状況</t>
    <rPh sb="3" eb="5">
      <t>タイセイ</t>
    </rPh>
    <rPh sb="6" eb="8">
      <t>ジョウキョウ</t>
    </rPh>
    <phoneticPr fontId="6"/>
  </si>
  <si>
    <t>強度行動障害支援者養成研修（実践研修）修了者の配置
　（行動援護従業者養成研修修了者を配置した場合を含む）</t>
    <phoneticPr fontId="6"/>
  </si>
  <si>
    <t>　２　個別支援の状況</t>
    <rPh sb="3" eb="5">
      <t>コベツ</t>
    </rPh>
    <rPh sb="5" eb="7">
      <t>シエン</t>
    </rPh>
    <rPh sb="8" eb="10">
      <t>ジョウキョウ</t>
    </rPh>
    <phoneticPr fontId="6"/>
  </si>
  <si>
    <t>強度行動障害支援者養成研修（基礎研修）修了者の配置
　（重度訪問介護従業者養成研修行動障害支援課程修了者又は行動援護従業者養成研修修了者を配置した場合を含む）</t>
    <phoneticPr fontId="6"/>
  </si>
  <si>
    <t>上記、基礎研修修了者の配置人数</t>
    <rPh sb="0" eb="2">
      <t>ジョウキ</t>
    </rPh>
    <rPh sb="3" eb="5">
      <t>キソ</t>
    </rPh>
    <rPh sb="5" eb="10">
      <t>ケンシュウシュウリョウシャ</t>
    </rPh>
    <rPh sb="11" eb="13">
      <t>ハイチ</t>
    </rPh>
    <rPh sb="13" eb="14">
      <t>ニン</t>
    </rPh>
    <rPh sb="14" eb="15">
      <t>スウ</t>
    </rPh>
    <phoneticPr fontId="6"/>
  </si>
  <si>
    <t>強度行動障害を有する者の人数（利用者数）</t>
    <rPh sb="0" eb="4">
      <t>キョウドコウドウ</t>
    </rPh>
    <rPh sb="4" eb="6">
      <t>ショウガイ</t>
    </rPh>
    <rPh sb="7" eb="8">
      <t>ユウ</t>
    </rPh>
    <rPh sb="10" eb="11">
      <t>モノ</t>
    </rPh>
    <rPh sb="12" eb="14">
      <t>ニンズウ</t>
    </rPh>
    <rPh sb="15" eb="18">
      <t>リヨウシャ</t>
    </rPh>
    <rPh sb="18" eb="19">
      <t>スウ</t>
    </rPh>
    <phoneticPr fontId="6"/>
  </si>
  <si>
    <t>※　指定基準上の人員と人員配置体制加算により配置される人員に加え、基礎研修修了者を配置する必要があることに留意すること。</t>
    <phoneticPr fontId="6"/>
  </si>
  <si>
    <t>　　２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6"/>
  </si>
  <si>
    <r>
      <t>　</t>
    </r>
    <r>
      <rPr>
        <u/>
        <sz val="11"/>
        <rFont val="HG丸ｺﾞｼｯｸM-PRO"/>
        <family val="3"/>
        <charset val="128"/>
      </rPr>
      <t>　年　　月　　日</t>
    </r>
    <rPh sb="2" eb="3">
      <t>ネン</t>
    </rPh>
    <rPh sb="5" eb="6">
      <t>ガツ</t>
    </rPh>
    <rPh sb="8" eb="9">
      <t>ニチ</t>
    </rPh>
    <phoneticPr fontId="6"/>
  </si>
  <si>
    <t>　　　年　　　月　　　日</t>
    <rPh sb="3" eb="4">
      <t>ネン</t>
    </rPh>
    <rPh sb="7" eb="8">
      <t>ガツ</t>
    </rPh>
    <rPh sb="11" eb="12">
      <t>ニチ</t>
    </rPh>
    <phoneticPr fontId="6"/>
  </si>
  <si>
    <t>　年　　月　　日</t>
    <rPh sb="1" eb="2">
      <t>ネン</t>
    </rPh>
    <rPh sb="4" eb="5">
      <t>ツキ</t>
    </rPh>
    <rPh sb="7" eb="8">
      <t>ニチ</t>
    </rPh>
    <phoneticPr fontId="6"/>
  </si>
  <si>
    <t>　　年　　月　　日</t>
    <phoneticPr fontId="6"/>
  </si>
  <si>
    <t>　　年　　月　　日</t>
    <phoneticPr fontId="6"/>
  </si>
  <si>
    <r>
      <t>３　送迎の状況②
　（短期入所、</t>
    </r>
    <r>
      <rPr>
        <sz val="11"/>
        <color theme="1"/>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6"/>
  </si>
  <si>
    <r>
      <t>　</t>
    </r>
    <r>
      <rPr>
        <u/>
        <sz val="11"/>
        <rFont val="ＭＳ Ｐゴシック"/>
        <family val="3"/>
        <charset val="128"/>
        <scheme val="minor"/>
      </rPr>
      <t>　　　年　　　月　　　日</t>
    </r>
    <rPh sb="4" eb="5">
      <t>ネン</t>
    </rPh>
    <rPh sb="8" eb="9">
      <t>ガツ</t>
    </rPh>
    <rPh sb="12" eb="13">
      <t>ニチ</t>
    </rPh>
    <phoneticPr fontId="6"/>
  </si>
  <si>
    <r>
      <t>　　</t>
    </r>
    <r>
      <rPr>
        <u/>
        <sz val="11"/>
        <rFont val="ＭＳ Ｐゴシック"/>
        <family val="3"/>
        <charset val="128"/>
        <scheme val="minor"/>
      </rPr>
      <t>　　年　　　月　　　日</t>
    </r>
    <rPh sb="4" eb="5">
      <t>ネン</t>
    </rPh>
    <rPh sb="8" eb="9">
      <t>ガツ</t>
    </rPh>
    <rPh sb="12" eb="13">
      <t>ニチ</t>
    </rPh>
    <phoneticPr fontId="6"/>
  </si>
  <si>
    <r>
      <t>　　　</t>
    </r>
    <r>
      <rPr>
        <u/>
        <sz val="11"/>
        <rFont val="ＭＳ Ｐゴシック"/>
        <family val="3"/>
        <charset val="128"/>
        <scheme val="minor"/>
      </rPr>
      <t>　年　　　月　　　日</t>
    </r>
    <rPh sb="4" eb="5">
      <t>ネン</t>
    </rPh>
    <rPh sb="8" eb="9">
      <t>ガツ</t>
    </rPh>
    <rPh sb="12" eb="13">
      <t>ニチ</t>
    </rPh>
    <phoneticPr fontId="6"/>
  </si>
  <si>
    <t>年　  月　  日</t>
    <rPh sb="0" eb="1">
      <t>トシ</t>
    </rPh>
    <rPh sb="4" eb="5">
      <t>ツキ</t>
    </rPh>
    <rPh sb="8" eb="9">
      <t>ヒ</t>
    </rPh>
    <phoneticPr fontId="6"/>
  </si>
  <si>
    <t>　年　  月　  日</t>
    <rPh sb="1" eb="2">
      <t>トシ</t>
    </rPh>
    <rPh sb="5" eb="6">
      <t>ツキ</t>
    </rPh>
    <rPh sb="9" eb="10">
      <t>ヒ</t>
    </rPh>
    <phoneticPr fontId="6"/>
  </si>
  <si>
    <t>別紙43</t>
    <rPh sb="0" eb="2">
      <t>ベッシ</t>
    </rPh>
    <phoneticPr fontId="6"/>
  </si>
  <si>
    <t>別紙42</t>
    <rPh sb="0" eb="2">
      <t>ベッシ</t>
    </rPh>
    <phoneticPr fontId="6"/>
  </si>
  <si>
    <t>別紙40</t>
    <rPh sb="0" eb="2">
      <t>ベッシ</t>
    </rPh>
    <phoneticPr fontId="6"/>
  </si>
  <si>
    <t>別紙37</t>
    <rPh sb="0" eb="2">
      <t>ベッシ</t>
    </rPh>
    <phoneticPr fontId="6"/>
  </si>
  <si>
    <t>別紙36</t>
    <rPh sb="0" eb="2">
      <t>ベッシ</t>
    </rPh>
    <phoneticPr fontId="6"/>
  </si>
  <si>
    <t>別紙35　別添</t>
    <rPh sb="0" eb="2">
      <t>ベッシ</t>
    </rPh>
    <rPh sb="5" eb="6">
      <t>ベツ</t>
    </rPh>
    <rPh sb="6" eb="7">
      <t>ソウ</t>
    </rPh>
    <phoneticPr fontId="6"/>
  </si>
  <si>
    <t>別紙33</t>
    <rPh sb="0" eb="2">
      <t>ベッシ</t>
    </rPh>
    <phoneticPr fontId="6"/>
  </si>
  <si>
    <t>別紙32</t>
    <rPh sb="0" eb="2">
      <t>ベッシ</t>
    </rPh>
    <phoneticPr fontId="6"/>
  </si>
  <si>
    <t>別紙31</t>
    <rPh sb="0" eb="2">
      <t>ベッシ</t>
    </rPh>
    <phoneticPr fontId="6"/>
  </si>
  <si>
    <r>
      <rPr>
        <u/>
        <sz val="11"/>
        <rFont val="HG丸ｺﾞｼｯｸM-PRO"/>
        <family val="3"/>
        <charset val="128"/>
      </rPr>
      <t>　年　月　</t>
    </r>
    <r>
      <rPr>
        <sz val="11"/>
        <rFont val="HG丸ｺﾞｼｯｸM-PRO"/>
        <family val="3"/>
        <charset val="128"/>
      </rPr>
      <t>日</t>
    </r>
    <rPh sb="1" eb="2">
      <t>ネン</t>
    </rPh>
    <rPh sb="3" eb="4">
      <t>ガツ</t>
    </rPh>
    <rPh sb="5" eb="6">
      <t>ニチ</t>
    </rPh>
    <phoneticPr fontId="6"/>
  </si>
  <si>
    <t>別紙29</t>
    <rPh sb="0" eb="2">
      <t>ベッシ</t>
    </rPh>
    <phoneticPr fontId="6"/>
  </si>
  <si>
    <t>別紙27</t>
    <rPh sb="0" eb="2">
      <t>ベッシ</t>
    </rPh>
    <phoneticPr fontId="6"/>
  </si>
  <si>
    <t>別紙26</t>
    <rPh sb="0" eb="2">
      <t>ベッシ</t>
    </rPh>
    <phoneticPr fontId="6"/>
  </si>
  <si>
    <t>別紙24</t>
    <rPh sb="0" eb="2">
      <t>ベッシ</t>
    </rPh>
    <phoneticPr fontId="6"/>
  </si>
  <si>
    <t>別紙22</t>
    <rPh sb="0" eb="2">
      <t>ベッシ</t>
    </rPh>
    <phoneticPr fontId="6"/>
  </si>
  <si>
    <t>別紙20</t>
    <rPh sb="0" eb="2">
      <t>ベッシ</t>
    </rPh>
    <phoneticPr fontId="6"/>
  </si>
  <si>
    <t>別紙17</t>
    <rPh sb="0" eb="2">
      <t>ベッシ</t>
    </rPh>
    <phoneticPr fontId="6"/>
  </si>
  <si>
    <t>　　年　　月　　日</t>
    <phoneticPr fontId="6"/>
  </si>
  <si>
    <t>別紙14</t>
    <rPh sb="0" eb="2">
      <t>ベッシ</t>
    </rPh>
    <phoneticPr fontId="6"/>
  </si>
  <si>
    <t>別紙13</t>
    <rPh sb="0" eb="2">
      <t>ベッシ</t>
    </rPh>
    <phoneticPr fontId="6"/>
  </si>
  <si>
    <t>別紙12</t>
    <rPh sb="0" eb="2">
      <t>ベッシ</t>
    </rPh>
    <phoneticPr fontId="6"/>
  </si>
  <si>
    <t>別紙１１</t>
    <rPh sb="0" eb="2">
      <t>ベッシ</t>
    </rPh>
    <phoneticPr fontId="6"/>
  </si>
  <si>
    <t>別紙9</t>
    <rPh sb="0" eb="2">
      <t>ベッシ</t>
    </rPh>
    <phoneticPr fontId="6"/>
  </si>
  <si>
    <t>別紙８</t>
    <rPh sb="0" eb="2">
      <t>ベッシ</t>
    </rPh>
    <phoneticPr fontId="6"/>
  </si>
  <si>
    <t>別紙６</t>
    <rPh sb="0" eb="2">
      <t>ベッシ</t>
    </rPh>
    <phoneticPr fontId="6"/>
  </si>
  <si>
    <t>　　年　　月分</t>
    <rPh sb="2" eb="3">
      <t>トシ</t>
    </rPh>
    <rPh sb="5" eb="6">
      <t>ツキ</t>
    </rPh>
    <rPh sb="6" eb="7">
      <t>ブン</t>
    </rPh>
    <phoneticPr fontId="8"/>
  </si>
  <si>
    <t>　　年　　月</t>
    <rPh sb="2" eb="3">
      <t>トシ</t>
    </rPh>
    <rPh sb="5" eb="6">
      <t>ツキ</t>
    </rPh>
    <phoneticPr fontId="8"/>
  </si>
  <si>
    <t>　１．なし　　２．あり</t>
    <phoneticPr fontId="90"/>
  </si>
  <si>
    <t>虐待防止措置未実施</t>
    <rPh sb="0" eb="2">
      <t>ギャクタイ</t>
    </rPh>
    <rPh sb="2" eb="4">
      <t>ボウシ</t>
    </rPh>
    <rPh sb="4" eb="6">
      <t>ソチ</t>
    </rPh>
    <rPh sb="6" eb="7">
      <t>ミ</t>
    </rPh>
    <rPh sb="7" eb="9">
      <t>ジッシ</t>
    </rPh>
    <phoneticPr fontId="6"/>
  </si>
  <si>
    <t>業務継続計画未策定（※17）</t>
    <phoneticPr fontId="6"/>
  </si>
  <si>
    <t>情報公表未報告</t>
    <phoneticPr fontId="6"/>
  </si>
  <si>
    <t>身体拘束廃止未実施</t>
    <phoneticPr fontId="6"/>
  </si>
  <si>
    <t>１．なし　　２．あり</t>
    <phoneticPr fontId="6"/>
  </si>
  <si>
    <t>業務継続計画未策定</t>
    <phoneticPr fontId="6"/>
  </si>
  <si>
    <t>生活介護</t>
    <rPh sb="0" eb="2">
      <t>セイカツ</t>
    </rPh>
    <rPh sb="2" eb="4">
      <t>カイゴ</t>
    </rPh>
    <phoneticPr fontId="90"/>
  </si>
  <si>
    <t>４．81人以上
５．20人以下
６．21人以上30人以下
７．31人以上40人以下
８．41人以上50人以下
９．51人以上60人以下
１０．61人以上70人以下
１１．71人以上80人以下</t>
    <phoneticPr fontId="6"/>
  </si>
  <si>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6"/>
  </si>
  <si>
    <t>１．Ⅱ型(1.7:1)
２．Ⅲ型(2:1)
３．Ⅳ型(2.5:1)
４．Ⅴ型(3:1)
５．Ⅵ型(3.5:1)
６．Ⅶ型(4:1)
７．Ⅷ型(4.5:1)
８．Ⅸ型(5:1)
９．Ⅹ型(5.5:1)
10．Ⅺ型(6:1)
11．Ⅰ型(1.5:1)</t>
    <rPh sb="115" eb="116">
      <t>ガタ</t>
    </rPh>
    <phoneticPr fontId="6"/>
  </si>
  <si>
    <t>１．なし　２．あり（障害者支援施設以外）　３．あり（障害者支援施設）</t>
    <phoneticPr fontId="90"/>
  </si>
  <si>
    <t>常勤看護職員等配置（看護職員常勤換算員数）（※16）</t>
    <rPh sb="2" eb="4">
      <t>カンゴ</t>
    </rPh>
    <rPh sb="4" eb="6">
      <t>ショクイン</t>
    </rPh>
    <rPh sb="6" eb="7">
      <t>トウ</t>
    </rPh>
    <rPh sb="7" eb="9">
      <t>ハイチ</t>
    </rPh>
    <rPh sb="10" eb="12">
      <t>カンゴ</t>
    </rPh>
    <rPh sb="12" eb="14">
      <t>ショクイン</t>
    </rPh>
    <phoneticPr fontId="6"/>
  </si>
  <si>
    <t>看護職員常勤換算員数（　　）</t>
    <rPh sb="4" eb="6">
      <t>ジョウキン</t>
    </rPh>
    <rPh sb="6" eb="8">
      <t>カンサン</t>
    </rPh>
    <rPh sb="8" eb="10">
      <t>インスウ</t>
    </rPh>
    <phoneticPr fontId="6"/>
  </si>
  <si>
    <t>入浴支援体制</t>
    <rPh sb="0" eb="2">
      <t>ニュウヨク</t>
    </rPh>
    <rPh sb="2" eb="4">
      <t>シエン</t>
    </rPh>
    <rPh sb="4" eb="6">
      <t>タイセイ</t>
    </rPh>
    <phoneticPr fontId="90"/>
  </si>
  <si>
    <t>栄養改善体制</t>
    <rPh sb="0" eb="2">
      <t>エイヨウ</t>
    </rPh>
    <rPh sb="2" eb="4">
      <t>カイゼン</t>
    </rPh>
    <rPh sb="4" eb="6">
      <t>タイセイ</t>
    </rPh>
    <phoneticPr fontId="90"/>
  </si>
  <si>
    <t>中核的人材配置体制</t>
    <rPh sb="7" eb="9">
      <t>タイセイ</t>
    </rPh>
    <phoneticPr fontId="90"/>
  </si>
  <si>
    <t>高次脳機能障害者支援体制</t>
    <rPh sb="0" eb="2">
      <t>コウジ</t>
    </rPh>
    <rPh sb="2" eb="3">
      <t>ノウ</t>
    </rPh>
    <rPh sb="3" eb="5">
      <t>キノウ</t>
    </rPh>
    <rPh sb="5" eb="8">
      <t>ショウガイシャ</t>
    </rPh>
    <rPh sb="8" eb="10">
      <t>シエン</t>
    </rPh>
    <rPh sb="10" eb="12">
      <t>タイセイ</t>
    </rPh>
    <phoneticPr fontId="90"/>
  </si>
  <si>
    <t>虐待防止措置未実施</t>
    <phoneticPr fontId="6"/>
  </si>
  <si>
    <t>１．40人以下
４．81人以上
５．41人以上50人以下
６．51人以上60人以下
７．61人以上70人以下
８．71人以上80人以下</t>
    <phoneticPr fontId="6"/>
  </si>
  <si>
    <t>地域移行等意向確認体制未整備（※12）</t>
    <rPh sb="0" eb="2">
      <t>チイキ</t>
    </rPh>
    <rPh sb="2" eb="4">
      <t>イコウ</t>
    </rPh>
    <rPh sb="4" eb="5">
      <t>トウ</t>
    </rPh>
    <rPh sb="5" eb="7">
      <t>イコウ</t>
    </rPh>
    <rPh sb="7" eb="9">
      <t>カクニン</t>
    </rPh>
    <rPh sb="9" eb="11">
      <t>タイセイ</t>
    </rPh>
    <rPh sb="11" eb="14">
      <t>ミセイビ</t>
    </rPh>
    <phoneticPr fontId="6"/>
  </si>
  <si>
    <t>夜間看護体制（看護職員配置数）（※14）</t>
    <rPh sb="0" eb="2">
      <t>ヤカン</t>
    </rPh>
    <rPh sb="2" eb="4">
      <t>カンゴ</t>
    </rPh>
    <rPh sb="4" eb="6">
      <t>タイセイ</t>
    </rPh>
    <rPh sb="7" eb="9">
      <t>カンゴ</t>
    </rPh>
    <rPh sb="9" eb="11">
      <t>ショクイン</t>
    </rPh>
    <rPh sb="11" eb="13">
      <t>ハイチ</t>
    </rPh>
    <rPh sb="13" eb="14">
      <t>スウ</t>
    </rPh>
    <phoneticPr fontId="6"/>
  </si>
  <si>
    <t>１を超えて配置した看護職員配置数（　　）</t>
    <rPh sb="9" eb="11">
      <t>カンゴ</t>
    </rPh>
    <rPh sb="11" eb="13">
      <t>ショクイン</t>
    </rPh>
    <rPh sb="13" eb="15">
      <t>ハイチ</t>
    </rPh>
    <rPh sb="15" eb="16">
      <t>スウ</t>
    </rPh>
    <phoneticPr fontId="6"/>
  </si>
  <si>
    <t>口腔衛生管理体制</t>
    <phoneticPr fontId="90"/>
  </si>
  <si>
    <t>地域移行支援体制</t>
    <phoneticPr fontId="90"/>
  </si>
  <si>
    <t>地域移行支援体制（定員減少数）</t>
    <rPh sb="9" eb="11">
      <t>テイイン</t>
    </rPh>
    <rPh sb="11" eb="13">
      <t>ゲンショウ</t>
    </rPh>
    <rPh sb="13" eb="14">
      <t>スウ</t>
    </rPh>
    <phoneticPr fontId="6"/>
  </si>
  <si>
    <t>定員減少数（　　）</t>
    <rPh sb="0" eb="4">
      <t>テイインゲンショウ</t>
    </rPh>
    <phoneticPr fontId="6"/>
  </si>
  <si>
    <t>障害者支援施設等感染対策向上体制</t>
    <rPh sb="14" eb="16">
      <t>タイセイ</t>
    </rPh>
    <phoneticPr fontId="90"/>
  </si>
  <si>
    <t>１．なし　　２．Ⅰ　　３．Ⅱ　　４．Ⅰ・Ⅱ</t>
    <phoneticPr fontId="90"/>
  </si>
  <si>
    <t>身体拘束廃止未実施（※13）</t>
    <phoneticPr fontId="6"/>
  </si>
  <si>
    <t>評価点区分（※8）</t>
    <rPh sb="0" eb="2">
      <t>ヒョウカ</t>
    </rPh>
    <rPh sb="2" eb="3">
      <t>テン</t>
    </rPh>
    <rPh sb="3" eb="5">
      <t>クブン</t>
    </rPh>
    <phoneticPr fontId="90"/>
  </si>
  <si>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90"/>
  </si>
  <si>
    <t>自己評価結果等未公表減算</t>
    <phoneticPr fontId="90"/>
  </si>
  <si>
    <t>１．Ⅱ型(7.5:1)
２．Ⅲ型(10:1)
３．Ⅰ型(6:1)</t>
    <phoneticPr fontId="6"/>
  </si>
  <si>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90"/>
  </si>
  <si>
    <t>目標工賃達成加算対象</t>
    <rPh sb="0" eb="2">
      <t>モクヒョウ</t>
    </rPh>
    <rPh sb="2" eb="4">
      <t>コウチン</t>
    </rPh>
    <rPh sb="4" eb="6">
      <t>タッセイ</t>
    </rPh>
    <rPh sb="6" eb="8">
      <t>カサン</t>
    </rPh>
    <rPh sb="8" eb="10">
      <t>タイショウ</t>
    </rPh>
    <phoneticPr fontId="90"/>
  </si>
  <si>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90"/>
  </si>
  <si>
    <t>支援体制構築未実施</t>
    <rPh sb="0" eb="2">
      <t>シエン</t>
    </rPh>
    <rPh sb="2" eb="4">
      <t>タイセイ</t>
    </rPh>
    <rPh sb="4" eb="6">
      <t>コウチク</t>
    </rPh>
    <rPh sb="6" eb="7">
      <t>ミ</t>
    </rPh>
    <rPh sb="7" eb="9">
      <t>ジッシ</t>
    </rPh>
    <phoneticPr fontId="90"/>
  </si>
  <si>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90"/>
  </si>
  <si>
    <t>※１０</t>
    <phoneticPr fontId="6"/>
  </si>
  <si>
    <t>※１１</t>
    <phoneticPr fontId="6"/>
  </si>
  <si>
    <t>居宅介護について、「特定事業所（経過措置）」欄は、特定事業所が「２．Ⅰ」、「４．Ⅲ」、「５．Ⅳ」の場合に設定する。</t>
    <rPh sb="0" eb="2">
      <t>キョタク</t>
    </rPh>
    <rPh sb="2" eb="4">
      <t>カイゴ</t>
    </rPh>
    <phoneticPr fontId="90"/>
  </si>
  <si>
    <t>行動援護について、「特定事業所（経過措置）」欄は、特定事業所が「２．Ⅰ」、「３．Ⅱ」、「４．Ⅲ」、「５．Ⅳ」の場合に設定する。</t>
    <rPh sb="0" eb="2">
      <t>コウドウ</t>
    </rPh>
    <rPh sb="2" eb="4">
      <t>エンゴ</t>
    </rPh>
    <phoneticPr fontId="90"/>
  </si>
  <si>
    <t>※１２</t>
    <phoneticPr fontId="6"/>
  </si>
  <si>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90"/>
  </si>
  <si>
    <t>※１３</t>
    <phoneticPr fontId="6"/>
  </si>
  <si>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90"/>
  </si>
  <si>
    <t>※１４</t>
    <phoneticPr fontId="6"/>
  </si>
  <si>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90"/>
  </si>
  <si>
    <t>※１５</t>
    <phoneticPr fontId="6"/>
  </si>
  <si>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90"/>
  </si>
  <si>
    <t>※１６</t>
    <phoneticPr fontId="6"/>
  </si>
  <si>
    <t>「常勤看護職員等配置（看護職員常勤換算員数）」欄は、小数点以下を切り捨てた人数を設定する。</t>
    <rPh sb="23" eb="24">
      <t>ラン</t>
    </rPh>
    <rPh sb="26" eb="27">
      <t>チイ</t>
    </rPh>
    <rPh sb="37" eb="39">
      <t>ニンズウ</t>
    </rPh>
    <rPh sb="40" eb="42">
      <t>セッテイ</t>
    </rPh>
    <phoneticPr fontId="90"/>
  </si>
  <si>
    <t>※１７</t>
    <phoneticPr fontId="6"/>
  </si>
  <si>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90"/>
  </si>
  <si>
    <r>
      <t>　１．なし　　３．Ⅱ　　４．Ⅲ　　５．Ⅰ　　</t>
    </r>
    <r>
      <rPr>
        <sz val="11"/>
        <color rgb="FFFF0000"/>
        <rFont val="ＭＳ ゴシック"/>
        <family val="3"/>
        <charset val="128"/>
      </rPr>
      <t>６．Ⅰ・Ⅲ　　７．Ⅱ・Ⅲ</t>
    </r>
    <phoneticPr fontId="6"/>
  </si>
  <si>
    <r>
      <t>　１．なし　　</t>
    </r>
    <r>
      <rPr>
        <sz val="11"/>
        <color rgb="FFFF0000"/>
        <rFont val="ＭＳ ゴシック"/>
        <family val="3"/>
        <charset val="128"/>
      </rPr>
      <t>２．あり</t>
    </r>
    <phoneticPr fontId="6"/>
  </si>
  <si>
    <r>
      <t>　１．なし　　</t>
    </r>
    <r>
      <rPr>
        <sz val="11"/>
        <color rgb="FFFF0000"/>
        <rFont val="ＭＳ ゴシック"/>
        <family val="3"/>
        <charset val="128"/>
      </rPr>
      <t>２．Ⅱ　　３．Ⅰ</t>
    </r>
    <phoneticPr fontId="6"/>
  </si>
  <si>
    <r>
      <t>重度障害者支援Ⅱ</t>
    </r>
    <r>
      <rPr>
        <sz val="11"/>
        <color rgb="FFFF0000"/>
        <rFont val="ＭＳ ゴシック"/>
        <family val="3"/>
        <charset val="128"/>
      </rPr>
      <t>・Ⅲ</t>
    </r>
    <r>
      <rPr>
        <sz val="11"/>
        <color theme="1"/>
        <rFont val="ＭＳ ゴシック"/>
        <family val="3"/>
        <charset val="128"/>
      </rPr>
      <t>体制</t>
    </r>
    <rPh sb="0" eb="2">
      <t>ジュウド</t>
    </rPh>
    <rPh sb="2" eb="5">
      <t>ショウガイシャ</t>
    </rPh>
    <rPh sb="5" eb="7">
      <t>シエン</t>
    </rPh>
    <rPh sb="10" eb="12">
      <t>タイセイ</t>
    </rPh>
    <phoneticPr fontId="6"/>
  </si>
  <si>
    <r>
      <t>　１．なし　</t>
    </r>
    <r>
      <rPr>
        <sz val="11"/>
        <color rgb="FFFF0000"/>
        <rFont val="ＭＳ ゴシック"/>
        <family val="3"/>
        <charset val="128"/>
      </rPr>
      <t>　２．Ⅱ　　３．Ⅰ</t>
    </r>
    <phoneticPr fontId="6"/>
  </si>
  <si>
    <r>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t>
    </r>
    <r>
      <rPr>
        <sz val="14"/>
        <color rgb="FFFF0000"/>
        <rFont val="ＭＳ Ｐゴシック"/>
        <family val="3"/>
        <charset val="128"/>
      </rPr>
      <t>報酬</t>
    </r>
    <r>
      <rPr>
        <sz val="14"/>
        <color theme="1"/>
        <rFont val="ＭＳ Ｐゴシック"/>
        <family val="3"/>
        <charset val="128"/>
      </rPr>
      <t>については、サービス種類毎または単位毎の利用定員に応じた報酬を算定する。
　生活介護・・・人員配置体制加算、常勤看護職員等配置加算、就労移行支援体制加算</t>
    </r>
    <r>
      <rPr>
        <sz val="14"/>
        <color rgb="FFFF0000"/>
        <rFont val="ＭＳ Ｐゴシック"/>
        <family val="3"/>
        <charset val="128"/>
      </rPr>
      <t>、生活介護サービス費（「（1）定員5人以下」、「（2）定員6人以上10人以下」の基本報酬）</t>
    </r>
    <r>
      <rPr>
        <sz val="14"/>
        <color theme="1"/>
        <rFont val="ＭＳ Ｐゴシック"/>
        <family val="3"/>
        <charset val="128"/>
      </rPr>
      <t xml:space="preserve">
　施設入所支援・・・夜勤職員配置体制加算</t>
    </r>
    <r>
      <rPr>
        <sz val="14"/>
        <color rgb="FFFF0000"/>
        <rFont val="ＭＳ Ｐゴシック"/>
        <family val="3"/>
        <charset val="128"/>
      </rPr>
      <t>、地域移行支援体制加算</t>
    </r>
    <r>
      <rPr>
        <sz val="14"/>
        <color theme="1"/>
        <rFont val="ＭＳ Ｐゴシック"/>
        <family val="3"/>
        <charset val="128"/>
      </rPr>
      <t xml:space="preserve">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t>
    </r>
    <r>
      <rPr>
        <sz val="14"/>
        <color rgb="FFFF0000"/>
        <rFont val="ＭＳ Ｐゴシック"/>
        <family val="3"/>
        <charset val="128"/>
      </rPr>
      <t>（生活介護において、主として重症心身障害児者を通わせる事業所の場合のみ、
　　　　　　　　　　　　　　　　　　　　　　　　　　　　　　　　　　　　　　　　 利用定員に応じて「12．5人以下」、または「13．6人以上10人以下」を設定する）。</t>
    </r>
    <r>
      <rPr>
        <sz val="14"/>
        <color theme="1"/>
        <rFont val="ＭＳ Ｐゴシック"/>
        <family val="3"/>
        <charset val="128"/>
      </rPr>
      <t xml:space="preserve">
　就労継続支援A型、就労継続支援B型・・・各サービス種類の利用定員。
なお、「定員区分」と「多機能型等定員区分（加算）」が同一の場合、「多機能型等定員区分（加算）」は設定しない。</t>
    </r>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6"/>
  </si>
  <si>
    <r>
      <t>就労移行支援について、令和</t>
    </r>
    <r>
      <rPr>
        <sz val="14"/>
        <color rgb="FFFF0000"/>
        <rFont val="ＭＳ Ｐゴシック"/>
        <family val="3"/>
        <charset val="128"/>
      </rPr>
      <t>６</t>
    </r>
    <r>
      <rPr>
        <sz val="14"/>
        <color theme="1"/>
        <rFont val="ＭＳ Ｐゴシック"/>
        <family val="3"/>
        <charset val="128"/>
      </rPr>
      <t xml:space="preserve">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6"/>
  </si>
  <si>
    <t>a</t>
    <phoneticPr fontId="90"/>
  </si>
  <si>
    <t>b</t>
    <phoneticPr fontId="90"/>
  </si>
  <si>
    <t>c</t>
    <phoneticPr fontId="90"/>
  </si>
  <si>
    <t>d</t>
    <phoneticPr fontId="90"/>
  </si>
  <si>
    <t>e</t>
    <phoneticPr fontId="90"/>
  </si>
  <si>
    <t>※d～iの合計数</t>
    <rPh sb="5" eb="7">
      <t>ゴウケイ</t>
    </rPh>
    <rPh sb="7" eb="8">
      <t>スウ</t>
    </rPh>
    <phoneticPr fontId="90"/>
  </si>
  <si>
    <t>f</t>
    <phoneticPr fontId="90"/>
  </si>
  <si>
    <t>g</t>
    <phoneticPr fontId="90"/>
  </si>
  <si>
    <t>※g,h,i,kの合計数</t>
    <rPh sb="9" eb="12">
      <t>ゴウケイスウ</t>
    </rPh>
    <phoneticPr fontId="90"/>
  </si>
  <si>
    <t>h</t>
    <phoneticPr fontId="90"/>
  </si>
  <si>
    <t>i</t>
    <phoneticPr fontId="90"/>
  </si>
  <si>
    <t>j</t>
    <phoneticPr fontId="90"/>
  </si>
  <si>
    <t>k</t>
    <phoneticPr fontId="90"/>
  </si>
  <si>
    <t>l</t>
    <phoneticPr fontId="90"/>
  </si>
  <si>
    <t>m</t>
    <phoneticPr fontId="90"/>
  </si>
  <si>
    <t>n</t>
    <phoneticPr fontId="90"/>
  </si>
  <si>
    <t>o</t>
    <phoneticPr fontId="90"/>
  </si>
  <si>
    <t>p</t>
    <phoneticPr fontId="90"/>
  </si>
  <si>
    <t>q</t>
    <phoneticPr fontId="90"/>
  </si>
  <si>
    <t>r</t>
    <phoneticPr fontId="90"/>
  </si>
  <si>
    <t>※d～kまでの合計数</t>
    <rPh sb="7" eb="10">
      <t>ゴウケイスウ</t>
    </rPh>
    <phoneticPr fontId="6"/>
  </si>
  <si>
    <t>※g,h,k,lの合計数</t>
    <rPh sb="9" eb="12">
      <t>ゴウケイスウ</t>
    </rPh>
    <phoneticPr fontId="6"/>
  </si>
  <si>
    <t>s</t>
    <phoneticPr fontId="6"/>
  </si>
  <si>
    <t>t</t>
    <phoneticPr fontId="6"/>
  </si>
  <si>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6"/>
  </si>
  <si>
    <t>１　事業所・施設の名称</t>
    <rPh sb="2" eb="5">
      <t>ジギョウショ</t>
    </rPh>
    <rPh sb="6" eb="8">
      <t>シセツ</t>
    </rPh>
    <rPh sb="9" eb="11">
      <t>メイショウ</t>
    </rPh>
    <phoneticPr fontId="6"/>
  </si>
  <si>
    <t>１　新規　　　　　　　２　変更　　　　　　　３　終了</t>
    <rPh sb="2" eb="4">
      <t>シンキ</t>
    </rPh>
    <rPh sb="13" eb="15">
      <t>ヘンコウ</t>
    </rPh>
    <rPh sb="24" eb="26">
      <t>シュウリョウ</t>
    </rPh>
    <phoneticPr fontId="6"/>
  </si>
  <si>
    <t>３　サービスの種類</t>
    <rPh sb="7" eb="9">
      <t>シュルイ</t>
    </rPh>
    <phoneticPr fontId="6"/>
  </si>
  <si>
    <t>４　申請する加算区分</t>
    <rPh sb="2" eb="4">
      <t>シンセイ</t>
    </rPh>
    <rPh sb="6" eb="8">
      <t>カサン</t>
    </rPh>
    <rPh sb="8" eb="10">
      <t>クブン</t>
    </rPh>
    <phoneticPr fontId="6"/>
  </si>
  <si>
    <t>人員配置体制加算（　Ⅰ　・　Ⅱ　・　Ⅲ　・　Ⅳ　）</t>
    <rPh sb="0" eb="2">
      <t>ジンイン</t>
    </rPh>
    <rPh sb="2" eb="4">
      <t>ハイチ</t>
    </rPh>
    <rPh sb="4" eb="6">
      <t>タイセイ</t>
    </rPh>
    <rPh sb="6" eb="8">
      <t>カサン</t>
    </rPh>
    <phoneticPr fontId="6"/>
  </si>
  <si>
    <t>５　利用者数</t>
    <rPh sb="2" eb="5">
      <t>リヨウシャ</t>
    </rPh>
    <rPh sb="5" eb="6">
      <t>スウ</t>
    </rPh>
    <phoneticPr fontId="6"/>
  </si>
  <si>
    <t>６　人員配置の状況</t>
    <rPh sb="2" eb="4">
      <t>ジンイン</t>
    </rPh>
    <rPh sb="4" eb="6">
      <t>ハイチ</t>
    </rPh>
    <rPh sb="7" eb="9">
      <t>ジョウキョウ</t>
    </rPh>
    <phoneticPr fontId="6"/>
  </si>
  <si>
    <t>７　人員体制</t>
    <phoneticPr fontId="6"/>
  </si>
  <si>
    <t xml:space="preserve">常勤換算で
（  1．5：１　・　1．7：１ ・ ２：１ ・ 2．5：１  ）以上 </t>
    <rPh sb="0" eb="2">
      <t>ジョウキン</t>
    </rPh>
    <rPh sb="2" eb="4">
      <t>カンザン</t>
    </rPh>
    <rPh sb="39" eb="41">
      <t>イジョウ</t>
    </rPh>
    <phoneticPr fontId="6"/>
  </si>
  <si>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6"/>
  </si>
  <si>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6"/>
  </si>
  <si>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6"/>
  </si>
  <si>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6"/>
  </si>
  <si>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6"/>
  </si>
  <si>
    <t>人</t>
  </si>
  <si>
    <r>
      <t>非常勤</t>
    </r>
    <r>
      <rPr>
        <vertAlign val="superscript"/>
        <sz val="11"/>
        <rFont val="HGｺﾞｼｯｸM"/>
        <family val="3"/>
        <charset val="128"/>
      </rPr>
      <t>注４</t>
    </r>
    <rPh sb="0" eb="3">
      <t>ヒジョウキン</t>
    </rPh>
    <rPh sb="3" eb="4">
      <t>チュウ</t>
    </rPh>
    <phoneticPr fontId="6"/>
  </si>
  <si>
    <t>（生活介護・療養介護）</t>
    <phoneticPr fontId="6"/>
  </si>
  <si>
    <t>介護給付費等の算定に係る体制等状況一覧表（R6.4～）</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6"/>
  </si>
  <si>
    <t>従業者の勤務体制及び形態一覧表（R6.4~）</t>
    <rPh sb="0" eb="3">
      <t>ジュウギョウシャ</t>
    </rPh>
    <rPh sb="4" eb="6">
      <t>キンム</t>
    </rPh>
    <rPh sb="6" eb="8">
      <t>タイセイ</t>
    </rPh>
    <rPh sb="8" eb="9">
      <t>オヨ</t>
    </rPh>
    <rPh sb="10" eb="12">
      <t>ケイタイ</t>
    </rPh>
    <rPh sb="12" eb="15">
      <t>イチランヒョウ</t>
    </rPh>
    <phoneticPr fontId="8"/>
  </si>
  <si>
    <t>年　　月　　日</t>
    <rPh sb="0" eb="1">
      <t>ネン</t>
    </rPh>
    <rPh sb="3" eb="4">
      <t>ツキ</t>
    </rPh>
    <rPh sb="6" eb="7">
      <t>ヒ</t>
    </rPh>
    <phoneticPr fontId="158"/>
  </si>
  <si>
    <t>視覚・聴覚言語障害者支援体制加算（Ⅰ）に関する届出書</t>
    <phoneticPr fontId="158"/>
  </si>
  <si>
    <t>事業所の名称</t>
  </si>
  <si>
    <t>サービスの種類</t>
  </si>
  <si>
    <r>
      <t>多機能型の実施</t>
    </r>
    <r>
      <rPr>
        <sz val="8"/>
        <color rgb="FF000000"/>
        <rFont val="HGｺﾞｼｯｸM"/>
        <family val="3"/>
        <charset val="128"/>
      </rPr>
      <t>※1</t>
    </r>
    <phoneticPr fontId="158"/>
  </si>
  <si>
    <t>有　・　無</t>
  </si>
  <si>
    <r>
      <t>異動区分</t>
    </r>
    <r>
      <rPr>
        <sz val="8"/>
        <color rgb="FF000000"/>
        <rFont val="HGｺﾞｼｯｸM"/>
        <family val="3"/>
        <charset val="128"/>
      </rPr>
      <t>※2</t>
    </r>
    <phoneticPr fontId="158"/>
  </si>
  <si>
    <t>１　新規　　　　　２　変更　　　　　３　終了</t>
    <phoneticPr fontId="158"/>
  </si>
  <si>
    <t>１　利用者の状況</t>
  </si>
  <si>
    <t>当該事業所の前年度の平均実利用者数　(A)</t>
    <phoneticPr fontId="158"/>
  </si>
  <si>
    <t>うち５０％　　　　　(B)＝ (A)×0.5</t>
    <phoneticPr fontId="158"/>
  </si>
  <si>
    <t>加算要件に該当する利用者の数 (C)＝(E)／(D)</t>
    <phoneticPr fontId="158"/>
  </si>
  <si>
    <t>(C)＞＝(B)</t>
    <phoneticPr fontId="158"/>
  </si>
  <si>
    <t>該当利用者の氏名</t>
  </si>
  <si>
    <t>手帳の種類</t>
  </si>
  <si>
    <t>手帳の等級</t>
  </si>
  <si>
    <t>前年度利用日数</t>
  </si>
  <si>
    <t>前年度の開所日数 (D)</t>
    <phoneticPr fontId="158"/>
  </si>
  <si>
    <t>合　計 (E)</t>
    <phoneticPr fontId="158"/>
  </si>
  <si>
    <t>２　加配される従業者の状況</t>
  </si>
  <si>
    <t>利用者数 (A)　÷　40　＝ (F)</t>
    <phoneticPr fontId="158"/>
  </si>
  <si>
    <t>加配される従業者の数　(G)</t>
    <phoneticPr fontId="158"/>
  </si>
  <si>
    <t>(G)＞＝ (F)</t>
    <phoneticPr fontId="158"/>
  </si>
  <si>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</si>
  <si>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</si>
  <si>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</si>
  <si>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158"/>
  </si>
  <si>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158"/>
  </si>
  <si>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158"/>
  </si>
  <si>
    <t>※１：多機能型事業所等については、当該多機能型事業所全体で、加算要件の利用者数や配置割合の計算を行
　　　うこと。</t>
    <phoneticPr fontId="158"/>
  </si>
  <si>
    <t>※２：「異動区分」欄において「４　終了」の場合は、１利用者の状況、２加配される従業者の状況の記載は
　　　不要とする。</t>
    <phoneticPr fontId="158"/>
  </si>
  <si>
    <t>　　　</t>
    <phoneticPr fontId="158"/>
  </si>
  <si>
    <t>視覚・聴覚言語障害者支援体制加算（Ⅰ）（Ⅱ）</t>
    <rPh sb="0" eb="2">
      <t>シカク</t>
    </rPh>
    <rPh sb="3" eb="5">
      <t>チョウカク</t>
    </rPh>
    <rPh sb="5" eb="7">
      <t>ゲンゴ</t>
    </rPh>
    <rPh sb="7" eb="10">
      <t>ショウガイシャ</t>
    </rPh>
    <rPh sb="10" eb="12">
      <t>シエン</t>
    </rPh>
    <rPh sb="12" eb="16">
      <t>タイセイカサン</t>
    </rPh>
    <phoneticPr fontId="8"/>
  </si>
  <si>
    <t>視覚・聴覚言語障害者支援体制加算（Ⅱ）に関する届出書</t>
    <phoneticPr fontId="158"/>
  </si>
  <si>
    <t>有・無</t>
    <phoneticPr fontId="158"/>
  </si>
  <si>
    <t>うち３０％　　　　　(B)＝ (A)×0.3</t>
    <phoneticPr fontId="158"/>
  </si>
  <si>
    <t>利用者数 (A)　÷　50　＝ (F)</t>
    <phoneticPr fontId="158"/>
  </si>
  <si>
    <t>(G)＞＝(F)</t>
    <phoneticPr fontId="158"/>
  </si>
  <si>
    <t>別紙７</t>
    <rPh sb="0" eb="2">
      <t>ベッシ</t>
    </rPh>
    <phoneticPr fontId="6"/>
  </si>
  <si>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6"/>
  </si>
  <si>
    <t>注４</t>
    <rPh sb="0" eb="1">
      <t>チュウ</t>
    </rPh>
    <phoneticPr fontId="6"/>
  </si>
  <si>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6"/>
  </si>
  <si>
    <t>注３</t>
    <rPh sb="0" eb="1">
      <t>チュウ</t>
    </rPh>
    <phoneticPr fontId="6"/>
  </si>
  <si>
    <t>資格を証する書類の写しを添付すること。</t>
    <rPh sb="0" eb="2">
      <t>シカク</t>
    </rPh>
    <rPh sb="3" eb="4">
      <t>ショウ</t>
    </rPh>
    <rPh sb="6" eb="8">
      <t>ショルイ</t>
    </rPh>
    <rPh sb="9" eb="10">
      <t>ウツ</t>
    </rPh>
    <rPh sb="12" eb="14">
      <t>テンプ</t>
    </rPh>
    <phoneticPr fontId="6"/>
  </si>
  <si>
    <t>注２</t>
    <rPh sb="0" eb="1">
      <t>チュウ</t>
    </rPh>
    <phoneticPr fontId="6"/>
  </si>
  <si>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6"/>
  </si>
  <si>
    <t>注１</t>
    <rPh sb="0" eb="1">
      <t>チュウ</t>
    </rPh>
    <phoneticPr fontId="6"/>
  </si>
  <si>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6"/>
  </si>
  <si>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</si>
  <si>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利用者ごとのリハビリテーション実施計画の進捗状況を定期的に評価し、必要に応じて当該計画を見直している。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</si>
  <si>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</si>
  <si>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リハビリテーション実施計画は、利用者、家族に説明し、その同意を得ている。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</si>
  <si>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</si>
  <si>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リハビリテーション実施計画原案は、利用者、家族に説明し、その同意を得ている。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</si>
  <si>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6"/>
  </si>
  <si>
    <t>医師、理学療法士、作業療法士、言語聴覚士その他の職種の者が共同して、利用者ごとのリハビリテーション実施計画を作成している。</t>
  </si>
  <si>
    <t>確認欄</t>
    <rPh sb="0" eb="2">
      <t>カクニン</t>
    </rPh>
    <rPh sb="2" eb="3">
      <t>ラン</t>
    </rPh>
    <phoneticPr fontId="6"/>
  </si>
  <si>
    <t>算定要件</t>
    <rPh sb="0" eb="2">
      <t>サンテイ</t>
    </rPh>
    <rPh sb="2" eb="4">
      <t>ヨウケン</t>
    </rPh>
    <phoneticPr fontId="6"/>
  </si>
  <si>
    <t>１　新規　　　　２　変更　　　　３　終了</t>
    <rPh sb="2" eb="4">
      <t>シンキ</t>
    </rPh>
    <rPh sb="10" eb="12">
      <t>ヘンコウ</t>
    </rPh>
    <rPh sb="18" eb="20">
      <t>シュウリョウ</t>
    </rPh>
    <phoneticPr fontId="6"/>
  </si>
  <si>
    <t>異動区分</t>
    <rPh sb="0" eb="4">
      <t>イドウクブン</t>
    </rPh>
    <phoneticPr fontId="6"/>
  </si>
  <si>
    <t>事業所・施設の名称</t>
    <rPh sb="0" eb="2">
      <t>ジギョウ</t>
    </rPh>
    <rPh sb="2" eb="3">
      <t>ショ</t>
    </rPh>
    <rPh sb="4" eb="6">
      <t>シセツ</t>
    </rPh>
    <rPh sb="7" eb="9">
      <t>メイショウ</t>
    </rPh>
    <phoneticPr fontId="6"/>
  </si>
  <si>
    <t>リハビリテーション加算に関する届出書（生活介護）</t>
    <rPh sb="9" eb="11">
      <t>カサン</t>
    </rPh>
    <rPh sb="12" eb="13">
      <t>カン</t>
    </rPh>
    <rPh sb="15" eb="17">
      <t>トドケデ</t>
    </rPh>
    <phoneticPr fontId="6"/>
  </si>
  <si>
    <t>　　　　年　　　　月　　　　日</t>
    <rPh sb="4" eb="5">
      <t>ネン</t>
    </rPh>
    <rPh sb="9" eb="10">
      <t>ツキ</t>
    </rPh>
    <rPh sb="14" eb="15">
      <t>ニチ</t>
    </rPh>
    <phoneticPr fontId="6"/>
  </si>
  <si>
    <t>リハビリテーション加算に関する届出書（自立訓練（機能訓練））</t>
    <rPh sb="9" eb="11">
      <t>カサン</t>
    </rPh>
    <rPh sb="12" eb="13">
      <t>カン</t>
    </rPh>
    <rPh sb="15" eb="18">
      <t>トドケデショ</t>
    </rPh>
    <phoneticPr fontId="6"/>
  </si>
  <si>
    <t>リハビリテーション加算Ⅱの算定要件</t>
    <rPh sb="9" eb="11">
      <t>カサン</t>
    </rPh>
    <rPh sb="13" eb="15">
      <t>サンテイ</t>
    </rPh>
    <rPh sb="15" eb="17">
      <t>ヨウケン</t>
    </rPh>
    <phoneticPr fontId="6"/>
  </si>
  <si>
    <t>リハビリテーション加算（Ⅰ）の算定要件の一部（※）</t>
    <rPh sb="9" eb="11">
      <t>カサン</t>
    </rPh>
    <rPh sb="15" eb="17">
      <t>サンテイ</t>
    </rPh>
    <rPh sb="17" eb="19">
      <t>ヨウケン</t>
    </rPh>
    <rPh sb="20" eb="22">
      <t>イチブ</t>
    </rPh>
    <phoneticPr fontId="6"/>
  </si>
  <si>
    <t>※頸髄損傷による四肢麻痺その他これに類する障害者である場合には、当該加算を算定する場合において下記の要件を満たす必要はない。</t>
    <rPh sb="47" eb="49">
      <t>カキ</t>
    </rPh>
    <phoneticPr fontId="6"/>
  </si>
  <si>
    <t>支援プログラムを公表していること。</t>
    <rPh sb="0" eb="2">
      <t>シエン</t>
    </rPh>
    <rPh sb="8" eb="10">
      <t>コウヒョウ</t>
    </rPh>
    <phoneticPr fontId="6"/>
  </si>
  <si>
    <t>SIMを用いた評価結果を集計し、公表していること。</t>
    <rPh sb="4" eb="5">
      <t>モチ</t>
    </rPh>
    <rPh sb="7" eb="9">
      <t>ヒョウカ</t>
    </rPh>
    <rPh sb="9" eb="11">
      <t>ケッカ</t>
    </rPh>
    <rPh sb="12" eb="14">
      <t>シュウケイ</t>
    </rPh>
    <rPh sb="16" eb="18">
      <t>コウヒョウ</t>
    </rPh>
    <phoneticPr fontId="6"/>
  </si>
  <si>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6"/>
  </si>
  <si>
    <t>別紙８　（リハビリ（自立訓練（機能）））</t>
  </si>
  <si>
    <t>　　　　　　　　年　　　　月　　　日</t>
    <rPh sb="8" eb="9">
      <t>ネン</t>
    </rPh>
    <rPh sb="13" eb="14">
      <t>ガツ</t>
    </rPh>
    <rPh sb="17" eb="18">
      <t>ニチ</t>
    </rPh>
    <phoneticPr fontId="6"/>
  </si>
  <si>
    <t>食事提供体制加算に関する届出書</t>
    <rPh sb="0" eb="2">
      <t>ショクジ</t>
    </rPh>
    <rPh sb="2" eb="4">
      <t>テイキョウ</t>
    </rPh>
    <rPh sb="4" eb="6">
      <t>タイセイ</t>
    </rPh>
    <rPh sb="6" eb="8">
      <t>カサン</t>
    </rPh>
    <rPh sb="9" eb="10">
      <t>カン</t>
    </rPh>
    <rPh sb="12" eb="15">
      <t>トドケデショ</t>
    </rPh>
    <phoneticPr fontId="6"/>
  </si>
  <si>
    <t>１　事業所の名称</t>
    <rPh sb="2" eb="5">
      <t>ジギョウショ</t>
    </rPh>
    <rPh sb="6" eb="8">
      <t>メイショウ</t>
    </rPh>
    <phoneticPr fontId="6"/>
  </si>
  <si>
    <t>２　サービスの種類</t>
    <rPh sb="7" eb="9">
      <t>シュルイ</t>
    </rPh>
    <phoneticPr fontId="6"/>
  </si>
  <si>
    <t>３　異動区分</t>
    <rPh sb="2" eb="6">
      <t>イドウクブン</t>
    </rPh>
    <phoneticPr fontId="6"/>
  </si>
  <si>
    <t>１　新規　　　　　２　変更　　　　　３　終了</t>
    <rPh sb="2" eb="4">
      <t>シンキ</t>
    </rPh>
    <rPh sb="11" eb="13">
      <t>ヘンコウ</t>
    </rPh>
    <rPh sb="20" eb="22">
      <t>シュウリョウ</t>
    </rPh>
    <phoneticPr fontId="6"/>
  </si>
  <si>
    <t>栄養士</t>
    <rPh sb="0" eb="1">
      <t>サカエ</t>
    </rPh>
    <rPh sb="1" eb="2">
      <t>ヨウ</t>
    </rPh>
    <rPh sb="2" eb="3">
      <t>シ</t>
    </rPh>
    <phoneticPr fontId="6"/>
  </si>
  <si>
    <t>保健所等との連携により、管理栄養士等が関与している場合</t>
    <phoneticPr fontId="6"/>
  </si>
  <si>
    <t>連携先名</t>
    <phoneticPr fontId="6"/>
  </si>
  <si>
    <t>業務委託により食事提供を行う場合</t>
    <rPh sb="0" eb="2">
      <t>ギョウム</t>
    </rPh>
    <rPh sb="2" eb="4">
      <t>イタク</t>
    </rPh>
    <rPh sb="7" eb="9">
      <t>ショクジ</t>
    </rPh>
    <rPh sb="9" eb="11">
      <t>テイキョウ</t>
    </rPh>
    <rPh sb="12" eb="13">
      <t>オコナ</t>
    </rPh>
    <rPh sb="14" eb="16">
      <t>バアイ</t>
    </rPh>
    <phoneticPr fontId="6"/>
  </si>
  <si>
    <t>委託業務内容</t>
    <rPh sb="0" eb="2">
      <t>イタク</t>
    </rPh>
    <rPh sb="2" eb="4">
      <t>ギョウム</t>
    </rPh>
    <rPh sb="4" eb="6">
      <t>ナイヨウ</t>
    </rPh>
    <phoneticPr fontId="6"/>
  </si>
  <si>
    <t>適切な食事提供
の確保方策</t>
    <rPh sb="0" eb="2">
      <t>テキセツ</t>
    </rPh>
    <rPh sb="3" eb="5">
      <t>ショクジ</t>
    </rPh>
    <rPh sb="5" eb="7">
      <t>テイキョウ</t>
    </rPh>
    <rPh sb="9" eb="11">
      <t>カクホ</t>
    </rPh>
    <rPh sb="11" eb="13">
      <t>ホウサク</t>
    </rPh>
    <phoneticPr fontId="6"/>
  </si>
  <si>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6"/>
  </si>
  <si>
    <t>　　食事提供体制加算に係る体制（R6.9.30まで）</t>
    <rPh sb="2" eb="4">
      <t>ショクジ</t>
    </rPh>
    <rPh sb="4" eb="6">
      <t>テイキョウ</t>
    </rPh>
    <rPh sb="6" eb="8">
      <t>タイセイ</t>
    </rPh>
    <rPh sb="8" eb="10">
      <t>カサン</t>
    </rPh>
    <rPh sb="11" eb="12">
      <t>カカワ</t>
    </rPh>
    <rPh sb="13" eb="15">
      <t>タイセイ</t>
    </rPh>
    <phoneticPr fontId="6"/>
  </si>
  <si>
    <t>別紙９</t>
    <rPh sb="0" eb="2">
      <t>ベッシ</t>
    </rPh>
    <phoneticPr fontId="6"/>
  </si>
  <si>
    <t>年　　月　　日</t>
    <rPh sb="0" eb="1">
      <t>ネン</t>
    </rPh>
    <rPh sb="3" eb="4">
      <t>ガツ</t>
    </rPh>
    <rPh sb="6" eb="7">
      <t>ニチ</t>
    </rPh>
    <phoneticPr fontId="6"/>
  </si>
  <si>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6"/>
  </si>
  <si>
    <t>３　異動区分</t>
    <rPh sb="2" eb="4">
      <t>イドウ</t>
    </rPh>
    <rPh sb="4" eb="6">
      <t>クブン</t>
    </rPh>
    <phoneticPr fontId="6"/>
  </si>
  <si>
    <t>４　配置状況</t>
    <rPh sb="2" eb="4">
      <t>ハイチ</t>
    </rPh>
    <rPh sb="4" eb="6">
      <t>ジョウキョウ</t>
    </rPh>
    <phoneticPr fontId="6"/>
  </si>
  <si>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6"/>
  </si>
  <si>
    <t>５　強度行動障害支援者
　養成研修（基礎研修）
　修了者配置人数</t>
    <rPh sb="18" eb="20">
      <t>キソ</t>
    </rPh>
    <rPh sb="28" eb="30">
      <t>ハイチ</t>
    </rPh>
    <rPh sb="30" eb="32">
      <t>ニンズウ</t>
    </rPh>
    <phoneticPr fontId="6"/>
  </si>
  <si>
    <t>生活支援員の数（全体）（a)</t>
    <rPh sb="0" eb="2">
      <t>セイカツ</t>
    </rPh>
    <rPh sb="2" eb="4">
      <t>シエン</t>
    </rPh>
    <rPh sb="4" eb="5">
      <t>イン</t>
    </rPh>
    <rPh sb="6" eb="7">
      <t>カズ</t>
    </rPh>
    <rPh sb="8" eb="10">
      <t>ゼンタイ</t>
    </rPh>
    <phoneticPr fontId="116"/>
  </si>
  <si>
    <t>研修修了者の人数(b)</t>
    <rPh sb="0" eb="2">
      <t>ケンシュウ</t>
    </rPh>
    <rPh sb="2" eb="5">
      <t>シュウリョウシャ</t>
    </rPh>
    <rPh sb="6" eb="8">
      <t>ニンズウ</t>
    </rPh>
    <phoneticPr fontId="116"/>
  </si>
  <si>
    <t>(b)/(a)</t>
    <phoneticPr fontId="116"/>
  </si>
  <si>
    <t>　　　※　生活支援員のうち20％以上が、強度行動障害支援者養成研修（基礎研修）修了者であ
　　　　ること。</t>
    <rPh sb="36" eb="38">
      <t>ケンシュウ</t>
    </rPh>
    <phoneticPr fontId="6"/>
  </si>
  <si>
    <t>　</t>
    <phoneticPr fontId="116"/>
  </si>
  <si>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6"/>
  </si>
  <si>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6"/>
  </si>
  <si>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6"/>
  </si>
  <si>
    <t>別紙10</t>
    <rPh sb="0" eb="2">
      <t>ベッシ</t>
    </rPh>
    <phoneticPr fontId="6"/>
  </si>
  <si>
    <t>１　新規　　　　　　　２　変更　　　　　　　　３　終了</t>
    <rPh sb="2" eb="4">
      <t>シンキ</t>
    </rPh>
    <rPh sb="13" eb="15">
      <t>ヘンコウ</t>
    </rPh>
    <rPh sb="25" eb="27">
      <t>シュウリョウ</t>
    </rPh>
    <phoneticPr fontId="6"/>
  </si>
  <si>
    <t>３　配置状況
（基礎研修修了者名）</t>
    <rPh sb="2" eb="4">
      <t>ハイチ</t>
    </rPh>
    <rPh sb="4" eb="6">
      <t>ジョウキョウ</t>
    </rPh>
    <rPh sb="8" eb="10">
      <t>キソ</t>
    </rPh>
    <rPh sb="10" eb="12">
      <t>ケンシュウ</t>
    </rPh>
    <rPh sb="12" eb="15">
      <t>シュウリョウシャ</t>
    </rPh>
    <rPh sb="15" eb="16">
      <t>メイ</t>
    </rPh>
    <phoneticPr fontId="6"/>
  </si>
  <si>
    <t>４　配置状況
（実践研修修了者名）</t>
    <rPh sb="2" eb="4">
      <t>ハイチ</t>
    </rPh>
    <rPh sb="4" eb="6">
      <t>ジョウキョウ</t>
    </rPh>
    <rPh sb="8" eb="10">
      <t>ジッセン</t>
    </rPh>
    <rPh sb="10" eb="12">
      <t>ケンシュウ</t>
    </rPh>
    <rPh sb="12" eb="15">
      <t>シュウリョウシャ</t>
    </rPh>
    <rPh sb="15" eb="16">
      <t>メイ</t>
    </rPh>
    <phoneticPr fontId="6"/>
  </si>
  <si>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6"/>
  </si>
  <si>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6"/>
  </si>
  <si>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6"/>
  </si>
  <si>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6"/>
  </si>
  <si>
    <t>重度障害者支援加算（生介、施設入所・短期入所、GH）</t>
    <rPh sb="0" eb="2">
      <t>ジュウド</t>
    </rPh>
    <rPh sb="2" eb="4">
      <t>ショウガイ</t>
    </rPh>
    <rPh sb="4" eb="5">
      <t>シャ</t>
    </rPh>
    <rPh sb="5" eb="7">
      <t>シエン</t>
    </rPh>
    <rPh sb="7" eb="9">
      <t>カサン</t>
    </rPh>
    <rPh sb="10" eb="11">
      <t>ナマ</t>
    </rPh>
    <rPh sb="11" eb="12">
      <t>スケ</t>
    </rPh>
    <rPh sb="13" eb="15">
      <t>シセツ</t>
    </rPh>
    <rPh sb="15" eb="17">
      <t>ニュウショ</t>
    </rPh>
    <rPh sb="18" eb="20">
      <t>タンキ</t>
    </rPh>
    <rPh sb="20" eb="22">
      <t>ニュウショ</t>
    </rPh>
    <phoneticPr fontId="6"/>
  </si>
  <si>
    <t>※２　「栄養マネジメントに関わる者」には、共同で栄養ケア計画を作成している者の職種及び氏名を記入してください。</t>
    <rPh sb="4" eb="6">
      <t>エイヨウ</t>
    </rPh>
    <rPh sb="13" eb="14">
      <t>カカ</t>
    </rPh>
    <rPh sb="16" eb="17">
      <t>シャ</t>
    </rPh>
    <rPh sb="21" eb="23">
      <t>キョウドウ</t>
    </rPh>
    <rPh sb="24" eb="26">
      <t>エイヨウ</t>
    </rPh>
    <rPh sb="28" eb="30">
      <t>ケイカク</t>
    </rPh>
    <rPh sb="31" eb="33">
      <t>サクセイ</t>
    </rPh>
    <rPh sb="37" eb="38">
      <t>シャ</t>
    </rPh>
    <rPh sb="39" eb="41">
      <t>ショクシュ</t>
    </rPh>
    <rPh sb="41" eb="42">
      <t>オヨ</t>
    </rPh>
    <rPh sb="43" eb="45">
      <t>シメイ</t>
    </rPh>
    <phoneticPr fontId="6"/>
  </si>
  <si>
    <t>※３　令和６年３月29日付厚労省通知における事務処理手順および様式例に則った記録を行ってください。
滋賀県HP「令和6年度以降の法改正、基準改正および報酬改定に関する情報について」の「4、報酬改定に伴う留意点」にも記載しています。</t>
    <rPh sb="3" eb="5">
      <t>レイワ</t>
    </rPh>
    <rPh sb="6" eb="7">
      <t>ネン</t>
    </rPh>
    <rPh sb="8" eb="9">
      <t>ガツ</t>
    </rPh>
    <rPh sb="11" eb="12">
      <t>ニチ</t>
    </rPh>
    <rPh sb="12" eb="13">
      <t>ヅケ</t>
    </rPh>
    <rPh sb="13" eb="16">
      <t>コウロウショウ</t>
    </rPh>
    <rPh sb="16" eb="18">
      <t>ツウチ</t>
    </rPh>
    <rPh sb="22" eb="24">
      <t>ジム</t>
    </rPh>
    <rPh sb="24" eb="26">
      <t>ショリ</t>
    </rPh>
    <rPh sb="26" eb="28">
      <t>テジュン</t>
    </rPh>
    <rPh sb="31" eb="33">
      <t>ヨウシキ</t>
    </rPh>
    <rPh sb="33" eb="34">
      <t>レイ</t>
    </rPh>
    <rPh sb="35" eb="36">
      <t>ノット</t>
    </rPh>
    <rPh sb="38" eb="40">
      <t>キロク</t>
    </rPh>
    <rPh sb="41" eb="42">
      <t>オコナ</t>
    </rPh>
    <rPh sb="50" eb="53">
      <t>シガケン</t>
    </rPh>
    <rPh sb="107" eb="109">
      <t>キサイ</t>
    </rPh>
    <phoneticPr fontId="6"/>
  </si>
  <si>
    <t>目標工賃達成指導員配置加算</t>
    <rPh sb="0" eb="2">
      <t>モクヒョウ</t>
    </rPh>
    <rPh sb="2" eb="4">
      <t>コウチン</t>
    </rPh>
    <rPh sb="4" eb="6">
      <t>タッセイ</t>
    </rPh>
    <rPh sb="6" eb="9">
      <t>シドウイン</t>
    </rPh>
    <rPh sb="9" eb="11">
      <t>ハイチ</t>
    </rPh>
    <rPh sb="11" eb="13">
      <t>カサン</t>
    </rPh>
    <phoneticPr fontId="6"/>
  </si>
  <si>
    <r>
      <t>職業指導員及び生活支援員の数｛(A)÷</t>
    </r>
    <r>
      <rPr>
        <sz val="10"/>
        <color rgb="FFFF0000"/>
        <rFont val="ＭＳ Ｐゴシック"/>
        <family val="3"/>
        <charset val="128"/>
      </rPr>
      <t>6</t>
    </r>
    <r>
      <rPr>
        <sz val="10"/>
        <color indexed="8"/>
        <rFont val="ＭＳ Ｐゴシック"/>
        <family val="3"/>
        <charset val="128"/>
      </rPr>
      <t>｝・・・・(B)　　　</t>
    </r>
    <rPh sb="0" eb="2">
      <t>ショクギョウ</t>
    </rPh>
    <rPh sb="2" eb="5">
      <t>シドウイン</t>
    </rPh>
    <rPh sb="5" eb="6">
      <t>オヨ</t>
    </rPh>
    <rPh sb="7" eb="9">
      <t>セイカツ</t>
    </rPh>
    <rPh sb="9" eb="12">
      <t>シエンイン</t>
    </rPh>
    <rPh sb="13" eb="14">
      <t>カズ</t>
    </rPh>
    <phoneticPr fontId="6"/>
  </si>
  <si>
    <r>
      <t>職業指導員及び生活支援員に目標工賃達成指導員を加えた数｛(A)÷</t>
    </r>
    <r>
      <rPr>
        <sz val="10"/>
        <color rgb="FFFF0000"/>
        <rFont val="ＭＳ Ｐゴシック"/>
        <family val="3"/>
        <charset val="128"/>
      </rPr>
      <t>5</t>
    </r>
    <r>
      <rPr>
        <sz val="10"/>
        <color indexed="8"/>
        <rFont val="ＭＳ Ｐゴシック"/>
        <family val="3"/>
        <charset val="128"/>
      </rPr>
      <t>｝・・・・(C)</t>
    </r>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6"/>
  </si>
  <si>
    <r>
      <t>注2：(B)は前年度の利用者数の平均値を</t>
    </r>
    <r>
      <rPr>
        <sz val="9"/>
        <color rgb="FFFF0000"/>
        <rFont val="ＭＳ Ｐゴシック"/>
        <family val="3"/>
        <charset val="128"/>
      </rPr>
      <t>6</t>
    </r>
    <r>
      <rPr>
        <sz val="9"/>
        <color indexed="8"/>
        <rFont val="ＭＳ Ｐゴシック"/>
        <family val="3"/>
        <charset val="128"/>
      </rPr>
      <t>で除して得た数とする。(C)は前年度の利用者数の平均値を</t>
    </r>
    <r>
      <rPr>
        <sz val="9"/>
        <color rgb="FFFF0000"/>
        <rFont val="ＭＳ Ｐゴシック"/>
        <family val="3"/>
        <charset val="128"/>
      </rPr>
      <t>5</t>
    </r>
    <r>
      <rPr>
        <sz val="9"/>
        <color indexed="8"/>
        <rFont val="ＭＳ Ｐゴシック"/>
        <family val="3"/>
        <charset val="128"/>
      </rPr>
      <t>で除して得たとする。</t>
    </r>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6"/>
  </si>
  <si>
    <t>人員配置体制加算（生介・療養）</t>
    <rPh sb="0" eb="2">
      <t>ジンイン</t>
    </rPh>
    <rPh sb="2" eb="4">
      <t>ハイチ</t>
    </rPh>
    <rPh sb="4" eb="6">
      <t>タイセイ</t>
    </rPh>
    <rPh sb="6" eb="8">
      <t>カサン</t>
    </rPh>
    <rPh sb="9" eb="10">
      <t>ナマ</t>
    </rPh>
    <rPh sb="10" eb="11">
      <t>スケ</t>
    </rPh>
    <rPh sb="12" eb="14">
      <t>リョウヨウ</t>
    </rPh>
    <phoneticPr fontId="6"/>
  </si>
  <si>
    <t>削除</t>
    <rPh sb="0" eb="2">
      <t>サクジョ</t>
    </rPh>
    <phoneticPr fontId="6"/>
  </si>
  <si>
    <t>年月日</t>
    <rPh sb="0" eb="1">
      <t>ネン</t>
    </rPh>
    <rPh sb="1" eb="2">
      <t>ガツ</t>
    </rPh>
    <rPh sb="2" eb="3">
      <t>ニチ</t>
    </rPh>
    <phoneticPr fontId="6"/>
  </si>
  <si>
    <t>※所要時間８時間以上９時間未満の前後の時間（以下「延長時間帯」という。）において、日常生活上の世話を行った場合に、1日の所要時間の時間に応じ、算定する場合に届け出ること。</t>
    <phoneticPr fontId="6"/>
  </si>
  <si>
    <t>※所要時間とは、生活介護計画に定める時間ではなく、実際にサービス提供を行った時間であり、原則として、送迎のみを実施する時間は含まれないものであること。</t>
    <phoneticPr fontId="6"/>
  </si>
  <si>
    <t xml:space="preserve">※延長支援加算を算定する障害者又は障害児に係る生活介護計画書又は児童発達支援計画書を添付すること。
</t>
    <rPh sb="12" eb="15">
      <t>ショウガイシャ</t>
    </rPh>
    <rPh sb="15" eb="16">
      <t>マタ</t>
    </rPh>
    <rPh sb="17" eb="20">
      <t>ショウガイジ</t>
    </rPh>
    <rPh sb="23" eb="25">
      <t>セイカツ</t>
    </rPh>
    <rPh sb="25" eb="27">
      <t>カイゴ</t>
    </rPh>
    <rPh sb="27" eb="29">
      <t>ケイカク</t>
    </rPh>
    <rPh sb="29" eb="30">
      <t>ショ</t>
    </rPh>
    <rPh sb="30" eb="31">
      <t>マタ</t>
    </rPh>
    <phoneticPr fontId="6"/>
  </si>
  <si>
    <t>※延長時間帯に、指定障害福祉サービス基準の規定により置くべき職員（直接支援業務に従事する者に限る。 ）を 1 名以上配置していること。</t>
    <phoneticPr fontId="6"/>
  </si>
  <si>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6"/>
  </si>
  <si>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6"/>
  </si>
  <si>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6"/>
  </si>
  <si>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6"/>
  </si>
  <si>
    <t>利用者数を
20で除した数
（必要数）</t>
    <rPh sb="0" eb="2">
      <t>リヨウ</t>
    </rPh>
    <rPh sb="2" eb="3">
      <t>シャ</t>
    </rPh>
    <rPh sb="3" eb="4">
      <t>スウ</t>
    </rPh>
    <rPh sb="9" eb="10">
      <t>ジョ</t>
    </rPh>
    <rPh sb="12" eb="13">
      <t>スウ</t>
    </rPh>
    <rPh sb="15" eb="18">
      <t>ヒツヨウスウ</t>
    </rPh>
    <phoneticPr fontId="6"/>
  </si>
  <si>
    <t>該当
・
非該当</t>
    <phoneticPr fontId="6"/>
  </si>
  <si>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6"/>
  </si>
  <si>
    <t>前年度の平均利用者数</t>
    <rPh sb="0" eb="3">
      <t>ゼンネンド</t>
    </rPh>
    <rPh sb="4" eb="10">
      <t>ヘイキンリヨウシャスウ</t>
    </rPh>
    <phoneticPr fontId="6"/>
  </si>
  <si>
    <t>看護職員の必要数
（共同生活援助のみ）</t>
    <rPh sb="0" eb="2">
      <t>カンゴ</t>
    </rPh>
    <rPh sb="2" eb="4">
      <t>ショクイン</t>
    </rPh>
    <rPh sb="5" eb="8">
      <t>ヒツヨウスウ</t>
    </rPh>
    <rPh sb="10" eb="16">
      <t>キョウドウセイカツエンジョ</t>
    </rPh>
    <phoneticPr fontId="6"/>
  </si>
  <si>
    <t>該当
・
非該当</t>
    <rPh sb="0" eb="2">
      <t>ガイトウ</t>
    </rPh>
    <rPh sb="7" eb="10">
      <t>ヒガイトウ</t>
    </rPh>
    <phoneticPr fontId="6"/>
  </si>
  <si>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6"/>
  </si>
  <si>
    <t>看護職員の配置状況
（常勤換算）</t>
    <rPh sb="0" eb="2">
      <t>カンゴ</t>
    </rPh>
    <rPh sb="2" eb="4">
      <t>ショクイン</t>
    </rPh>
    <rPh sb="5" eb="7">
      <t>ハイチ</t>
    </rPh>
    <rPh sb="7" eb="9">
      <t>ジョウキョウ</t>
    </rPh>
    <rPh sb="11" eb="13">
      <t>ジョウキン</t>
    </rPh>
    <rPh sb="13" eb="15">
      <t>カンザン</t>
    </rPh>
    <phoneticPr fontId="6"/>
  </si>
  <si>
    <t>５　共同生活援助</t>
    <rPh sb="2" eb="8">
      <t>キョウドウセイカツエンジョ</t>
    </rPh>
    <phoneticPr fontId="6"/>
  </si>
  <si>
    <t>看護職員配置加算（Ⅱ）</t>
    <rPh sb="0" eb="2">
      <t>カンゴ</t>
    </rPh>
    <rPh sb="2" eb="4">
      <t>ショクイン</t>
    </rPh>
    <rPh sb="4" eb="6">
      <t>ハイチ</t>
    </rPh>
    <rPh sb="6" eb="8">
      <t>カサン</t>
    </rPh>
    <phoneticPr fontId="6"/>
  </si>
  <si>
    <t>４　宿泊型自立訓練</t>
    <phoneticPr fontId="6"/>
  </si>
  <si>
    <t>看護職員配置加算（Ⅰ）</t>
    <rPh sb="0" eb="2">
      <t>カンゴ</t>
    </rPh>
    <rPh sb="2" eb="4">
      <t>ショクイン</t>
    </rPh>
    <rPh sb="4" eb="6">
      <t>ハイチ</t>
    </rPh>
    <rPh sb="6" eb="8">
      <t>カサン</t>
    </rPh>
    <phoneticPr fontId="6"/>
  </si>
  <si>
    <t>３　生活訓練</t>
    <rPh sb="2" eb="4">
      <t>セイカツ</t>
    </rPh>
    <rPh sb="4" eb="6">
      <t>クンレン</t>
    </rPh>
    <phoneticPr fontId="6"/>
  </si>
  <si>
    <t>２　短期入所</t>
    <rPh sb="2" eb="4">
      <t>タンキ</t>
    </rPh>
    <rPh sb="4" eb="6">
      <t>ニュウショ</t>
    </rPh>
    <phoneticPr fontId="6"/>
  </si>
  <si>
    <t>常勤看護職員等配置加算</t>
    <phoneticPr fontId="6"/>
  </si>
  <si>
    <t>１　生活介護</t>
    <rPh sb="4" eb="6">
      <t>カイゴ</t>
    </rPh>
    <phoneticPr fontId="6"/>
  </si>
  <si>
    <t>サービスの種類
算定する加算の区分</t>
    <rPh sb="5" eb="7">
      <t>シュルイ</t>
    </rPh>
    <rPh sb="8" eb="10">
      <t>サンテイ</t>
    </rPh>
    <rPh sb="12" eb="14">
      <t>カサン</t>
    </rPh>
    <rPh sb="15" eb="17">
      <t>クブン</t>
    </rPh>
    <phoneticPr fontId="6"/>
  </si>
  <si>
    <t>１　新規　　　２　継続　　　３　変更　　　４　終了</t>
    <rPh sb="2" eb="4">
      <t>シンキ</t>
    </rPh>
    <rPh sb="9" eb="11">
      <t>ケイゾク</t>
    </rPh>
    <rPh sb="16" eb="18">
      <t>ヘンコウ</t>
    </rPh>
    <rPh sb="23" eb="25">
      <t>シュウリョウ</t>
    </rPh>
    <phoneticPr fontId="6"/>
  </si>
  <si>
    <t>異動区分</t>
    <rPh sb="0" eb="1">
      <t>イ</t>
    </rPh>
    <rPh sb="1" eb="2">
      <t>ドウ</t>
    </rPh>
    <rPh sb="2" eb="3">
      <t>ク</t>
    </rPh>
    <rPh sb="3" eb="4">
      <t>ブン</t>
    </rPh>
    <phoneticPr fontId="6"/>
  </si>
  <si>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6"/>
  </si>
  <si>
    <r>
      <t>　　</t>
    </r>
    <r>
      <rPr>
        <sz val="12"/>
        <color rgb="FFFF0000"/>
        <rFont val="HGｺﾞｼｯｸM"/>
        <family val="3"/>
        <charset val="128"/>
      </rPr>
      <t>　</t>
    </r>
    <r>
      <rPr>
        <sz val="12"/>
        <rFont val="HGｺﾞｼｯｸM"/>
        <family val="3"/>
        <charset val="128"/>
      </rPr>
      <t>年　　　月　　　日</t>
    </r>
    <phoneticPr fontId="6"/>
  </si>
  <si>
    <t>移行準備支援体制加算（Ⅰ）</t>
    <phoneticPr fontId="6"/>
  </si>
  <si>
    <t>　　　　年　　月　　日</t>
    <rPh sb="4" eb="5">
      <t>ネン</t>
    </rPh>
    <rPh sb="7" eb="8">
      <t>ツキ</t>
    </rPh>
    <rPh sb="10" eb="11">
      <t>ニチ</t>
    </rPh>
    <phoneticPr fontId="6"/>
  </si>
  <si>
    <t>個別計画訓練支援加算に関する届出書</t>
    <rPh sb="11" eb="12">
      <t>カン</t>
    </rPh>
    <phoneticPr fontId="116"/>
  </si>
  <si>
    <t>異動区分</t>
    <phoneticPr fontId="6"/>
  </si>
  <si>
    <t>１　新規　　　　２　変更　　　　３　終了</t>
    <phoneticPr fontId="116"/>
  </si>
  <si>
    <t>個別計画訓練支援加算（Ⅱ）の要件</t>
    <phoneticPr fontId="116"/>
  </si>
  <si>
    <t>算定要件</t>
    <rPh sb="0" eb="2">
      <t>サンテイ</t>
    </rPh>
    <rPh sb="2" eb="4">
      <t>ヨウケン</t>
    </rPh>
    <phoneticPr fontId="116"/>
  </si>
  <si>
    <t>確認欄</t>
    <phoneticPr fontId="116"/>
  </si>
  <si>
    <t>　 １　有資格者の配置等</t>
    <rPh sb="4" eb="8">
      <t>ユウシカクシャ</t>
    </rPh>
    <rPh sb="9" eb="11">
      <t>ハイチ</t>
    </rPh>
    <rPh sb="11" eb="12">
      <t>トウ</t>
    </rPh>
    <phoneticPr fontId="6"/>
  </si>
  <si>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6"/>
  </si>
  <si>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6"/>
  </si>
  <si>
    <t>　 ２　個別訓練実施計画
　　　 の運用</t>
    <rPh sb="4" eb="6">
      <t>コベツ</t>
    </rPh>
    <rPh sb="6" eb="8">
      <t>クンレン</t>
    </rPh>
    <rPh sb="8" eb="10">
      <t>ジッシ</t>
    </rPh>
    <rPh sb="10" eb="12">
      <t>ケイカク</t>
    </rPh>
    <rPh sb="18" eb="20">
      <t>ウンヨウ</t>
    </rPh>
    <phoneticPr fontId="6"/>
  </si>
  <si>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6"/>
  </si>
  <si>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6"/>
  </si>
  <si>
    <t>　 ３　情報の共有・伝達</t>
    <rPh sb="4" eb="6">
      <t>ジョウホウ</t>
    </rPh>
    <rPh sb="7" eb="9">
      <t>キョウユウ</t>
    </rPh>
    <rPh sb="10" eb="12">
      <t>デンタツ</t>
    </rPh>
    <phoneticPr fontId="6"/>
  </si>
  <si>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6"/>
  </si>
  <si>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6"/>
  </si>
  <si>
    <t>個別計画訓練支援加算（Ⅰ）の要件</t>
    <rPh sb="14" eb="16">
      <t>ヨウケン</t>
    </rPh>
    <phoneticPr fontId="6"/>
  </si>
  <si>
    <t>個別計画訓練支援（Ⅱ）の要件をすべて満たしている。</t>
    <rPh sb="0" eb="8">
      <t>コベツケイカククンレンシエン</t>
    </rPh>
    <rPh sb="12" eb="14">
      <t>ヨウケン</t>
    </rPh>
    <rPh sb="18" eb="19">
      <t>ミ</t>
    </rPh>
    <phoneticPr fontId="6"/>
  </si>
  <si>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116"/>
  </si>
  <si>
    <r>
      <t>前年度において42月以上78月未満の期間継続して就労している又は就労していた者の数</t>
    </r>
    <r>
      <rPr>
        <vertAlign val="superscript"/>
        <sz val="10"/>
        <rFont val="ＭＳ Ｐゴシック"/>
        <family val="3"/>
        <charset val="128"/>
      </rPr>
      <t>※</t>
    </r>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6"/>
  </si>
  <si>
    <t>注１前年度における継続期間には、障害者の就労継続期間を月単位で記載すること。なお、前年度の４月において78月以上就労が
継続している者は実績の対象とはならない。
注２新規指定の事業所は当該加算を算定することができないことに留意。
注３行が足りない場合は適宜追加して記載。</t>
    <rPh sb="0" eb="1">
      <t>チュウ</t>
    </rPh>
    <rPh sb="2" eb="5">
      <t>ゼンネンド</t>
    </rPh>
    <rPh sb="9" eb="11">
      <t>ケイゾク</t>
    </rPh>
    <rPh sb="11" eb="13">
      <t>キカン</t>
    </rPh>
    <rPh sb="16" eb="19">
      <t>ショウガイシャ</t>
    </rPh>
    <rPh sb="20" eb="22">
      <t>シュウロウ</t>
    </rPh>
    <rPh sb="22" eb="24">
      <t>ケイゾク</t>
    </rPh>
    <rPh sb="24" eb="26">
      <t>キカン</t>
    </rPh>
    <rPh sb="27" eb="28">
      <t>ツキ</t>
    </rPh>
    <rPh sb="28" eb="30">
      <t>タンイ</t>
    </rPh>
    <rPh sb="31" eb="33">
      <t>キサイ</t>
    </rPh>
    <rPh sb="41" eb="44">
      <t>ゼンネンド</t>
    </rPh>
    <rPh sb="46" eb="47">
      <t>ガツ</t>
    </rPh>
    <rPh sb="53" eb="54">
      <t>ツキ</t>
    </rPh>
    <rPh sb="54" eb="56">
      <t>イジョウ</t>
    </rPh>
    <rPh sb="56" eb="58">
      <t>シュウロウ</t>
    </rPh>
    <rPh sb="60" eb="62">
      <t>ケイゾク</t>
    </rPh>
    <rPh sb="66" eb="67">
      <t>シャ</t>
    </rPh>
    <rPh sb="68" eb="70">
      <t>ジッセキ</t>
    </rPh>
    <rPh sb="71" eb="73">
      <t>タイショウ</t>
    </rPh>
    <rPh sb="81" eb="82">
      <t>チュウ</t>
    </rPh>
    <rPh sb="83" eb="85">
      <t>シンキ</t>
    </rPh>
    <rPh sb="85" eb="87">
      <t>シテイ</t>
    </rPh>
    <rPh sb="88" eb="91">
      <t>ジギョウショ</t>
    </rPh>
    <rPh sb="92" eb="94">
      <t>トウガイ</t>
    </rPh>
    <rPh sb="94" eb="96">
      <t>カサン</t>
    </rPh>
    <rPh sb="97" eb="99">
      <t>サンテイ</t>
    </rPh>
    <rPh sb="111" eb="113">
      <t>リュウイ</t>
    </rPh>
    <rPh sb="115" eb="116">
      <t>チュウ</t>
    </rPh>
    <rPh sb="117" eb="118">
      <t>ギョウ</t>
    </rPh>
    <rPh sb="119" eb="120">
      <t>タ</t>
    </rPh>
    <rPh sb="123" eb="125">
      <t>バアイ</t>
    </rPh>
    <rPh sb="126" eb="128">
      <t>テキギ</t>
    </rPh>
    <rPh sb="128" eb="130">
      <t>ツイカ</t>
    </rPh>
    <rPh sb="132" eb="134">
      <t>キサイ</t>
    </rPh>
    <phoneticPr fontId="6"/>
  </si>
  <si>
    <t>※労働時間の延長の際に就労に必要な知識及び能力の向上のための支援を一時的に必要とするものとして就労移行支援等を利用した者については、当該就労移行支援等を受けた後、42月以上78月未満の期間継続して就労している者又は就労していた者</t>
    <phoneticPr fontId="6"/>
  </si>
  <si>
    <t>　年　月　日</t>
    <rPh sb="1" eb="2">
      <t>ネン</t>
    </rPh>
    <rPh sb="3" eb="4">
      <t>ガツ</t>
    </rPh>
    <rPh sb="5" eb="6">
      <t>ニチ</t>
    </rPh>
    <phoneticPr fontId="6"/>
  </si>
  <si>
    <t>１　事業所名</t>
    <rPh sb="2" eb="5">
      <t>ジギョウショ</t>
    </rPh>
    <rPh sb="5" eb="6">
      <t>メイ</t>
    </rPh>
    <phoneticPr fontId="6"/>
  </si>
  <si>
    <t>４　障害者ピアサ
　ポート研修修了
　職員</t>
    <rPh sb="15" eb="17">
      <t>シュウリョウ</t>
    </rPh>
    <rPh sb="19" eb="21">
      <t>ショクイン</t>
    </rPh>
    <phoneticPr fontId="6"/>
  </si>
  <si>
    <t>＜雇用されている障害者又は障害者であった者＞</t>
    <rPh sb="1" eb="3">
      <t>コヨウ</t>
    </rPh>
    <rPh sb="8" eb="11">
      <t>ショウガイシャ</t>
    </rPh>
    <rPh sb="11" eb="12">
      <t>マタ</t>
    </rPh>
    <rPh sb="13" eb="16">
      <t>ショウガイシャ</t>
    </rPh>
    <rPh sb="20" eb="21">
      <t>シャ</t>
    </rPh>
    <phoneticPr fontId="6"/>
  </si>
  <si>
    <t>受講
年度</t>
    <rPh sb="0" eb="2">
      <t>ジュコウ</t>
    </rPh>
    <rPh sb="3" eb="5">
      <t>ネンド</t>
    </rPh>
    <phoneticPr fontId="90"/>
  </si>
  <si>
    <t>研修の
実施主体</t>
    <phoneticPr fontId="90"/>
  </si>
  <si>
    <t>年</t>
    <rPh sb="0" eb="1">
      <t>ネン</t>
    </rPh>
    <phoneticPr fontId="90"/>
  </si>
  <si>
    <t>常勤（人）</t>
    <rPh sb="0" eb="2">
      <t>ジョウキン</t>
    </rPh>
    <rPh sb="3" eb="4">
      <t>ニン</t>
    </rPh>
    <phoneticPr fontId="6"/>
  </si>
  <si>
    <t>非常勤（人）</t>
    <rPh sb="0" eb="3">
      <t>ヒジョウキン</t>
    </rPh>
    <rPh sb="4" eb="5">
      <t>ニン</t>
    </rPh>
    <phoneticPr fontId="6"/>
  </si>
  <si>
    <t>合計（人）</t>
    <rPh sb="0" eb="2">
      <t>ゴウケイ</t>
    </rPh>
    <rPh sb="3" eb="4">
      <t>ニン</t>
    </rPh>
    <phoneticPr fontId="6"/>
  </si>
  <si>
    <t>（0.5以上であること）　</t>
    <phoneticPr fontId="90"/>
  </si>
  <si>
    <t>常勤換算数</t>
    <rPh sb="0" eb="2">
      <t>ジョウキン</t>
    </rPh>
    <rPh sb="2" eb="4">
      <t>カンサン</t>
    </rPh>
    <rPh sb="4" eb="5">
      <t>スウ</t>
    </rPh>
    <phoneticPr fontId="6"/>
  </si>
  <si>
    <t>５　研修の実施</t>
    <rPh sb="2" eb="4">
      <t>ケンシュウ</t>
    </rPh>
    <rPh sb="5" eb="7">
      <t>ジッシ</t>
    </rPh>
    <phoneticPr fontId="90"/>
  </si>
  <si>
    <t>　直上により配置した者のいずれかにより、当該事業所等の従業者に対し、障害者に対する配慮等に関する研修を年１回以上行っている。</t>
    <phoneticPr fontId="90"/>
  </si>
  <si>
    <t>確認欄</t>
    <rPh sb="0" eb="2">
      <t>カクニン</t>
    </rPh>
    <rPh sb="2" eb="3">
      <t>ラン</t>
    </rPh>
    <phoneticPr fontId="90"/>
  </si>
  <si>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6"/>
  </si>
  <si>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6"/>
  </si>
  <si>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6"/>
  </si>
  <si>
    <t>別紙44の1</t>
    <rPh sb="0" eb="2">
      <t>ベッシ</t>
    </rPh>
    <phoneticPr fontId="6"/>
  </si>
  <si>
    <t>別紙44の１（ピアサポ体制加算）</t>
    <rPh sb="0" eb="2">
      <t>ベッシ</t>
    </rPh>
    <rPh sb="11" eb="13">
      <t>タイセイ</t>
    </rPh>
    <rPh sb="13" eb="15">
      <t>カサン</t>
    </rPh>
    <phoneticPr fontId="6"/>
  </si>
  <si>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90"/>
  </si>
  <si>
    <t>　　年　　　　月　　　　日</t>
    <rPh sb="2" eb="3">
      <t>ネン</t>
    </rPh>
    <rPh sb="7" eb="8">
      <t>ガツ</t>
    </rPh>
    <rPh sb="12" eb="13">
      <t>ニチ</t>
    </rPh>
    <phoneticPr fontId="6"/>
  </si>
  <si>
    <t>ピアサポート実施加算に関する届出書</t>
    <rPh sb="6" eb="8">
      <t>ジッシ</t>
    </rPh>
    <rPh sb="8" eb="10">
      <t>カサン</t>
    </rPh>
    <rPh sb="11" eb="12">
      <t>カン</t>
    </rPh>
    <rPh sb="14" eb="16">
      <t>トドケデ</t>
    </rPh>
    <rPh sb="16" eb="17">
      <t>ショ</t>
    </rPh>
    <phoneticPr fontId="6"/>
  </si>
  <si>
    <t>３　サービス費
　区分</t>
    <rPh sb="6" eb="7">
      <t>ヒ</t>
    </rPh>
    <rPh sb="9" eb="11">
      <t>クブン</t>
    </rPh>
    <phoneticPr fontId="6"/>
  </si>
  <si>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6"/>
  </si>
  <si>
    <t>４　障害者ピア
　サポート研修
　修了職員</t>
    <rPh sb="2" eb="5">
      <t>ショウガイシャ</t>
    </rPh>
    <rPh sb="13" eb="15">
      <t>ケンシュウ</t>
    </rPh>
    <rPh sb="17" eb="19">
      <t>シュウリョウ</t>
    </rPh>
    <rPh sb="19" eb="21">
      <t>ショクイン</t>
    </rPh>
    <phoneticPr fontId="6"/>
  </si>
  <si>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6"/>
  </si>
  <si>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6"/>
  </si>
  <si>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6"/>
  </si>
  <si>
    <t>別紙44の2（ピアサポ実施加算）</t>
    <rPh sb="0" eb="2">
      <t>ベッシ</t>
    </rPh>
    <rPh sb="11" eb="13">
      <t>ジッシ</t>
    </rPh>
    <rPh sb="13" eb="15">
      <t>カサン</t>
    </rPh>
    <phoneticPr fontId="6"/>
  </si>
  <si>
    <t>年　　月　　日</t>
    <rPh sb="0" eb="1">
      <t>ネン</t>
    </rPh>
    <rPh sb="3" eb="4">
      <t>ツキ</t>
    </rPh>
    <rPh sb="6" eb="7">
      <t>ニチ</t>
    </rPh>
    <phoneticPr fontId="90"/>
  </si>
  <si>
    <t>高次脳機能障害者支援体制加算に関する届出書</t>
    <rPh sb="0" eb="5">
      <t>コウジノウキノウ</t>
    </rPh>
    <phoneticPr fontId="90"/>
  </si>
  <si>
    <r>
      <t>多機能型の実施　</t>
    </r>
    <r>
      <rPr>
        <sz val="8"/>
        <rFont val="HGｺﾞｼｯｸM"/>
        <family val="3"/>
        <charset val="128"/>
      </rPr>
      <t>※1</t>
    </r>
    <phoneticPr fontId="158"/>
  </si>
  <si>
    <t>有・無</t>
    <phoneticPr fontId="90"/>
  </si>
  <si>
    <r>
      <t xml:space="preserve">異　動　区　分 </t>
    </r>
    <r>
      <rPr>
        <sz val="8"/>
        <rFont val="HGｺﾞｼｯｸM"/>
        <family val="3"/>
        <charset val="128"/>
      </rPr>
      <t>※2</t>
    </r>
    <phoneticPr fontId="158"/>
  </si>
  <si>
    <t>１　新規　　　　２　変更　　　　３　終了</t>
    <phoneticPr fontId="158"/>
  </si>
  <si>
    <t>当該事業所の前年度の平均実利用者数　(A)</t>
  </si>
  <si>
    <t>うち３０％　　　　　(B)＝ (A)×0.3</t>
    <phoneticPr fontId="90"/>
  </si>
  <si>
    <t>加算要件に該当する利用者の数 (C)＝(E)／(D)</t>
    <phoneticPr fontId="90"/>
  </si>
  <si>
    <t>(C)＞＝(B)</t>
    <phoneticPr fontId="90"/>
  </si>
  <si>
    <t xml:space="preserve"> 加算要件に該当する利用者の前年度利用日の合計 (E)</t>
    <rPh sb="10" eb="13">
      <t>リヨウシャ</t>
    </rPh>
    <rPh sb="21" eb="23">
      <t>ゴウケイ</t>
    </rPh>
    <phoneticPr fontId="90"/>
  </si>
  <si>
    <t xml:space="preserve"> 前年度の当該サービスの開所日数　　　　の合計 (D)</t>
    <rPh sb="5" eb="7">
      <t>トウガイ</t>
    </rPh>
    <rPh sb="21" eb="23">
      <t>ゴウケイ</t>
    </rPh>
    <phoneticPr fontId="90"/>
  </si>
  <si>
    <t>２　加配される従業者の配置状況</t>
    <rPh sb="11" eb="13">
      <t>ハイチ</t>
    </rPh>
    <phoneticPr fontId="90"/>
  </si>
  <si>
    <t>利用者数 (A)　÷　50　＝ (F)</t>
    <phoneticPr fontId="90"/>
  </si>
  <si>
    <t>加配される従業者の数 (G)</t>
    <phoneticPr fontId="90"/>
  </si>
  <si>
    <t>(G)＞＝(F)</t>
    <phoneticPr fontId="90"/>
  </si>
  <si>
    <t>３　加配される従業者の要件</t>
    <rPh sb="11" eb="13">
      <t>ヨウケン</t>
    </rPh>
    <phoneticPr fontId="90"/>
  </si>
  <si>
    <t>加配される従業者の氏名</t>
    <phoneticPr fontId="90"/>
  </si>
  <si>
    <t>加配される従業者の研修の受講状況</t>
    <rPh sb="9" eb="11">
      <t>ケンシュウ</t>
    </rPh>
    <rPh sb="12" eb="14">
      <t>ジュコウ</t>
    </rPh>
    <rPh sb="14" eb="16">
      <t>ジョウキョウ</t>
    </rPh>
    <phoneticPr fontId="90"/>
  </si>
  <si>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90"/>
  </si>
  <si>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90"/>
  </si>
  <si>
    <t>確認</t>
    <rPh sb="0" eb="2">
      <t>カクニン</t>
    </rPh>
    <phoneticPr fontId="90"/>
  </si>
  <si>
    <t>従業者の勤務体制一覧表</t>
    <rPh sb="0" eb="3">
      <t>ジュウギョウシャ</t>
    </rPh>
    <phoneticPr fontId="158"/>
  </si>
  <si>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158"/>
  </si>
  <si>
    <t>別紙49</t>
    <rPh sb="0" eb="2">
      <t>ベッシ</t>
    </rPh>
    <phoneticPr fontId="6"/>
  </si>
  <si>
    <t>高次脳機能障害者支援体制加算</t>
  </si>
  <si>
    <t>別紙49（高次脳機能）</t>
    <phoneticPr fontId="6"/>
  </si>
  <si>
    <t>月</t>
    <rPh sb="0" eb="1">
      <t>ゲツ</t>
    </rPh>
    <phoneticPr fontId="6"/>
  </si>
  <si>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6"/>
  </si>
  <si>
    <t>1　事 業 所 名</t>
    <phoneticPr fontId="6"/>
  </si>
  <si>
    <t>2　異 動 区 分</t>
    <rPh sb="2" eb="3">
      <t>イ</t>
    </rPh>
    <rPh sb="4" eb="5">
      <t>ドウ</t>
    </rPh>
    <rPh sb="6" eb="7">
      <t>ク</t>
    </rPh>
    <rPh sb="8" eb="9">
      <t>ブン</t>
    </rPh>
    <phoneticPr fontId="6"/>
  </si>
  <si>
    <t>１　新規　　　　　　　　２　変更　　　　　　　　３　終了</t>
    <phoneticPr fontId="6"/>
  </si>
  <si>
    <t>3　サービスの種類</t>
    <rPh sb="7" eb="9">
      <t>シュルイ</t>
    </rPh>
    <phoneticPr fontId="6"/>
  </si>
  <si>
    <t>１　障害者支援施設</t>
    <rPh sb="2" eb="5">
      <t>ショウガイシャ</t>
    </rPh>
    <rPh sb="5" eb="7">
      <t>シエン</t>
    </rPh>
    <rPh sb="7" eb="9">
      <t>シセツ</t>
    </rPh>
    <phoneticPr fontId="6"/>
  </si>
  <si>
    <t>２　共同生活援助事業所</t>
    <rPh sb="2" eb="4">
      <t>キョウドウ</t>
    </rPh>
    <rPh sb="4" eb="6">
      <t>セイカツ</t>
    </rPh>
    <rPh sb="6" eb="8">
      <t>エンジョ</t>
    </rPh>
    <rPh sb="8" eb="11">
      <t>ジギョウショ</t>
    </rPh>
    <phoneticPr fontId="6"/>
  </si>
  <si>
    <t>３　（福祉型）障害児入所施設</t>
    <rPh sb="3" eb="6">
      <t>フクシガタ</t>
    </rPh>
    <rPh sb="7" eb="14">
      <t>ショウガイジニュウショシセツ</t>
    </rPh>
    <phoneticPr fontId="6"/>
  </si>
  <si>
    <t>4　届 出 項 目</t>
    <rPh sb="2" eb="3">
      <t>トド</t>
    </rPh>
    <rPh sb="4" eb="5">
      <t>デ</t>
    </rPh>
    <rPh sb="6" eb="7">
      <t>コウ</t>
    </rPh>
    <rPh sb="8" eb="9">
      <t>メ</t>
    </rPh>
    <phoneticPr fontId="6"/>
  </si>
  <si>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6"/>
  </si>
  <si>
    <t>２　障害者支援施設等感染対策向上加算（Ⅱ）</t>
    <phoneticPr fontId="6"/>
  </si>
  <si>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6"/>
  </si>
  <si>
    <t>連携している第二種協定指定医療機関</t>
    <rPh sb="0" eb="2">
      <t>レンケイ</t>
    </rPh>
    <rPh sb="6" eb="17">
      <t>ダイニシュキョウテイシテイイリョウキカン</t>
    </rPh>
    <phoneticPr fontId="6"/>
  </si>
  <si>
    <t>医療機関名</t>
    <rPh sb="0" eb="2">
      <t>イリョウキカンメイ</t>
    </rPh>
    <phoneticPr fontId="6"/>
  </si>
  <si>
    <t>医療機関コード</t>
    <rPh sb="0" eb="2">
      <t>イリョウ</t>
    </rPh>
    <rPh sb="2" eb="4">
      <t>キカン</t>
    </rPh>
    <phoneticPr fontId="6"/>
  </si>
  <si>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6"/>
  </si>
  <si>
    <t>　　　　医療機関名（※１）</t>
    <rPh sb="4" eb="6">
      <t>イリョウキカンメイ</t>
    </rPh>
    <phoneticPr fontId="6"/>
  </si>
  <si>
    <t>医療機関が届け出ている診療報酬</t>
    <rPh sb="0" eb="2">
      <t>イリョウ</t>
    </rPh>
    <rPh sb="2" eb="4">
      <t>キカン</t>
    </rPh>
    <rPh sb="5" eb="6">
      <t>トド</t>
    </rPh>
    <rPh sb="7" eb="8">
      <t>デ</t>
    </rPh>
    <rPh sb="11" eb="13">
      <t>シンリョウ</t>
    </rPh>
    <rPh sb="13" eb="15">
      <t>ホウシュウ</t>
    </rPh>
    <phoneticPr fontId="6"/>
  </si>
  <si>
    <t>１　感染対策向上加算１</t>
    <rPh sb="2" eb="4">
      <t>カンセン</t>
    </rPh>
    <rPh sb="4" eb="6">
      <t>タイサク</t>
    </rPh>
    <rPh sb="6" eb="8">
      <t>コウジョウ</t>
    </rPh>
    <rPh sb="8" eb="10">
      <t>カサン</t>
    </rPh>
    <phoneticPr fontId="6"/>
  </si>
  <si>
    <t>２　感染対策向上加算２</t>
    <rPh sb="2" eb="4">
      <t>カンセン</t>
    </rPh>
    <rPh sb="4" eb="6">
      <t>タイサク</t>
    </rPh>
    <rPh sb="6" eb="8">
      <t>コウジョウ</t>
    </rPh>
    <rPh sb="8" eb="10">
      <t>カサン</t>
    </rPh>
    <phoneticPr fontId="6"/>
  </si>
  <si>
    <t>３　感染対策向上加算３</t>
    <rPh sb="2" eb="4">
      <t>カンセン</t>
    </rPh>
    <rPh sb="4" eb="6">
      <t>タイサク</t>
    </rPh>
    <rPh sb="6" eb="8">
      <t>コウジョウ</t>
    </rPh>
    <rPh sb="8" eb="10">
      <t>カサン</t>
    </rPh>
    <phoneticPr fontId="6"/>
  </si>
  <si>
    <t>４　外来感染対策向上加算</t>
    <rPh sb="2" eb="4">
      <t>ガイライ</t>
    </rPh>
    <rPh sb="4" eb="6">
      <t>カンセン</t>
    </rPh>
    <rPh sb="6" eb="8">
      <t>タイサク</t>
    </rPh>
    <rPh sb="8" eb="10">
      <t>コウジョウ</t>
    </rPh>
    <rPh sb="10" eb="12">
      <t>カサン</t>
    </rPh>
    <phoneticPr fontId="6"/>
  </si>
  <si>
    <t>地域の医師会の名称（※１）</t>
    <rPh sb="0" eb="2">
      <t>チイキ</t>
    </rPh>
    <rPh sb="3" eb="6">
      <t>イシカイ</t>
    </rPh>
    <rPh sb="7" eb="9">
      <t>メイショウ</t>
    </rPh>
    <phoneticPr fontId="6"/>
  </si>
  <si>
    <t>院内感染対策に関する研修又は訓練に参加した日時
（※２）</t>
    <phoneticPr fontId="6"/>
  </si>
  <si>
    <t>6　障害者支援施設等感染対策向上加算（Ⅱ）に係る届出</t>
    <rPh sb="2" eb="5">
      <t>ショウガイシャ</t>
    </rPh>
    <rPh sb="5" eb="7">
      <t>シエン</t>
    </rPh>
    <rPh sb="7" eb="9">
      <t>シセツ</t>
    </rPh>
    <rPh sb="22" eb="23">
      <t>カカ</t>
    </rPh>
    <rPh sb="24" eb="26">
      <t>トドケデ</t>
    </rPh>
    <phoneticPr fontId="6"/>
  </si>
  <si>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6"/>
  </si>
  <si>
    <t>１　 感染対策向上加算１</t>
    <rPh sb="3" eb="5">
      <t>カンセン</t>
    </rPh>
    <rPh sb="5" eb="7">
      <t>タイサク</t>
    </rPh>
    <rPh sb="7" eb="9">
      <t>コウジョウ</t>
    </rPh>
    <rPh sb="9" eb="11">
      <t>カサン</t>
    </rPh>
    <phoneticPr fontId="6"/>
  </si>
  <si>
    <t>３　 感染対策向上加算３</t>
    <rPh sb="3" eb="5">
      <t>カンセン</t>
    </rPh>
    <rPh sb="5" eb="7">
      <t>タイサク</t>
    </rPh>
    <rPh sb="7" eb="9">
      <t>コウジョウ</t>
    </rPh>
    <rPh sb="9" eb="11">
      <t>カサン</t>
    </rPh>
    <phoneticPr fontId="6"/>
  </si>
  <si>
    <t>実地指導を受けた日時</t>
    <rPh sb="0" eb="2">
      <t>ジッチ</t>
    </rPh>
    <rPh sb="2" eb="4">
      <t>シドウ</t>
    </rPh>
    <rPh sb="5" eb="6">
      <t>ウ</t>
    </rPh>
    <rPh sb="8" eb="10">
      <t>ニチジ</t>
    </rPh>
    <phoneticPr fontId="6"/>
  </si>
  <si>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6"/>
  </si>
  <si>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6"/>
  </si>
  <si>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6"/>
  </si>
  <si>
    <t>　「院内感染対策の研修または訓練を行った医療機関または地域の医師会」については、医療機関名又は地域の医師会の名称のいずれかを記載して</t>
    <phoneticPr fontId="6"/>
  </si>
  <si>
    <t>ください。医療機関名を記載する場合には、当該医療機関が届け出ている診療報酬の種類を併せて記載してください。</t>
    <phoneticPr fontId="6"/>
  </si>
  <si>
    <t>（※１）</t>
    <phoneticPr fontId="6"/>
  </si>
  <si>
    <t>　研修若しくは訓練を行った医療機関又は地域の医師会のいずれかを記載してください。</t>
    <rPh sb="3" eb="4">
      <t>モ</t>
    </rPh>
    <rPh sb="17" eb="18">
      <t>マタ</t>
    </rPh>
    <rPh sb="31" eb="33">
      <t>キサイ</t>
    </rPh>
    <phoneticPr fontId="6"/>
  </si>
  <si>
    <t>（※２）</t>
    <phoneticPr fontId="6"/>
  </si>
  <si>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6"/>
  </si>
  <si>
    <t>できる目処がある場合、その予定日を記載してください。</t>
  </si>
  <si>
    <t>別紙50</t>
    <rPh sb="0" eb="2">
      <t>ベッシ</t>
    </rPh>
    <phoneticPr fontId="6"/>
  </si>
  <si>
    <t>障害者支援施設等感染対策向上加算</t>
  </si>
  <si>
    <t>専門性を証明する書類等</t>
    <rPh sb="0" eb="3">
      <t>センモンセイ</t>
    </rPh>
    <rPh sb="4" eb="6">
      <t>ショウメイ</t>
    </rPh>
    <rPh sb="8" eb="10">
      <t>ショルイ</t>
    </rPh>
    <rPh sb="10" eb="11">
      <t>トウ</t>
    </rPh>
    <phoneticPr fontId="6"/>
  </si>
  <si>
    <t>別紙50（障害者支援施設等感染対策向上加算）</t>
    <phoneticPr fontId="6"/>
  </si>
  <si>
    <t>地域生活支援拠点等に関連する加算</t>
    <phoneticPr fontId="6"/>
  </si>
  <si>
    <t>年　　月　　日</t>
    <rPh sb="0" eb="1">
      <t>ネン</t>
    </rPh>
    <rPh sb="3" eb="4">
      <t>ツキ</t>
    </rPh>
    <rPh sb="6" eb="7">
      <t>ヒ</t>
    </rPh>
    <phoneticPr fontId="6"/>
  </si>
  <si>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6"/>
  </si>
  <si>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6"/>
  </si>
  <si>
    <t>１　届出区分</t>
    <rPh sb="2" eb="4">
      <t>トドケデ</t>
    </rPh>
    <rPh sb="4" eb="6">
      <t>クブン</t>
    </rPh>
    <phoneticPr fontId="191"/>
  </si>
  <si>
    <t>１　新規　　　　　２　変更　　　　　３　終了</t>
    <rPh sb="2" eb="4">
      <t>シンキ</t>
    </rPh>
    <rPh sb="11" eb="13">
      <t>ヘンコウ</t>
    </rPh>
    <rPh sb="20" eb="22">
      <t>シュウリョウ</t>
    </rPh>
    <phoneticPr fontId="191"/>
  </si>
  <si>
    <t>２　事業所の名称</t>
    <rPh sb="2" eb="4">
      <t>ジギョウ</t>
    </rPh>
    <rPh sb="4" eb="5">
      <t>ジョ</t>
    </rPh>
    <rPh sb="6" eb="8">
      <t>メイショウ</t>
    </rPh>
    <phoneticPr fontId="191"/>
  </si>
  <si>
    <t>３　地域生活支援拠点等
　としての位置付け</t>
    <rPh sb="2" eb="11">
      <t>チイキセイカツシエンキョテントウ</t>
    </rPh>
    <rPh sb="17" eb="20">
      <t>イチヅ</t>
    </rPh>
    <phoneticPr fontId="191"/>
  </si>
  <si>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16"/>
  </si>
  <si>
    <t>有　　　・　　　無</t>
    <rPh sb="0" eb="1">
      <t>ア</t>
    </rPh>
    <rPh sb="8" eb="9">
      <t>ナ</t>
    </rPh>
    <phoneticPr fontId="116"/>
  </si>
  <si>
    <t>市町村により地域生活支援拠点等として位置付けられた日付</t>
    <rPh sb="25" eb="27">
      <t>ヒヅケ</t>
    </rPh>
    <phoneticPr fontId="116"/>
  </si>
  <si>
    <t>年</t>
    <rPh sb="0" eb="1">
      <t>ネン</t>
    </rPh>
    <phoneticPr fontId="116"/>
  </si>
  <si>
    <t>月</t>
    <rPh sb="0" eb="1">
      <t>ツキ</t>
    </rPh>
    <phoneticPr fontId="116"/>
  </si>
  <si>
    <t>日</t>
    <rPh sb="0" eb="1">
      <t>ヒ</t>
    </rPh>
    <phoneticPr fontId="116"/>
  </si>
  <si>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16"/>
  </si>
  <si>
    <t>※該当者が複数名いる場合は、各々の氏名を記載すること。</t>
    <phoneticPr fontId="116"/>
  </si>
  <si>
    <t>５　当該届出により算定する加算</t>
    <rPh sb="2" eb="4">
      <t>トウガイ</t>
    </rPh>
    <rPh sb="4" eb="6">
      <t>トドケデ</t>
    </rPh>
    <rPh sb="9" eb="11">
      <t>サンテイ</t>
    </rPh>
    <rPh sb="13" eb="15">
      <t>カサン</t>
    </rPh>
    <phoneticPr fontId="116"/>
  </si>
  <si>
    <t>≪緊急時対応加算　地域生活支援拠点等の場合≫</t>
    <rPh sb="9" eb="18">
      <t>チイキセイカツシエンキョテントウ</t>
    </rPh>
    <rPh sb="19" eb="21">
      <t>バアイ</t>
    </rPh>
    <phoneticPr fontId="191"/>
  </si>
  <si>
    <t>対象：訪問系サービス※、
　　　重度障害者等包括支援（訪問系サービスのみ対象）</t>
    <rPh sb="3" eb="5">
      <t>ホウモン</t>
    </rPh>
    <rPh sb="5" eb="6">
      <t>ケイ</t>
    </rPh>
    <rPh sb="27" eb="29">
      <t>ホウモン</t>
    </rPh>
    <rPh sb="29" eb="30">
      <t>ケイ</t>
    </rPh>
    <rPh sb="36" eb="38">
      <t>タイショウ</t>
    </rPh>
    <phoneticPr fontId="116"/>
  </si>
  <si>
    <t>≪緊急時支援加算　地域生活支援拠点等の場合≫</t>
    <phoneticPr fontId="191"/>
  </si>
  <si>
    <t>対象：自立生活援助、地域定着支援、
　　　重度障害者等包括支援（自立生活援助のみ対象）</t>
    <rPh sb="32" eb="38">
      <t>ジリツセイカツエンジョ</t>
    </rPh>
    <rPh sb="40" eb="42">
      <t>タイショウ</t>
    </rPh>
    <phoneticPr fontId="116"/>
  </si>
  <si>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91"/>
  </si>
  <si>
    <t>対象：短期入所、重度障害者等包括支援</t>
    <phoneticPr fontId="116"/>
  </si>
  <si>
    <t>≪緊急時受入加算≫</t>
    <rPh sb="1" eb="8">
      <t>キンキュウジウケイレカサン</t>
    </rPh>
    <phoneticPr fontId="191"/>
  </si>
  <si>
    <t>対象：日中系サービス※</t>
    <phoneticPr fontId="116"/>
  </si>
  <si>
    <t>≪障害福祉サービスの体験利用加算≫</t>
    <rPh sb="14" eb="16">
      <t>カサン</t>
    </rPh>
    <phoneticPr fontId="191"/>
  </si>
  <si>
    <t>≪体験利用支援加算・体験宿泊加算≫</t>
    <phoneticPr fontId="191"/>
  </si>
  <si>
    <t>対象：地域移行支援</t>
    <phoneticPr fontId="116"/>
  </si>
  <si>
    <t>≪地域移行促進加算（Ⅱ）≫</t>
    <rPh sb="1" eb="3">
      <t>チイキ</t>
    </rPh>
    <rPh sb="3" eb="5">
      <t>イコウ</t>
    </rPh>
    <rPh sb="5" eb="7">
      <t>ソクシン</t>
    </rPh>
    <rPh sb="7" eb="9">
      <t>カサン</t>
    </rPh>
    <phoneticPr fontId="191"/>
  </si>
  <si>
    <t>対象：施設入所支援</t>
    <phoneticPr fontId="116"/>
  </si>
  <si>
    <t>≪地域生活支援拠点等相談強化加算≫</t>
    <phoneticPr fontId="191"/>
  </si>
  <si>
    <t>対象：計画相談支援、障害児相談支援</t>
    <phoneticPr fontId="116"/>
  </si>
  <si>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16"/>
  </si>
  <si>
    <t>別紙51</t>
    <rPh sb="0" eb="2">
      <t>ベッシ</t>
    </rPh>
    <phoneticPr fontId="6"/>
  </si>
  <si>
    <t>別紙51（地域生活支援拠点）</t>
    <phoneticPr fontId="6"/>
  </si>
  <si>
    <t>運営規程</t>
    <rPh sb="0" eb="2">
      <t>ウンエイ</t>
    </rPh>
    <rPh sb="2" eb="4">
      <t>キテイ</t>
    </rPh>
    <phoneticPr fontId="6"/>
  </si>
  <si>
    <t>地域生活支援拠点等機能強化加算</t>
    <phoneticPr fontId="6"/>
  </si>
  <si>
    <t>　 　　年 　　月 　　日</t>
    <phoneticPr fontId="6"/>
  </si>
  <si>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6"/>
  </si>
  <si>
    <t>法人　・　事業所名</t>
    <rPh sb="0" eb="2">
      <t>ホウジン</t>
    </rPh>
    <phoneticPr fontId="6"/>
  </si>
  <si>
    <t>異　動　等　区　分</t>
    <phoneticPr fontId="6"/>
  </si>
  <si>
    <t>　１　新規　　　２　変更　　　３　終了</t>
    <phoneticPr fontId="6"/>
  </si>
  <si>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6"/>
  </si>
  <si>
    <t>いずれかを選択</t>
    <rPh sb="5" eb="7">
      <t>センタク</t>
    </rPh>
    <phoneticPr fontId="6"/>
  </si>
  <si>
    <t>有　・　無</t>
    <rPh sb="0" eb="1">
      <t>アリ</t>
    </rPh>
    <rPh sb="4" eb="5">
      <t>ナ</t>
    </rPh>
    <phoneticPr fontId="6"/>
  </si>
  <si>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6"/>
  </si>
  <si>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6"/>
  </si>
  <si>
    <t>⑴　法人・事業所名：　</t>
    <rPh sb="2" eb="4">
      <t>ホウジン</t>
    </rPh>
    <rPh sb="5" eb="8">
      <t>ジギョウショ</t>
    </rPh>
    <rPh sb="8" eb="9">
      <t>メイ</t>
    </rPh>
    <phoneticPr fontId="6"/>
  </si>
  <si>
    <t>氏名：</t>
    <rPh sb="0" eb="2">
      <t>シメイ</t>
    </rPh>
    <phoneticPr fontId="6"/>
  </si>
  <si>
    <t>⑵　法人・事業所名：　</t>
    <rPh sb="2" eb="4">
      <t>ホウジン</t>
    </rPh>
    <rPh sb="5" eb="8">
      <t>ジギョウショ</t>
    </rPh>
    <rPh sb="8" eb="9">
      <t>メイ</t>
    </rPh>
    <phoneticPr fontId="6"/>
  </si>
  <si>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6"/>
  </si>
  <si>
    <t>（Ⅰ）</t>
    <phoneticPr fontId="6"/>
  </si>
  <si>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6"/>
  </si>
  <si>
    <t>（Ⅱ）</t>
    <phoneticPr fontId="6"/>
  </si>
  <si>
    <t>回</t>
    <rPh sb="0" eb="1">
      <t>カイ</t>
    </rPh>
    <phoneticPr fontId="6"/>
  </si>
  <si>
    <t>（（Ⅰ）×　100＝（Ⅱ））</t>
    <phoneticPr fontId="6"/>
  </si>
  <si>
    <t>③　拠点機能強化サービスの構成</t>
    <rPh sb="2" eb="4">
      <t>キョテン</t>
    </rPh>
    <rPh sb="4" eb="6">
      <t>キノウ</t>
    </rPh>
    <rPh sb="6" eb="8">
      <t>キョウカ</t>
    </rPh>
    <rPh sb="13" eb="15">
      <t>コウセイ</t>
    </rPh>
    <phoneticPr fontId="6"/>
  </si>
  <si>
    <t>⑴　拠点機能強化サービスの構成形態</t>
    <rPh sb="2" eb="4">
      <t>キョテン</t>
    </rPh>
    <rPh sb="4" eb="6">
      <t>キノウ</t>
    </rPh>
    <rPh sb="6" eb="8">
      <t>キョウカ</t>
    </rPh>
    <rPh sb="13" eb="15">
      <t>コウセイ</t>
    </rPh>
    <rPh sb="15" eb="17">
      <t>ケイタイ</t>
    </rPh>
    <phoneticPr fontId="6"/>
  </si>
  <si>
    <t>同一の事業所おいて一体的運営　・　相互に連携して運営</t>
    <rPh sb="0" eb="2">
      <t>ドウイツ</t>
    </rPh>
    <rPh sb="3" eb="6">
      <t>ジギョウショ</t>
    </rPh>
    <phoneticPr fontId="6"/>
  </si>
  <si>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6"/>
  </si>
  <si>
    <t>該当する欄にチェック</t>
    <rPh sb="0" eb="2">
      <t>ガイトウ</t>
    </rPh>
    <rPh sb="4" eb="5">
      <t>ラン</t>
    </rPh>
    <phoneticPr fontId="6"/>
  </si>
  <si>
    <t>法人　・　事業所名</t>
    <rPh sb="5" eb="8">
      <t>ジギョウショ</t>
    </rPh>
    <rPh sb="8" eb="9">
      <t>メイ</t>
    </rPh>
    <phoneticPr fontId="6"/>
  </si>
  <si>
    <t>該当する障害福祉サービス等</t>
    <rPh sb="0" eb="2">
      <t>ガイトウ</t>
    </rPh>
    <rPh sb="4" eb="8">
      <t>ショウガイフクシ</t>
    </rPh>
    <rPh sb="12" eb="13">
      <t>トウ</t>
    </rPh>
    <phoneticPr fontId="6"/>
  </si>
  <si>
    <t>算定回数（目安）</t>
    <rPh sb="0" eb="2">
      <t>サンテイ</t>
    </rPh>
    <rPh sb="2" eb="4">
      <t>カイスウ</t>
    </rPh>
    <phoneticPr fontId="6"/>
  </si>
  <si>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6"/>
  </si>
  <si>
    <t>地域移行支援</t>
    <rPh sb="0" eb="2">
      <t>チイキ</t>
    </rPh>
    <rPh sb="2" eb="4">
      <t>イコウ</t>
    </rPh>
    <rPh sb="4" eb="6">
      <t>シエン</t>
    </rPh>
    <phoneticPr fontId="6"/>
  </si>
  <si>
    <t>地域定着支援</t>
    <rPh sb="0" eb="2">
      <t>チイキ</t>
    </rPh>
    <rPh sb="2" eb="4">
      <t>テイチャク</t>
    </rPh>
    <rPh sb="4" eb="6">
      <t>シエン</t>
    </rPh>
    <phoneticPr fontId="6"/>
  </si>
  <si>
    <t>合計（月内算定上限）</t>
    <rPh sb="0" eb="2">
      <t>ゴウケイ</t>
    </rPh>
    <phoneticPr fontId="6"/>
  </si>
  <si>
    <t>（Ⅲ）</t>
    <phoneticPr fontId="6"/>
  </si>
  <si>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6"/>
  </si>
  <si>
    <t>(（Ⅱ）＝（Ⅲ）)=（Ⅳ）</t>
    <phoneticPr fontId="6"/>
  </si>
  <si>
    <t>(Ⅳ)</t>
    <phoneticPr fontId="6"/>
  </si>
  <si>
    <t>たしかめ</t>
    <phoneticPr fontId="6"/>
  </si>
  <si>
    <t>　　月内算定上限内を超えている場合は「上限超えと表示されます。</t>
    <phoneticPr fontId="6"/>
  </si>
  <si>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6"/>
  </si>
  <si>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6"/>
  </si>
  <si>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6"/>
  </si>
  <si>
    <t>入浴支援加算に関する届出書</t>
    <rPh sb="0" eb="2">
      <t>ニュウヨク</t>
    </rPh>
    <rPh sb="2" eb="4">
      <t>シエン</t>
    </rPh>
    <rPh sb="4" eb="6">
      <t>カサン</t>
    </rPh>
    <rPh sb="7" eb="8">
      <t>カン</t>
    </rPh>
    <phoneticPr fontId="90"/>
  </si>
  <si>
    <t>算定要件</t>
    <rPh sb="0" eb="2">
      <t>サンテイ</t>
    </rPh>
    <rPh sb="2" eb="4">
      <t>ヨウケン</t>
    </rPh>
    <phoneticPr fontId="90"/>
  </si>
  <si>
    <t>事業所に入浴設備を
（　　　　有している　　　　・　　　　有していない　　　　）</t>
    <rPh sb="0" eb="3">
      <t>ジギョウショ</t>
    </rPh>
    <rPh sb="4" eb="6">
      <t>ニュウヨク</t>
    </rPh>
    <rPh sb="6" eb="8">
      <t>セツビ</t>
    </rPh>
    <rPh sb="16" eb="17">
      <t>ユウ</t>
    </rPh>
    <rPh sb="30" eb="31">
      <t>ユウ</t>
    </rPh>
    <phoneticPr fontId="90"/>
  </si>
  <si>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90"/>
  </si>
  <si>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90"/>
  </si>
  <si>
    <t>別紙53</t>
    <rPh sb="0" eb="2">
      <t>ベッシ</t>
    </rPh>
    <phoneticPr fontId="6"/>
  </si>
  <si>
    <t>入浴時支援加算</t>
    <rPh sb="0" eb="2">
      <t>ニュウヨク</t>
    </rPh>
    <rPh sb="2" eb="3">
      <t>ジ</t>
    </rPh>
    <rPh sb="3" eb="5">
      <t>シエン</t>
    </rPh>
    <rPh sb="5" eb="7">
      <t>カサン</t>
    </rPh>
    <phoneticPr fontId="6"/>
  </si>
  <si>
    <t>別紙52（地域生活支援拠点等機能強化加算）</t>
    <phoneticPr fontId="6"/>
  </si>
  <si>
    <t>別紙53（入浴支援加算）</t>
    <phoneticPr fontId="6"/>
  </si>
  <si>
    <t>入浴施設が分かる書類</t>
    <rPh sb="0" eb="2">
      <t>ニュウヨク</t>
    </rPh>
    <rPh sb="2" eb="4">
      <t>シセツ</t>
    </rPh>
    <rPh sb="5" eb="6">
      <t>ワ</t>
    </rPh>
    <rPh sb="8" eb="10">
      <t>ショルイ</t>
    </rPh>
    <phoneticPr fontId="6"/>
  </si>
  <si>
    <t>目標工賃達成加算に関する届出書</t>
    <rPh sb="0" eb="2">
      <t>モクヒョウ</t>
    </rPh>
    <rPh sb="2" eb="4">
      <t>コウチン</t>
    </rPh>
    <rPh sb="4" eb="6">
      <t>タッセイ</t>
    </rPh>
    <rPh sb="6" eb="8">
      <t>カサン</t>
    </rPh>
    <rPh sb="9" eb="10">
      <t>カン</t>
    </rPh>
    <phoneticPr fontId="90"/>
  </si>
  <si>
    <t>事業所名</t>
    <rPh sb="0" eb="3">
      <t>ジギョウショ</t>
    </rPh>
    <rPh sb="3" eb="4">
      <t>メイ</t>
    </rPh>
    <phoneticPr fontId="90"/>
  </si>
  <si>
    <t>異動区分</t>
    <rPh sb="0" eb="2">
      <t>イドウ</t>
    </rPh>
    <rPh sb="2" eb="4">
      <t>クブン</t>
    </rPh>
    <phoneticPr fontId="90"/>
  </si>
  <si>
    <t>　１　新規　　　　　２　変更　　　　　３　終了</t>
    <phoneticPr fontId="90"/>
  </si>
  <si>
    <t>平均工賃月額等</t>
    <rPh sb="0" eb="2">
      <t>ヘイキン</t>
    </rPh>
    <rPh sb="2" eb="4">
      <t>コウチン</t>
    </rPh>
    <rPh sb="4" eb="6">
      <t>ゲツガク</t>
    </rPh>
    <rPh sb="6" eb="7">
      <t>ナド</t>
    </rPh>
    <phoneticPr fontId="90"/>
  </si>
  <si>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90"/>
  </si>
  <si>
    <t>　　　　　　円</t>
    <rPh sb="6" eb="7">
      <t>エン</t>
    </rPh>
    <phoneticPr fontId="90"/>
  </si>
  <si>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90"/>
  </si>
  <si>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90"/>
  </si>
  <si>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90"/>
  </si>
  <si>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90"/>
  </si>
  <si>
    <t>⑥　①＋（④－⑤）　※④－⑤が０未満の場合は、０として算定すること。</t>
    <rPh sb="16" eb="18">
      <t>ミマン</t>
    </rPh>
    <rPh sb="19" eb="21">
      <t>バアイ</t>
    </rPh>
    <rPh sb="27" eb="29">
      <t>サンテイ</t>
    </rPh>
    <phoneticPr fontId="90"/>
  </si>
  <si>
    <t>算定要件</t>
    <phoneticPr fontId="90"/>
  </si>
  <si>
    <t>＜要件確認１＞　②の額が⑥の額以上となっていること。（②≧⑥）</t>
    <rPh sb="1" eb="3">
      <t>ヨウケン</t>
    </rPh>
    <rPh sb="3" eb="5">
      <t>カクニン</t>
    </rPh>
    <rPh sb="10" eb="11">
      <t>ガク</t>
    </rPh>
    <rPh sb="14" eb="15">
      <t>ガク</t>
    </rPh>
    <rPh sb="15" eb="17">
      <t>イジョウ</t>
    </rPh>
    <phoneticPr fontId="90"/>
  </si>
  <si>
    <t>（　　該当　　　・　　　非該当　　）</t>
    <phoneticPr fontId="90"/>
  </si>
  <si>
    <r>
      <t>＜要件確認２＞　</t>
    </r>
    <r>
      <rPr>
        <sz val="12"/>
        <color theme="1"/>
        <rFont val="Microsoft YaHei"/>
        <family val="3"/>
        <charset val="134"/>
      </rPr>
      <t>③</t>
    </r>
    <r>
      <rPr>
        <sz val="12"/>
        <color theme="1"/>
        <rFont val="HGｺﾞｼｯｸM"/>
        <family val="3"/>
        <charset val="128"/>
      </rPr>
      <t>の額が②の額以上となっていること。（③≧②）</t>
    </r>
    <rPh sb="1" eb="3">
      <t>ヨウケン</t>
    </rPh>
    <rPh sb="3" eb="5">
      <t>カクニン</t>
    </rPh>
    <phoneticPr fontId="90"/>
  </si>
  <si>
    <t>目標工賃達成加算</t>
    <phoneticPr fontId="6"/>
  </si>
  <si>
    <t>別紙54（目標工賃達成加算）</t>
    <phoneticPr fontId="6"/>
  </si>
  <si>
    <t>身体拘束廃止未実施減算</t>
    <rPh sb="9" eb="11">
      <t>ゲンサン</t>
    </rPh>
    <phoneticPr fontId="6"/>
  </si>
  <si>
    <t>虐待防止措置未実施減算</t>
    <rPh sb="0" eb="2">
      <t>ギャクタイ</t>
    </rPh>
    <rPh sb="2" eb="4">
      <t>ボウシ</t>
    </rPh>
    <rPh sb="4" eb="6">
      <t>ソチ</t>
    </rPh>
    <rPh sb="6" eb="7">
      <t>ミ</t>
    </rPh>
    <rPh sb="7" eb="9">
      <t>ジッシ</t>
    </rPh>
    <rPh sb="9" eb="11">
      <t>ゲンサン</t>
    </rPh>
    <phoneticPr fontId="6"/>
  </si>
  <si>
    <t>業務継続計画未策定減算</t>
    <rPh sb="9" eb="11">
      <t>ゲンサン</t>
    </rPh>
    <phoneticPr fontId="6"/>
  </si>
  <si>
    <t>情報公表未報告減算</t>
    <rPh sb="7" eb="9">
      <t>ゲンサン</t>
    </rPh>
    <phoneticPr fontId="6"/>
  </si>
  <si>
    <t>地域移行等意向確認体制未整備</t>
  </si>
  <si>
    <t>中核的人材配置体制</t>
    <rPh sb="0" eb="3">
      <t>チュウカクテキ</t>
    </rPh>
    <rPh sb="3" eb="5">
      <t>ジンザイ</t>
    </rPh>
    <rPh sb="5" eb="7">
      <t>ハイチ</t>
    </rPh>
    <rPh sb="7" eb="9">
      <t>タイセイ</t>
    </rPh>
    <phoneticPr fontId="6"/>
  </si>
  <si>
    <t>地域移行支援体制加算に関する届出書</t>
    <rPh sb="0" eb="2">
      <t>チイキ</t>
    </rPh>
    <rPh sb="2" eb="4">
      <t>イコウ</t>
    </rPh>
    <rPh sb="4" eb="6">
      <t>シエン</t>
    </rPh>
    <rPh sb="6" eb="8">
      <t>タイセイ</t>
    </rPh>
    <rPh sb="8" eb="10">
      <t>カサン</t>
    </rPh>
    <rPh sb="11" eb="12">
      <t>カン</t>
    </rPh>
    <phoneticPr fontId="90"/>
  </si>
  <si>
    <t>１　施設の名称</t>
    <rPh sb="2" eb="4">
      <t>シセツ</t>
    </rPh>
    <rPh sb="5" eb="7">
      <t>メイショウ</t>
    </rPh>
    <phoneticPr fontId="6"/>
  </si>
  <si>
    <t>３　算定要件</t>
    <rPh sb="2" eb="6">
      <t>サンテイヨウケン</t>
    </rPh>
    <phoneticPr fontId="90"/>
  </si>
  <si>
    <t>項目</t>
    <rPh sb="0" eb="2">
      <t>コウモク</t>
    </rPh>
    <phoneticPr fontId="90"/>
  </si>
  <si>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phoneticPr fontId="90"/>
  </si>
  <si>
    <t xml:space="preserve"> 　　　　人</t>
    <rPh sb="5" eb="6">
      <t>ニン</t>
    </rPh>
    <phoneticPr fontId="90"/>
  </si>
  <si>
    <t>定員の見直し</t>
    <rPh sb="0" eb="2">
      <t>テイイン</t>
    </rPh>
    <rPh sb="3" eb="5">
      <t>ミナオ</t>
    </rPh>
    <phoneticPr fontId="90"/>
  </si>
  <si>
    <t>別紙55</t>
    <rPh sb="0" eb="2">
      <t>ベッシ</t>
    </rPh>
    <phoneticPr fontId="6"/>
  </si>
  <si>
    <t>地域移行支援体制加算</t>
    <rPh sb="0" eb="2">
      <t>チイキ</t>
    </rPh>
    <rPh sb="2" eb="4">
      <t>イコウ</t>
    </rPh>
    <rPh sb="4" eb="6">
      <t>シエン</t>
    </rPh>
    <rPh sb="6" eb="8">
      <t>タイセイ</t>
    </rPh>
    <rPh sb="8" eb="10">
      <t>カサン</t>
    </rPh>
    <phoneticPr fontId="6"/>
  </si>
  <si>
    <t>別紙55（地域移行支援体制加算）</t>
    <phoneticPr fontId="6"/>
  </si>
  <si>
    <t>支援体制構築未実施減算</t>
    <rPh sb="9" eb="11">
      <t>ゲンサン</t>
    </rPh>
    <phoneticPr fontId="6"/>
  </si>
  <si>
    <t>利用定員数</t>
    <phoneticPr fontId="6"/>
  </si>
  <si>
    <t>別紙36スコア表</t>
    <rPh sb="0" eb="2">
      <t>ベッシ</t>
    </rPh>
    <rPh sb="7" eb="8">
      <t>ヒョウ</t>
    </rPh>
    <phoneticPr fontId="90"/>
  </si>
  <si>
    <t>様式２－１</t>
    <rPh sb="0" eb="2">
      <t>ヨウシキ</t>
    </rPh>
    <phoneticPr fontId="90"/>
  </si>
  <si>
    <t>色付きセルのみ入力をお願いします。</t>
    <rPh sb="0" eb="2">
      <t>イロツ</t>
    </rPh>
    <rPh sb="7" eb="9">
      <t>ニュウリョク</t>
    </rPh>
    <rPh sb="11" eb="12">
      <t>ネガ</t>
    </rPh>
    <phoneticPr fontId="90"/>
  </si>
  <si>
    <t>月</t>
    <rPh sb="0" eb="1">
      <t>ガツ</t>
    </rPh>
    <phoneticPr fontId="90"/>
  </si>
  <si>
    <t>日</t>
    <rPh sb="0" eb="1">
      <t>ニチ</t>
    </rPh>
    <phoneticPr fontId="90"/>
  </si>
  <si>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90"/>
  </si>
  <si>
    <t>事業所番号</t>
    <rPh sb="0" eb="3">
      <t>ジギョウショ</t>
    </rPh>
    <rPh sb="3" eb="5">
      <t>バンゴウ</t>
    </rPh>
    <phoneticPr fontId="90"/>
  </si>
  <si>
    <t>住　所</t>
    <rPh sb="0" eb="1">
      <t>ジュウ</t>
    </rPh>
    <rPh sb="2" eb="3">
      <t>ショ</t>
    </rPh>
    <phoneticPr fontId="90"/>
  </si>
  <si>
    <t>管理者名</t>
    <rPh sb="0" eb="4">
      <t>カンリシャメイ</t>
    </rPh>
    <phoneticPr fontId="90"/>
  </si>
  <si>
    <t>電話番号</t>
    <rPh sb="0" eb="2">
      <t>デンワ</t>
    </rPh>
    <rPh sb="2" eb="4">
      <t>バンゴウ</t>
    </rPh>
    <phoneticPr fontId="90"/>
  </si>
  <si>
    <t>対象年度</t>
    <rPh sb="0" eb="2">
      <t>タイショウ</t>
    </rPh>
    <rPh sb="2" eb="4">
      <t>ネンド</t>
    </rPh>
    <phoneticPr fontId="90"/>
  </si>
  <si>
    <t>（Ⅰ）労働時間</t>
    <phoneticPr fontId="90"/>
  </si>
  <si>
    <t>（Ⅳ）　支援力向上（※）</t>
    <rPh sb="4" eb="6">
      <t>シエン</t>
    </rPh>
    <rPh sb="6" eb="7">
      <t>リョク</t>
    </rPh>
    <rPh sb="7" eb="9">
      <t>コウジョウ</t>
    </rPh>
    <phoneticPr fontId="90"/>
  </si>
  <si>
    <t>①1日の平均労働時間が７時間以上</t>
    <rPh sb="2" eb="3">
      <t>ニチ</t>
    </rPh>
    <rPh sb="4" eb="6">
      <t>ヘイキン</t>
    </rPh>
    <rPh sb="6" eb="8">
      <t>ロウドウ</t>
    </rPh>
    <rPh sb="8" eb="10">
      <t>ジカン</t>
    </rPh>
    <rPh sb="12" eb="14">
      <t>ジカン</t>
    </rPh>
    <rPh sb="14" eb="16">
      <t>イジョウ</t>
    </rPh>
    <phoneticPr fontId="90"/>
  </si>
  <si>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90"/>
  </si>
  <si>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90"/>
  </si>
  <si>
    <t>　　　参加した職員が１人以上参加している</t>
    <rPh sb="3" eb="5">
      <t>サンカ</t>
    </rPh>
    <rPh sb="7" eb="9">
      <t>ショクイン</t>
    </rPh>
    <rPh sb="11" eb="12">
      <t>ニン</t>
    </rPh>
    <rPh sb="12" eb="14">
      <t>イジョウ</t>
    </rPh>
    <rPh sb="14" eb="16">
      <t>サンカ</t>
    </rPh>
    <phoneticPr fontId="90"/>
  </si>
  <si>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90"/>
  </si>
  <si>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90"/>
  </si>
  <si>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90"/>
  </si>
  <si>
    <t>　　　１回以上の場合</t>
    <rPh sb="4" eb="5">
      <t>カイ</t>
    </rPh>
    <rPh sb="5" eb="7">
      <t>イジョウ</t>
    </rPh>
    <rPh sb="8" eb="10">
      <t>バアイ</t>
    </rPh>
    <phoneticPr fontId="90"/>
  </si>
  <si>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90"/>
  </si>
  <si>
    <t>③視察・実習の実施又は受け入れ</t>
    <rPh sb="1" eb="3">
      <t>シサツ</t>
    </rPh>
    <rPh sb="4" eb="6">
      <t>ジッシュウ</t>
    </rPh>
    <rPh sb="7" eb="9">
      <t>ジッシ</t>
    </rPh>
    <rPh sb="9" eb="10">
      <t>マタ</t>
    </rPh>
    <rPh sb="11" eb="12">
      <t>ウ</t>
    </rPh>
    <rPh sb="13" eb="14">
      <t>イ</t>
    </rPh>
    <phoneticPr fontId="90"/>
  </si>
  <si>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90"/>
  </si>
  <si>
    <t>　　　 いずれか一方のみの取組を行っている</t>
    <rPh sb="8" eb="10">
      <t>イッポウ</t>
    </rPh>
    <rPh sb="13" eb="15">
      <t>トリクミ</t>
    </rPh>
    <rPh sb="16" eb="17">
      <t>オコナ</t>
    </rPh>
    <phoneticPr fontId="90"/>
  </si>
  <si>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90"/>
  </si>
  <si>
    <t>④販路拡大の商談会等への参加</t>
    <rPh sb="1" eb="3">
      <t>ハンロ</t>
    </rPh>
    <rPh sb="3" eb="5">
      <t>カクダイ</t>
    </rPh>
    <rPh sb="6" eb="9">
      <t>ショウダンカイ</t>
    </rPh>
    <rPh sb="9" eb="10">
      <t>トウ</t>
    </rPh>
    <rPh sb="12" eb="14">
      <t>サンカ</t>
    </rPh>
    <phoneticPr fontId="90"/>
  </si>
  <si>
    <t>⑧1日の平均労働時間が２時間未満</t>
    <rPh sb="2" eb="3">
      <t>ニチ</t>
    </rPh>
    <rPh sb="4" eb="6">
      <t>ヘイキン</t>
    </rPh>
    <rPh sb="6" eb="8">
      <t>ロウドウ</t>
    </rPh>
    <rPh sb="8" eb="10">
      <t>ジカン</t>
    </rPh>
    <rPh sb="12" eb="14">
      <t>ジカン</t>
    </rPh>
    <rPh sb="14" eb="16">
      <t>ミマン</t>
    </rPh>
    <phoneticPr fontId="90"/>
  </si>
  <si>
    <t>点</t>
    <rPh sb="0" eb="1">
      <t>テン</t>
    </rPh>
    <phoneticPr fontId="90"/>
  </si>
  <si>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90"/>
  </si>
  <si>
    <t>⑤職員の人事評価制度</t>
    <rPh sb="1" eb="3">
      <t>ショクイン</t>
    </rPh>
    <rPh sb="4" eb="6">
      <t>ジンジ</t>
    </rPh>
    <rPh sb="6" eb="8">
      <t>ヒョウカ</t>
    </rPh>
    <rPh sb="8" eb="10">
      <t>セイド</t>
    </rPh>
    <phoneticPr fontId="90"/>
  </si>
  <si>
    <t>（Ⅱ）生産活動</t>
    <rPh sb="3" eb="5">
      <t>セイサン</t>
    </rPh>
    <rPh sb="5" eb="7">
      <t>カツドウ</t>
    </rPh>
    <phoneticPr fontId="90"/>
  </si>
  <si>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90"/>
  </si>
  <si>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90"/>
  </si>
  <si>
    <t>⑥ピアサポーターの配置</t>
    <rPh sb="9" eb="11">
      <t>ハイチ</t>
    </rPh>
    <phoneticPr fontId="90"/>
  </si>
  <si>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90"/>
  </si>
  <si>
    <t>　　　ピアサポーターを職員として配置している</t>
    <rPh sb="11" eb="13">
      <t>ショクイン</t>
    </rPh>
    <rPh sb="16" eb="18">
      <t>ハイチ</t>
    </rPh>
    <phoneticPr fontId="90"/>
  </si>
  <si>
    <t>③過去３年の生産活動収支のうち前年度における生産活動収支のみが前年度に利用者に支払う賃金の総額以上</t>
    <phoneticPr fontId="90"/>
  </si>
  <si>
    <t>⑦第三者評価</t>
    <rPh sb="1" eb="2">
      <t>ダイ</t>
    </rPh>
    <rPh sb="2" eb="4">
      <t>サンシャ</t>
    </rPh>
    <rPh sb="4" eb="6">
      <t>ヒョウカ</t>
    </rPh>
    <phoneticPr fontId="90"/>
  </si>
  <si>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90"/>
  </si>
  <si>
    <t>④過去３年の生産活動収支のうち前々年度における生産活動収支のみが前々年度に利用者に支払う賃金の総額以上</t>
    <phoneticPr fontId="90"/>
  </si>
  <si>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90"/>
  </si>
  <si>
    <t>⑤過去３年の生産活動収支のうち前年度及び前々年度の各年度における生産活動収支がいずれも当該各年度に利用者に支払う賃金の総額未満</t>
    <phoneticPr fontId="90"/>
  </si>
  <si>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90"/>
  </si>
  <si>
    <t>⑥過去３年の生産活動収支がいずれも当該各年度に利用者に支払う賃金の総額未満</t>
    <phoneticPr fontId="90"/>
  </si>
  <si>
    <t>小計（注2）</t>
    <rPh sb="0" eb="2">
      <t>ショウケイ</t>
    </rPh>
    <rPh sb="3" eb="4">
      <t>チュウ</t>
    </rPh>
    <phoneticPr fontId="90"/>
  </si>
  <si>
    <t>（※）８項目の合計点に応じた点数</t>
    <phoneticPr fontId="90"/>
  </si>
  <si>
    <t>（注2）5以上:15点、4～3：5点、2点以下：0点</t>
    <phoneticPr fontId="90"/>
  </si>
  <si>
    <t>①60点 ②50点 ③40点 ④20点 ⑤－10点 ⑥－20点</t>
    <rPh sb="3" eb="4">
      <t>テン</t>
    </rPh>
    <rPh sb="8" eb="9">
      <t>テン</t>
    </rPh>
    <rPh sb="13" eb="14">
      <t>テン</t>
    </rPh>
    <rPh sb="18" eb="19">
      <t>テン</t>
    </rPh>
    <phoneticPr fontId="90"/>
  </si>
  <si>
    <t>（Ⅴ）地域連携活動</t>
  </si>
  <si>
    <t>（Ⅲ）多様な働き方（※）</t>
    <rPh sb="3" eb="5">
      <t>タヨウ</t>
    </rPh>
    <rPh sb="6" eb="7">
      <t>ハタラ</t>
    </rPh>
    <rPh sb="8" eb="9">
      <t>カタ</t>
    </rPh>
    <phoneticPr fontId="90"/>
  </si>
  <si>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90"/>
  </si>
  <si>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90"/>
  </si>
  <si>
    <t>　　　　　就業規則等で定めている</t>
    <rPh sb="5" eb="7">
      <t>シュウギョウ</t>
    </rPh>
    <rPh sb="7" eb="9">
      <t>キソク</t>
    </rPh>
    <rPh sb="9" eb="10">
      <t>トウ</t>
    </rPh>
    <rPh sb="11" eb="12">
      <t>サダ</t>
    </rPh>
    <phoneticPr fontId="90"/>
  </si>
  <si>
    <t>②利用者を職員として登用する制度</t>
    <phoneticPr fontId="90"/>
  </si>
  <si>
    <t>1事例以上ある場合:10点</t>
    <rPh sb="1" eb="3">
      <t>ジレイ</t>
    </rPh>
    <rPh sb="3" eb="5">
      <t>イジョウ</t>
    </rPh>
    <rPh sb="7" eb="9">
      <t>バアイ</t>
    </rPh>
    <rPh sb="12" eb="13">
      <t>テン</t>
    </rPh>
    <phoneticPr fontId="90"/>
  </si>
  <si>
    <t>（Ⅵ）経営改善計画</t>
    <rPh sb="3" eb="5">
      <t>ケイエイ</t>
    </rPh>
    <rPh sb="5" eb="7">
      <t>カイゼン</t>
    </rPh>
    <rPh sb="7" eb="9">
      <t>ケイカク</t>
    </rPh>
    <phoneticPr fontId="90"/>
  </si>
  <si>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90"/>
  </si>
  <si>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90"/>
  </si>
  <si>
    <t>④フレックスタイム制に係る労働条件</t>
    <rPh sb="9" eb="10">
      <t>セイ</t>
    </rPh>
    <rPh sb="11" eb="12">
      <t>カカ</t>
    </rPh>
    <rPh sb="13" eb="15">
      <t>ロウドウ</t>
    </rPh>
    <rPh sb="15" eb="17">
      <t>ジョウケン</t>
    </rPh>
    <phoneticPr fontId="90"/>
  </si>
  <si>
    <t>期限内に提出していない場合:-50点</t>
    <rPh sb="0" eb="3">
      <t>キゲンナイ</t>
    </rPh>
    <rPh sb="4" eb="6">
      <t>テイシュツ</t>
    </rPh>
    <rPh sb="11" eb="13">
      <t>バアイ</t>
    </rPh>
    <rPh sb="17" eb="18">
      <t>テン</t>
    </rPh>
    <phoneticPr fontId="90"/>
  </si>
  <si>
    <t>⑤短時間勤務に係る労働条件</t>
    <rPh sb="1" eb="4">
      <t>タンジカン</t>
    </rPh>
    <rPh sb="4" eb="6">
      <t>キンム</t>
    </rPh>
    <rPh sb="7" eb="8">
      <t>カカ</t>
    </rPh>
    <rPh sb="9" eb="11">
      <t>ロウドウ</t>
    </rPh>
    <rPh sb="11" eb="13">
      <t>ジョウケン</t>
    </rPh>
    <phoneticPr fontId="90"/>
  </si>
  <si>
    <t>（Ⅶ）利用者の知識・能力向上</t>
    <rPh sb="3" eb="6">
      <t>リヨウシャ</t>
    </rPh>
    <rPh sb="7" eb="9">
      <t>チシキ</t>
    </rPh>
    <rPh sb="10" eb="12">
      <t>ノウリョク</t>
    </rPh>
    <rPh sb="12" eb="14">
      <t>コウジョウ</t>
    </rPh>
    <phoneticPr fontId="90"/>
  </si>
  <si>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90"/>
  </si>
  <si>
    <t>⑥時差出勤制度に係る労働条件</t>
    <rPh sb="1" eb="3">
      <t>ジサ</t>
    </rPh>
    <rPh sb="3" eb="5">
      <t>シュッキン</t>
    </rPh>
    <rPh sb="5" eb="7">
      <t>セイド</t>
    </rPh>
    <rPh sb="8" eb="9">
      <t>カカ</t>
    </rPh>
    <rPh sb="10" eb="12">
      <t>ロウドウ</t>
    </rPh>
    <rPh sb="12" eb="14">
      <t>ジョウケン</t>
    </rPh>
    <phoneticPr fontId="90"/>
  </si>
  <si>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90"/>
  </si>
  <si>
    <t>⑧傷病休暇等の取得に関する事項</t>
    <rPh sb="1" eb="3">
      <t>ショウビョウ</t>
    </rPh>
    <rPh sb="3" eb="5">
      <t>キュウカ</t>
    </rPh>
    <rPh sb="5" eb="6">
      <t>トウ</t>
    </rPh>
    <rPh sb="7" eb="9">
      <t>シュトク</t>
    </rPh>
    <rPh sb="10" eb="11">
      <t>カン</t>
    </rPh>
    <rPh sb="13" eb="15">
      <t>ジコウ</t>
    </rPh>
    <phoneticPr fontId="90"/>
  </si>
  <si>
    <t>小計（注1）</t>
    <rPh sb="0" eb="2">
      <t>ショウケイ</t>
    </rPh>
    <rPh sb="3" eb="4">
      <t>チュウ</t>
    </rPh>
    <phoneticPr fontId="90"/>
  </si>
  <si>
    <t>（※）８項目の合計点に応じた点数</t>
    <rPh sb="14" eb="16">
      <t>テンスウ</t>
    </rPh>
    <phoneticPr fontId="90"/>
  </si>
  <si>
    <t>（注1）5以上:15点、4～3：5点、2点以下：0点</t>
    <rPh sb="1" eb="2">
      <t>チュウ</t>
    </rPh>
    <rPh sb="5" eb="7">
      <t>イジョウ</t>
    </rPh>
    <rPh sb="10" eb="11">
      <t>テン</t>
    </rPh>
    <rPh sb="17" eb="18">
      <t>テン</t>
    </rPh>
    <rPh sb="20" eb="21">
      <t>テン</t>
    </rPh>
    <rPh sb="21" eb="23">
      <t>イカ</t>
    </rPh>
    <rPh sb="25" eb="26">
      <t>テン</t>
    </rPh>
    <phoneticPr fontId="90"/>
  </si>
  <si>
    <t>点数</t>
    <rPh sb="0" eb="2">
      <t>テンスウ</t>
    </rPh>
    <phoneticPr fontId="90"/>
  </si>
  <si>
    <t>労働時間</t>
    <phoneticPr fontId="90"/>
  </si>
  <si>
    <t>5点</t>
    <rPh sb="1" eb="2">
      <t>テン</t>
    </rPh>
    <phoneticPr fontId="90"/>
  </si>
  <si>
    <t>20点</t>
    <rPh sb="2" eb="3">
      <t>テン</t>
    </rPh>
    <phoneticPr fontId="90"/>
  </si>
  <si>
    <t>30点</t>
    <rPh sb="2" eb="3">
      <t>テン</t>
    </rPh>
    <phoneticPr fontId="90"/>
  </si>
  <si>
    <t>40点</t>
    <rPh sb="2" eb="3">
      <t>テン</t>
    </rPh>
    <phoneticPr fontId="90"/>
  </si>
  <si>
    <t>55点</t>
    <rPh sb="2" eb="3">
      <t>テン</t>
    </rPh>
    <phoneticPr fontId="90"/>
  </si>
  <si>
    <t>65点</t>
    <rPh sb="2" eb="3">
      <t>テン</t>
    </rPh>
    <phoneticPr fontId="90"/>
  </si>
  <si>
    <t>80点</t>
    <rPh sb="2" eb="3">
      <t>テン</t>
    </rPh>
    <phoneticPr fontId="90"/>
  </si>
  <si>
    <t>90点</t>
    <rPh sb="2" eb="3">
      <t>テン</t>
    </rPh>
    <phoneticPr fontId="90"/>
  </si>
  <si>
    <t>生産活動</t>
    <phoneticPr fontId="90"/>
  </si>
  <si>
    <t>⁻20点</t>
    <phoneticPr fontId="90"/>
  </si>
  <si>
    <t>⁻10点</t>
    <rPh sb="3" eb="4">
      <t>テン</t>
    </rPh>
    <phoneticPr fontId="90"/>
  </si>
  <si>
    <t>50点</t>
    <rPh sb="2" eb="3">
      <t>テン</t>
    </rPh>
    <phoneticPr fontId="90"/>
  </si>
  <si>
    <t>60点</t>
    <rPh sb="2" eb="3">
      <t>テン</t>
    </rPh>
    <phoneticPr fontId="90"/>
  </si>
  <si>
    <t>合計</t>
    <rPh sb="0" eb="2">
      <t>ゴウケイ</t>
    </rPh>
    <phoneticPr fontId="90"/>
  </si>
  <si>
    <t>多様な働き方</t>
    <phoneticPr fontId="90"/>
  </si>
  <si>
    <t>0点</t>
    <rPh sb="1" eb="2">
      <t>テン</t>
    </rPh>
    <phoneticPr fontId="90"/>
  </si>
  <si>
    <t>15点</t>
    <rPh sb="2" eb="3">
      <t>テン</t>
    </rPh>
    <phoneticPr fontId="90"/>
  </si>
  <si>
    <t>／２００点</t>
    <rPh sb="4" eb="5">
      <t>テン</t>
    </rPh>
    <phoneticPr fontId="90"/>
  </si>
  <si>
    <t>支援力向上</t>
    <phoneticPr fontId="90"/>
  </si>
  <si>
    <t>地域連携活動</t>
    <phoneticPr fontId="90"/>
  </si>
  <si>
    <t>10点</t>
    <rPh sb="2" eb="3">
      <t>テン</t>
    </rPh>
    <phoneticPr fontId="90"/>
  </si>
  <si>
    <t>経営改善計画</t>
    <rPh sb="0" eb="2">
      <t>ケイエイ</t>
    </rPh>
    <rPh sb="2" eb="4">
      <t>カイゼン</t>
    </rPh>
    <rPh sb="4" eb="6">
      <t>ケイカク</t>
    </rPh>
    <phoneticPr fontId="90"/>
  </si>
  <si>
    <t>⁻50点</t>
    <rPh sb="3" eb="4">
      <t>テン</t>
    </rPh>
    <phoneticPr fontId="90"/>
  </si>
  <si>
    <t>利用者の知識・能力向上</t>
    <rPh sb="0" eb="3">
      <t>リヨウシャ</t>
    </rPh>
    <rPh sb="4" eb="6">
      <t>チシキ</t>
    </rPh>
    <rPh sb="7" eb="9">
      <t>ノウリョク</t>
    </rPh>
    <rPh sb="9" eb="11">
      <t>コウジョウ</t>
    </rPh>
    <phoneticPr fontId="90"/>
  </si>
  <si>
    <t>様式２－２</t>
    <rPh sb="0" eb="2">
      <t>ヨウシキ</t>
    </rPh>
    <phoneticPr fontId="90"/>
  </si>
  <si>
    <t>就労継続支援Ａ型事業所におけるスコア表（実績Ⅰ～Ⅳ、Ⅵ）</t>
    <rPh sb="20" eb="22">
      <t>ジッセキ</t>
    </rPh>
    <phoneticPr fontId="90"/>
  </si>
  <si>
    <t>前年度（　　　年度）</t>
    <rPh sb="0" eb="3">
      <t>ゼンネンド</t>
    </rPh>
    <rPh sb="7" eb="9">
      <t>ネンド</t>
    </rPh>
    <phoneticPr fontId="90"/>
  </si>
  <si>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90"/>
  </si>
  <si>
    <t>雇用契約を締結していた延べ利用者数</t>
    <rPh sb="0" eb="2">
      <t>コヨウ</t>
    </rPh>
    <rPh sb="2" eb="4">
      <t>ケイヤク</t>
    </rPh>
    <rPh sb="5" eb="7">
      <t>テイケツ</t>
    </rPh>
    <rPh sb="11" eb="12">
      <t>ノ</t>
    </rPh>
    <rPh sb="13" eb="16">
      <t>リヨウシャ</t>
    </rPh>
    <rPh sb="16" eb="17">
      <t>スウ</t>
    </rPh>
    <phoneticPr fontId="90"/>
  </si>
  <si>
    <t>利用者の１日の平均労働時間数</t>
    <rPh sb="0" eb="3">
      <t>リヨウシャ</t>
    </rPh>
    <rPh sb="5" eb="6">
      <t>ニチ</t>
    </rPh>
    <rPh sb="7" eb="9">
      <t>ヘイキン</t>
    </rPh>
    <rPh sb="9" eb="11">
      <t>ロウドウ</t>
    </rPh>
    <rPh sb="11" eb="13">
      <t>ジカン</t>
    </rPh>
    <rPh sb="13" eb="14">
      <t>スウ</t>
    </rPh>
    <phoneticPr fontId="90"/>
  </si>
  <si>
    <t>時間</t>
    <rPh sb="0" eb="2">
      <t>ジカン</t>
    </rPh>
    <phoneticPr fontId="90"/>
  </si>
  <si>
    <t>人</t>
    <rPh sb="0" eb="1">
      <t>ニン</t>
    </rPh>
    <phoneticPr fontId="90"/>
  </si>
  <si>
    <t>（Ⅱ）生産活動</t>
    <phoneticPr fontId="90"/>
  </si>
  <si>
    <t>　</t>
    <phoneticPr fontId="90"/>
  </si>
  <si>
    <t>会計期間（　　月～　　月）</t>
    <rPh sb="0" eb="2">
      <t>カイケイ</t>
    </rPh>
    <rPh sb="2" eb="4">
      <t>キカン</t>
    </rPh>
    <rPh sb="7" eb="8">
      <t>ガツ</t>
    </rPh>
    <rPh sb="11" eb="12">
      <t>ガツ</t>
    </rPh>
    <phoneticPr fontId="90"/>
  </si>
  <si>
    <t>前々々年度（　　　年度）</t>
    <rPh sb="0" eb="2">
      <t>ゼンゼン</t>
    </rPh>
    <rPh sb="3" eb="5">
      <t>ネンド</t>
    </rPh>
    <rPh sb="9" eb="11">
      <t>ネンド</t>
    </rPh>
    <phoneticPr fontId="90"/>
  </si>
  <si>
    <t>生産活動収入から経費を除いた額</t>
    <rPh sb="0" eb="2">
      <t>セイサン</t>
    </rPh>
    <rPh sb="2" eb="4">
      <t>カツドウ</t>
    </rPh>
    <rPh sb="4" eb="6">
      <t>シュウニュウ</t>
    </rPh>
    <rPh sb="8" eb="10">
      <t>ケイヒ</t>
    </rPh>
    <rPh sb="11" eb="12">
      <t>ノゾ</t>
    </rPh>
    <rPh sb="14" eb="15">
      <t>ガク</t>
    </rPh>
    <phoneticPr fontId="90"/>
  </si>
  <si>
    <t>利用者に支払った賃金総額</t>
    <rPh sb="0" eb="3">
      <t>リヨウシャ</t>
    </rPh>
    <rPh sb="4" eb="6">
      <t>シハラ</t>
    </rPh>
    <rPh sb="8" eb="10">
      <t>チンギン</t>
    </rPh>
    <rPh sb="10" eb="12">
      <t>ソウガク</t>
    </rPh>
    <phoneticPr fontId="90"/>
  </si>
  <si>
    <t>収支</t>
    <rPh sb="0" eb="2">
      <t>シュウシ</t>
    </rPh>
    <phoneticPr fontId="90"/>
  </si>
  <si>
    <t>円</t>
    <rPh sb="0" eb="1">
      <t>エン</t>
    </rPh>
    <phoneticPr fontId="90"/>
  </si>
  <si>
    <t>前々年度（　　　年度）</t>
    <rPh sb="0" eb="2">
      <t>ゼンゼン</t>
    </rPh>
    <rPh sb="2" eb="4">
      <t>ネンド</t>
    </rPh>
    <rPh sb="8" eb="10">
      <t>ネンド</t>
    </rPh>
    <phoneticPr fontId="90"/>
  </si>
  <si>
    <t>前年度　（　　　年度）</t>
    <rPh sb="0" eb="3">
      <t>ゼンネンドネンド</t>
    </rPh>
    <rPh sb="8" eb="10">
      <t>ネンド</t>
    </rPh>
    <phoneticPr fontId="90"/>
  </si>
  <si>
    <t>（Ⅲ）多様な働き方</t>
    <rPh sb="3" eb="5">
      <t>タヨウ</t>
    </rPh>
    <rPh sb="6" eb="7">
      <t>ハタラ</t>
    </rPh>
    <rPh sb="8" eb="9">
      <t>カタ</t>
    </rPh>
    <phoneticPr fontId="90"/>
  </si>
  <si>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90"/>
  </si>
  <si>
    <t>③在宅勤務に係る労働条件及び服務規律</t>
    <phoneticPr fontId="90"/>
  </si>
  <si>
    <t>◎免許・資格取得、検定の受検勧奨</t>
    <rPh sb="1" eb="3">
      <t>メンキョ</t>
    </rPh>
    <rPh sb="4" eb="6">
      <t>シカク</t>
    </rPh>
    <rPh sb="6" eb="8">
      <t>シュトク</t>
    </rPh>
    <rPh sb="9" eb="11">
      <t>ケンテイ</t>
    </rPh>
    <rPh sb="12" eb="14">
      <t>ジュケン</t>
    </rPh>
    <rPh sb="14" eb="16">
      <t>カンショウ</t>
    </rPh>
    <phoneticPr fontId="90"/>
  </si>
  <si>
    <t>◎利用者を職員として登用する制度を</t>
    <phoneticPr fontId="90"/>
  </si>
  <si>
    <t>在宅勤務に係る労働条件及び服務規律</t>
  </si>
  <si>
    <t>に関する制度を定めている</t>
    <rPh sb="7" eb="8">
      <t>サダ</t>
    </rPh>
    <phoneticPr fontId="90"/>
  </si>
  <si>
    <t>定めている</t>
    <phoneticPr fontId="90"/>
  </si>
  <si>
    <t>に関する制度を定めている</t>
    <rPh sb="1" eb="2">
      <t>カン</t>
    </rPh>
    <rPh sb="4" eb="6">
      <t>セイド</t>
    </rPh>
    <rPh sb="7" eb="8">
      <t>サダ</t>
    </rPh>
    <phoneticPr fontId="90"/>
  </si>
  <si>
    <t>④フレックスタイム制に係る労働条件</t>
    <rPh sb="9" eb="10">
      <t>セイ</t>
    </rPh>
    <rPh sb="11" eb="12">
      <t>カカ</t>
    </rPh>
    <phoneticPr fontId="90"/>
  </si>
  <si>
    <t>⑥時差出勤制度に係る労働条件</t>
    <rPh sb="1" eb="3">
      <t>ジサ</t>
    </rPh>
    <rPh sb="3" eb="5">
      <t>シュッキン</t>
    </rPh>
    <rPh sb="5" eb="7">
      <t>セイド</t>
    </rPh>
    <rPh sb="8" eb="9">
      <t>カカワ</t>
    </rPh>
    <rPh sb="10" eb="12">
      <t>ロウドウ</t>
    </rPh>
    <rPh sb="12" eb="14">
      <t>ジョウケン</t>
    </rPh>
    <phoneticPr fontId="90"/>
  </si>
  <si>
    <t>◎フレックスタイム制に係る労働条件を</t>
    <rPh sb="9" eb="10">
      <t>セイ</t>
    </rPh>
    <rPh sb="11" eb="12">
      <t>カカ</t>
    </rPh>
    <rPh sb="13" eb="15">
      <t>ロウドウ</t>
    </rPh>
    <rPh sb="15" eb="17">
      <t>ジョウケン</t>
    </rPh>
    <phoneticPr fontId="90"/>
  </si>
  <si>
    <t>◎短時間勤務に係る労働条件を</t>
    <rPh sb="1" eb="4">
      <t>タンジカン</t>
    </rPh>
    <rPh sb="4" eb="6">
      <t>キンム</t>
    </rPh>
    <rPh sb="7" eb="8">
      <t>カカ</t>
    </rPh>
    <rPh sb="9" eb="11">
      <t>ロウドウ</t>
    </rPh>
    <rPh sb="11" eb="13">
      <t>ジョウケンニンズウ</t>
    </rPh>
    <phoneticPr fontId="90"/>
  </si>
  <si>
    <t>◎時差出勤制度に係る労働条件を</t>
    <rPh sb="1" eb="3">
      <t>ジサ</t>
    </rPh>
    <rPh sb="3" eb="5">
      <t>シュッキン</t>
    </rPh>
    <rPh sb="5" eb="7">
      <t>セイド</t>
    </rPh>
    <rPh sb="8" eb="9">
      <t>カカ</t>
    </rPh>
    <rPh sb="10" eb="12">
      <t>ロウドウ</t>
    </rPh>
    <rPh sb="12" eb="14">
      <t>ジョウケンニンズウ</t>
    </rPh>
    <phoneticPr fontId="90"/>
  </si>
  <si>
    <t>定めている</t>
    <rPh sb="0" eb="1">
      <t>サダ</t>
    </rPh>
    <phoneticPr fontId="90"/>
  </si>
  <si>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90"/>
  </si>
  <si>
    <t>◎傷病休暇等の取得に関する事項を</t>
    <rPh sb="1" eb="3">
      <t>ショウビョウ</t>
    </rPh>
    <rPh sb="3" eb="5">
      <t>キュウカ</t>
    </rPh>
    <rPh sb="5" eb="6">
      <t>トウ</t>
    </rPh>
    <rPh sb="7" eb="9">
      <t>シュトク</t>
    </rPh>
    <rPh sb="10" eb="11">
      <t>ニンズウ</t>
    </rPh>
    <phoneticPr fontId="90"/>
  </si>
  <si>
    <t>を定めている</t>
    <rPh sb="1" eb="2">
      <t>サダ</t>
    </rPh>
    <phoneticPr fontId="90"/>
  </si>
  <si>
    <t>（Ⅳ）　支援力向上</t>
    <phoneticPr fontId="90"/>
  </si>
  <si>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90"/>
  </si>
  <si>
    <t>①研修計画に基づいた外部研修会又は内部研修会</t>
    <phoneticPr fontId="90"/>
  </si>
  <si>
    <t>②研修、学会等又は学会誌等において発表</t>
    <phoneticPr fontId="90"/>
  </si>
  <si>
    <t>③視察・実習の実施又は受け入れ</t>
    <phoneticPr fontId="90"/>
  </si>
  <si>
    <t>◎研修計画を策定している</t>
    <rPh sb="1" eb="3">
      <t>ケンシュウ</t>
    </rPh>
    <rPh sb="3" eb="5">
      <t>ケイカク</t>
    </rPh>
    <rPh sb="6" eb="8">
      <t>サクテイ</t>
    </rPh>
    <phoneticPr fontId="90"/>
  </si>
  <si>
    <t>◎研修、学会等又は学会誌等において</t>
    <rPh sb="1" eb="3">
      <t>ケンシュウ</t>
    </rPh>
    <rPh sb="4" eb="6">
      <t>ガッカイ</t>
    </rPh>
    <rPh sb="6" eb="7">
      <t>トウ</t>
    </rPh>
    <rPh sb="7" eb="8">
      <t>マタ</t>
    </rPh>
    <rPh sb="9" eb="12">
      <t>ガッカイシ</t>
    </rPh>
    <rPh sb="12" eb="13">
      <t>トウ</t>
    </rPh>
    <phoneticPr fontId="90"/>
  </si>
  <si>
    <t>◎先進的事業者の視察・実習の実施している</t>
    <rPh sb="1" eb="4">
      <t>センシンテキ</t>
    </rPh>
    <rPh sb="4" eb="7">
      <t>ジギョウシャ</t>
    </rPh>
    <rPh sb="8" eb="10">
      <t>シサツ</t>
    </rPh>
    <rPh sb="11" eb="13">
      <t>ジッシュウ</t>
    </rPh>
    <rPh sb="14" eb="16">
      <t>ジッシ</t>
    </rPh>
    <phoneticPr fontId="90"/>
  </si>
  <si>
    <t>◎外部研修、もしくは内部研修を</t>
    <rPh sb="1" eb="3">
      <t>ガイブ</t>
    </rPh>
    <rPh sb="3" eb="5">
      <t>ケンシュウ</t>
    </rPh>
    <rPh sb="10" eb="12">
      <t>ナイブ</t>
    </rPh>
    <rPh sb="12" eb="14">
      <t>ケンシュウ</t>
    </rPh>
    <phoneticPr fontId="90"/>
  </si>
  <si>
    <t>　１回以上発表している</t>
    <rPh sb="2" eb="3">
      <t>カイ</t>
    </rPh>
    <rPh sb="3" eb="5">
      <t>イジョウ</t>
    </rPh>
    <rPh sb="5" eb="7">
      <t>ハッピョウ</t>
    </rPh>
    <phoneticPr fontId="90"/>
  </si>
  <si>
    <t>もしくは、他の事業所の視察・実習を受け入れている</t>
    <rPh sb="5" eb="6">
      <t>タ</t>
    </rPh>
    <rPh sb="7" eb="10">
      <t>ジギョウショ</t>
    </rPh>
    <rPh sb="11" eb="13">
      <t>シサツ</t>
    </rPh>
    <rPh sb="14" eb="16">
      <t>ジッシュウ</t>
    </rPh>
    <rPh sb="17" eb="18">
      <t>ウ</t>
    </rPh>
    <rPh sb="19" eb="20">
      <t>イ</t>
    </rPh>
    <phoneticPr fontId="90"/>
  </si>
  <si>
    <t>１回以上実施している。</t>
  </si>
  <si>
    <r>
      <t>※</t>
    </r>
    <r>
      <rPr>
        <sz val="10"/>
        <color theme="1"/>
        <rFont val="ＭＳ ゴシック"/>
        <family val="3"/>
        <charset val="128"/>
      </rPr>
      <t>研修、学会等名</t>
    </r>
    <rPh sb="1" eb="3">
      <t>ケンシュウ</t>
    </rPh>
    <rPh sb="4" eb="6">
      <t>ガッカイ</t>
    </rPh>
    <rPh sb="6" eb="7">
      <t>トウ</t>
    </rPh>
    <rPh sb="7" eb="8">
      <t>メイ</t>
    </rPh>
    <phoneticPr fontId="90"/>
  </si>
  <si>
    <r>
      <t>※</t>
    </r>
    <r>
      <rPr>
        <sz val="10"/>
        <color theme="1"/>
        <rFont val="ＭＳ ゴシック"/>
        <family val="3"/>
        <charset val="128"/>
      </rPr>
      <t>先進的事業者名</t>
    </r>
    <rPh sb="1" eb="4">
      <t>センシンテキ</t>
    </rPh>
    <rPh sb="4" eb="7">
      <t>ジギョウシャ</t>
    </rPh>
    <rPh sb="7" eb="8">
      <t>メイ</t>
    </rPh>
    <phoneticPr fontId="90"/>
  </si>
  <si>
    <t xml:space="preserve"> 実施日</t>
    <rPh sb="1" eb="3">
      <t>ジッシ</t>
    </rPh>
    <rPh sb="3" eb="4">
      <t>ビ</t>
    </rPh>
    <phoneticPr fontId="90"/>
  </si>
  <si>
    <t xml:space="preserve"> 実施日/ 参加者数</t>
    <rPh sb="1" eb="3">
      <t>ジッシ</t>
    </rPh>
    <rPh sb="3" eb="4">
      <t>ビ</t>
    </rPh>
    <rPh sb="6" eb="10">
      <t>サンカシャスウ</t>
    </rPh>
    <phoneticPr fontId="90"/>
  </si>
  <si>
    <t>※研修名</t>
    <rPh sb="1" eb="3">
      <t>ケンシュウ</t>
    </rPh>
    <rPh sb="3" eb="4">
      <t>メイ</t>
    </rPh>
    <phoneticPr fontId="90"/>
  </si>
  <si>
    <r>
      <rPr>
        <sz val="6"/>
        <color theme="1"/>
        <rFont val="ＭＳ ゴシック"/>
        <family val="3"/>
        <charset val="128"/>
      </rPr>
      <t>※</t>
    </r>
    <r>
      <rPr>
        <sz val="10"/>
        <color theme="1"/>
        <rFont val="ＭＳ ゴシック"/>
        <family val="3"/>
        <charset val="128"/>
      </rPr>
      <t>学会誌等名</t>
    </r>
    <rPh sb="5" eb="6">
      <t>メイ</t>
    </rPh>
    <phoneticPr fontId="90"/>
  </si>
  <si>
    <r>
      <t>※</t>
    </r>
    <r>
      <rPr>
        <sz val="10"/>
        <color theme="1"/>
        <rFont val="ＭＳ ゴシック"/>
        <family val="3"/>
        <charset val="128"/>
      </rPr>
      <t>他の事業所名</t>
    </r>
    <rPh sb="1" eb="2">
      <t>タ</t>
    </rPh>
    <rPh sb="3" eb="6">
      <t>ジギョウショ</t>
    </rPh>
    <rPh sb="6" eb="7">
      <t>メイ</t>
    </rPh>
    <phoneticPr fontId="90"/>
  </si>
  <si>
    <r>
      <t xml:space="preserve">  </t>
    </r>
    <r>
      <rPr>
        <sz val="10"/>
        <color theme="1"/>
        <rFont val="ＭＳ ゴシック"/>
        <family val="3"/>
        <charset val="128"/>
      </rPr>
      <t>研修講師</t>
    </r>
    <rPh sb="2" eb="4">
      <t>ケンシュウ</t>
    </rPh>
    <rPh sb="4" eb="6">
      <t>コウシ</t>
    </rPh>
    <phoneticPr fontId="90"/>
  </si>
  <si>
    <t xml:space="preserve"> 掲載日</t>
    <rPh sb="1" eb="3">
      <t>ケイサイ</t>
    </rPh>
    <phoneticPr fontId="90"/>
  </si>
  <si>
    <t xml:space="preserve">  実施日・受講者数</t>
    <rPh sb="2" eb="4">
      <t>ジッシ</t>
    </rPh>
    <rPh sb="4" eb="5">
      <t>ビ</t>
    </rPh>
    <rPh sb="6" eb="9">
      <t>ジュコウシャ</t>
    </rPh>
    <rPh sb="9" eb="10">
      <t>スウ</t>
    </rPh>
    <phoneticPr fontId="90"/>
  </si>
  <si>
    <t xml:space="preserve"> 発表テーマ</t>
    <rPh sb="1" eb="3">
      <t>ハッピョウ</t>
    </rPh>
    <phoneticPr fontId="90"/>
  </si>
  <si>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90"/>
  </si>
  <si>
    <t>◎職員の人事評価制度を整備している</t>
    <rPh sb="1" eb="3">
      <t>ショクイン</t>
    </rPh>
    <rPh sb="4" eb="6">
      <t>ジンジ</t>
    </rPh>
    <rPh sb="6" eb="8">
      <t>ヒョウカ</t>
    </rPh>
    <rPh sb="8" eb="10">
      <t>セイド</t>
    </rPh>
    <rPh sb="11" eb="13">
      <t>セイビ</t>
    </rPh>
    <phoneticPr fontId="90"/>
  </si>
  <si>
    <t>◎ピアサポーターを配置している</t>
    <rPh sb="9" eb="11">
      <t>ハイチ</t>
    </rPh>
    <phoneticPr fontId="90"/>
  </si>
  <si>
    <t>参加している。</t>
    <rPh sb="0" eb="2">
      <t>サンカ</t>
    </rPh>
    <phoneticPr fontId="90"/>
  </si>
  <si>
    <t>◎当該人事評価制度を周知している</t>
    <rPh sb="1" eb="3">
      <t>トウガイ</t>
    </rPh>
    <rPh sb="3" eb="5">
      <t>ジンジ</t>
    </rPh>
    <rPh sb="5" eb="7">
      <t>ヒョウカ</t>
    </rPh>
    <rPh sb="7" eb="9">
      <t>セイド</t>
    </rPh>
    <rPh sb="10" eb="12">
      <t>シュウチ</t>
    </rPh>
    <phoneticPr fontId="90"/>
  </si>
  <si>
    <t>◎当該ピアサポーターは「障害者ﾋﾟｱｻﾎﾟｰﾄ研修」</t>
    <rPh sb="1" eb="3">
      <t>トウガイ</t>
    </rPh>
    <rPh sb="12" eb="15">
      <t>ショウガイシャ</t>
    </rPh>
    <rPh sb="23" eb="25">
      <t>ケンシュウ</t>
    </rPh>
    <phoneticPr fontId="90"/>
  </si>
  <si>
    <r>
      <t>※</t>
    </r>
    <r>
      <rPr>
        <sz val="10"/>
        <color theme="1"/>
        <rFont val="ＭＳ ゴシック"/>
        <family val="3"/>
        <charset val="128"/>
      </rPr>
      <t>商談会等名</t>
    </r>
    <rPh sb="1" eb="4">
      <t>ショウダンカイ</t>
    </rPh>
    <rPh sb="4" eb="5">
      <t>トウ</t>
    </rPh>
    <rPh sb="5" eb="6">
      <t>ガクメイ</t>
    </rPh>
    <phoneticPr fontId="90"/>
  </si>
  <si>
    <t>人事評価制度の制定日</t>
    <rPh sb="0" eb="2">
      <t>ジンジ</t>
    </rPh>
    <rPh sb="2" eb="4">
      <t>ヒョウカ</t>
    </rPh>
    <rPh sb="4" eb="6">
      <t>セイド</t>
    </rPh>
    <rPh sb="7" eb="9">
      <t>セイテイ</t>
    </rPh>
    <rPh sb="9" eb="10">
      <t>ビ</t>
    </rPh>
    <phoneticPr fontId="90"/>
  </si>
  <si>
    <t>　を受講している</t>
    <rPh sb="2" eb="4">
      <t>ジュコウ</t>
    </rPh>
    <phoneticPr fontId="90"/>
  </si>
  <si>
    <t xml:space="preserve"> 主催者名</t>
    <rPh sb="1" eb="4">
      <t>シュサイシャ</t>
    </rPh>
    <rPh sb="4" eb="5">
      <t>メイ</t>
    </rPh>
    <phoneticPr fontId="90"/>
  </si>
  <si>
    <t>人事評価制度の対象職員数</t>
    <rPh sb="0" eb="2">
      <t>ジンジ</t>
    </rPh>
    <rPh sb="2" eb="4">
      <t>ヒョウカ</t>
    </rPh>
    <rPh sb="4" eb="6">
      <t>セイド</t>
    </rPh>
    <rPh sb="7" eb="9">
      <t>タイショウ</t>
    </rPh>
    <rPh sb="9" eb="12">
      <t>ショクインスウ</t>
    </rPh>
    <phoneticPr fontId="90"/>
  </si>
  <si>
    <t>名</t>
    <rPh sb="0" eb="1">
      <t>メイ</t>
    </rPh>
    <phoneticPr fontId="90"/>
  </si>
  <si>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90"/>
  </si>
  <si>
    <t xml:space="preserve"> 日時</t>
    <rPh sb="1" eb="3">
      <t>ニチジ</t>
    </rPh>
    <phoneticPr fontId="90"/>
  </si>
  <si>
    <t>うち昇給・昇格を行った者</t>
    <rPh sb="2" eb="4">
      <t>ショウキュウ</t>
    </rPh>
    <rPh sb="5" eb="7">
      <t>ショウカク</t>
    </rPh>
    <rPh sb="8" eb="9">
      <t>オコナ</t>
    </rPh>
    <rPh sb="11" eb="12">
      <t>モノ</t>
    </rPh>
    <phoneticPr fontId="90"/>
  </si>
  <si>
    <t xml:space="preserve"> 就業時間</t>
    <rPh sb="1" eb="3">
      <t>シュウギョウ</t>
    </rPh>
    <rPh sb="3" eb="5">
      <t>ジカン</t>
    </rPh>
    <phoneticPr fontId="90"/>
  </si>
  <si>
    <t xml:space="preserve"> 内容</t>
    <rPh sb="1" eb="3">
      <t>ナイヨウ</t>
    </rPh>
    <phoneticPr fontId="90"/>
  </si>
  <si>
    <t>当該人事評価制度の周知方法</t>
    <rPh sb="0" eb="2">
      <t>トウガイ</t>
    </rPh>
    <rPh sb="2" eb="4">
      <t>ジンジ</t>
    </rPh>
    <rPh sb="4" eb="6">
      <t>ヒョウカ</t>
    </rPh>
    <rPh sb="6" eb="8">
      <t>セイド</t>
    </rPh>
    <rPh sb="9" eb="11">
      <t>シュウチ</t>
    </rPh>
    <rPh sb="11" eb="13">
      <t>ホウホウ</t>
    </rPh>
    <phoneticPr fontId="90"/>
  </si>
  <si>
    <t xml:space="preserve"> 職務内容</t>
    <rPh sb="1" eb="3">
      <t>ショクム</t>
    </rPh>
    <rPh sb="3" eb="5">
      <t>ナイヨウ</t>
    </rPh>
    <phoneticPr fontId="90"/>
  </si>
  <si>
    <t>⑦第三者評価</t>
    <rPh sb="1" eb="4">
      <t>ダイサンシャ</t>
    </rPh>
    <rPh sb="4" eb="6">
      <t>ヒョウカ</t>
    </rPh>
    <phoneticPr fontId="90"/>
  </si>
  <si>
    <t>⑧国際標準化規格が定めた規格等の認証等</t>
    <phoneticPr fontId="90"/>
  </si>
  <si>
    <t>◎前年度末日から過去３年以内に</t>
    <rPh sb="1" eb="4">
      <t>ゼンネンド</t>
    </rPh>
    <rPh sb="4" eb="6">
      <t>マツジツ</t>
    </rPh>
    <rPh sb="8" eb="10">
      <t>カコ</t>
    </rPh>
    <rPh sb="11" eb="12">
      <t>ネン</t>
    </rPh>
    <rPh sb="12" eb="14">
      <t>イナイ</t>
    </rPh>
    <phoneticPr fontId="90"/>
  </si>
  <si>
    <t>◎ＩＳＯが制定したマネジメント</t>
    <rPh sb="5" eb="7">
      <t>セイテイ</t>
    </rPh>
    <phoneticPr fontId="90"/>
  </si>
  <si>
    <t>　福祉サービス第三者評価を受けている</t>
    <rPh sb="1" eb="3">
      <t>フクシ</t>
    </rPh>
    <rPh sb="7" eb="10">
      <t>ダイサンシャ</t>
    </rPh>
    <rPh sb="10" eb="12">
      <t>ヒョウカ</t>
    </rPh>
    <rPh sb="13" eb="14">
      <t>ウ</t>
    </rPh>
    <phoneticPr fontId="90"/>
  </si>
  <si>
    <t>　規格等の認証等を受けている</t>
    <rPh sb="1" eb="3">
      <t>キカク</t>
    </rPh>
    <rPh sb="3" eb="4">
      <t>トウ</t>
    </rPh>
    <rPh sb="5" eb="7">
      <t>ニンショウ</t>
    </rPh>
    <rPh sb="7" eb="8">
      <t>トウ</t>
    </rPh>
    <rPh sb="9" eb="10">
      <t>ウ</t>
    </rPh>
    <phoneticPr fontId="90"/>
  </si>
  <si>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90"/>
  </si>
  <si>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90"/>
  </si>
  <si>
    <t xml:space="preserve"> 第三者評価機関</t>
    <rPh sb="1" eb="4">
      <t>ダイサンシャ</t>
    </rPh>
    <rPh sb="4" eb="6">
      <t>ヒョウカ</t>
    </rPh>
    <rPh sb="6" eb="8">
      <t>キカン</t>
    </rPh>
    <phoneticPr fontId="90"/>
  </si>
  <si>
    <t xml:space="preserve"> 規格等の内容</t>
    <rPh sb="1" eb="3">
      <t>キカク</t>
    </rPh>
    <rPh sb="3" eb="4">
      <t>トウ</t>
    </rPh>
    <rPh sb="5" eb="7">
      <t>ナイヨウ</t>
    </rPh>
    <phoneticPr fontId="90"/>
  </si>
  <si>
    <t>（Ⅵ）　経営改善計画</t>
    <rPh sb="4" eb="6">
      <t>ケイエイ</t>
    </rPh>
    <rPh sb="6" eb="8">
      <t>カイゼン</t>
    </rPh>
    <rPh sb="8" eb="10">
      <t/>
    </rPh>
    <phoneticPr fontId="90"/>
  </si>
  <si>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90"/>
  </si>
  <si>
    <t>　経営改善計画書へ提出した。</t>
    <phoneticPr fontId="90"/>
  </si>
  <si>
    <t>※受理日</t>
    <rPh sb="1" eb="3">
      <t>ジュリ</t>
    </rPh>
    <rPh sb="3" eb="4">
      <t>ヒ</t>
    </rPh>
    <phoneticPr fontId="90"/>
  </si>
  <si>
    <t>月</t>
    <rPh sb="0" eb="1">
      <t>ツキ</t>
    </rPh>
    <phoneticPr fontId="90"/>
  </si>
  <si>
    <t>日</t>
    <rPh sb="0" eb="1">
      <t>ヒ</t>
    </rPh>
    <phoneticPr fontId="90"/>
  </si>
  <si>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90"/>
  </si>
  <si>
    <t>別紙３６（スコア表）</t>
    <rPh sb="0" eb="2">
      <t>ベッシ</t>
    </rPh>
    <rPh sb="8" eb="9">
      <t>ヒョウ</t>
    </rPh>
    <phoneticPr fontId="6"/>
  </si>
  <si>
    <t>別紙３６の２</t>
    <rPh sb="0" eb="2">
      <t>ベッシ</t>
    </rPh>
    <phoneticPr fontId="6"/>
  </si>
  <si>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90"/>
  </si>
  <si>
    <t>地域連携活動の概要</t>
    <rPh sb="0" eb="2">
      <t>チイキ</t>
    </rPh>
    <rPh sb="2" eb="4">
      <t>レンケイ</t>
    </rPh>
    <rPh sb="4" eb="6">
      <t>カツドウ</t>
    </rPh>
    <rPh sb="7" eb="9">
      <t>ガイヨウ</t>
    </rPh>
    <phoneticPr fontId="90"/>
  </si>
  <si>
    <t>＜活動内容＞</t>
    <rPh sb="1" eb="3">
      <t>カツドウ</t>
    </rPh>
    <rPh sb="3" eb="5">
      <t>ナイヨウ</t>
    </rPh>
    <phoneticPr fontId="90"/>
  </si>
  <si>
    <t>＜活動の様子＞</t>
    <rPh sb="1" eb="3">
      <t>カツドウ</t>
    </rPh>
    <rPh sb="4" eb="6">
      <t>ヨウス</t>
    </rPh>
    <phoneticPr fontId="90"/>
  </si>
  <si>
    <t>活動場所</t>
    <rPh sb="0" eb="2">
      <t>カツドウ</t>
    </rPh>
    <rPh sb="2" eb="4">
      <t>バショ</t>
    </rPh>
    <phoneticPr fontId="90"/>
  </si>
  <si>
    <t>活動の様子の写真</t>
    <rPh sb="0" eb="2">
      <t>カツドウ</t>
    </rPh>
    <rPh sb="3" eb="5">
      <t>ヨウス</t>
    </rPh>
    <rPh sb="6" eb="8">
      <t>シャシン</t>
    </rPh>
    <phoneticPr fontId="90"/>
  </si>
  <si>
    <t>実施日程</t>
    <rPh sb="0" eb="2">
      <t>ジッシ</t>
    </rPh>
    <rPh sb="2" eb="4">
      <t>ニッテイ</t>
    </rPh>
    <phoneticPr fontId="90"/>
  </si>
  <si>
    <t>成果物の写真</t>
    <rPh sb="0" eb="3">
      <t>セイカブツ</t>
    </rPh>
    <rPh sb="4" eb="6">
      <t>シャシン</t>
    </rPh>
    <phoneticPr fontId="90"/>
  </si>
  <si>
    <t>実施した生産活動・施設外就労の概要</t>
    <rPh sb="0" eb="2">
      <t>ジッシ</t>
    </rPh>
    <phoneticPr fontId="90"/>
  </si>
  <si>
    <t>活動内容の追加コメント</t>
    <rPh sb="0" eb="2">
      <t>カツドウ</t>
    </rPh>
    <rPh sb="2" eb="4">
      <t>ナイヨウ</t>
    </rPh>
    <rPh sb="5" eb="7">
      <t>ツイカ</t>
    </rPh>
    <phoneticPr fontId="90"/>
  </si>
  <si>
    <t>利用者数　等</t>
    <rPh sb="0" eb="3">
      <t>リヨウシャ</t>
    </rPh>
    <rPh sb="3" eb="4">
      <t>スウ</t>
    </rPh>
    <rPh sb="5" eb="6">
      <t>トウ</t>
    </rPh>
    <phoneticPr fontId="90"/>
  </si>
  <si>
    <t>＜目的＞</t>
    <rPh sb="1" eb="3">
      <t>モクテキ</t>
    </rPh>
    <phoneticPr fontId="90"/>
  </si>
  <si>
    <t>地域連携活動のねらい</t>
    <rPh sb="0" eb="2">
      <t>チイキ</t>
    </rPh>
    <rPh sb="2" eb="4">
      <t>レンケイ</t>
    </rPh>
    <rPh sb="4" eb="6">
      <t>カツドウ</t>
    </rPh>
    <phoneticPr fontId="90"/>
  </si>
  <si>
    <t>地域にとってのメリット</t>
    <rPh sb="0" eb="2">
      <t>チイキ</t>
    </rPh>
    <phoneticPr fontId="90"/>
  </si>
  <si>
    <t>対象者にとってのメリット</t>
    <rPh sb="0" eb="3">
      <t>タイショウシャ</t>
    </rPh>
    <phoneticPr fontId="90"/>
  </si>
  <si>
    <t>＜成果＞</t>
    <rPh sb="1" eb="3">
      <t>セイカ</t>
    </rPh>
    <phoneticPr fontId="90"/>
  </si>
  <si>
    <t>実施した結果</t>
    <rPh sb="0" eb="2">
      <t>ジッシ</t>
    </rPh>
    <rPh sb="4" eb="6">
      <t>ケッカ</t>
    </rPh>
    <phoneticPr fontId="90"/>
  </si>
  <si>
    <t>得られた成果</t>
    <rPh sb="0" eb="1">
      <t>エ</t>
    </rPh>
    <rPh sb="4" eb="6">
      <t>セイカ</t>
    </rPh>
    <phoneticPr fontId="90"/>
  </si>
  <si>
    <t>課題点</t>
    <rPh sb="0" eb="2">
      <t>カダイ</t>
    </rPh>
    <rPh sb="2" eb="3">
      <t>テン</t>
    </rPh>
    <phoneticPr fontId="90"/>
  </si>
  <si>
    <t>連携先の企業等の意見または評価</t>
    <rPh sb="0" eb="2">
      <t>レンケイ</t>
    </rPh>
    <rPh sb="2" eb="3">
      <t>サキ</t>
    </rPh>
    <rPh sb="4" eb="6">
      <t>キギョウ</t>
    </rPh>
    <rPh sb="6" eb="7">
      <t>トウ</t>
    </rPh>
    <rPh sb="8" eb="10">
      <t>イケン</t>
    </rPh>
    <rPh sb="13" eb="15">
      <t>ヒョウカ</t>
    </rPh>
    <phoneticPr fontId="90"/>
  </si>
  <si>
    <t>連携した結果に対する意見または評価</t>
    <rPh sb="0" eb="2">
      <t>レンケイ</t>
    </rPh>
    <rPh sb="4" eb="6">
      <t>ケッカ</t>
    </rPh>
    <rPh sb="7" eb="8">
      <t>タイ</t>
    </rPh>
    <rPh sb="10" eb="12">
      <t>イケン</t>
    </rPh>
    <rPh sb="15" eb="17">
      <t>ヒョウカ</t>
    </rPh>
    <phoneticPr fontId="90"/>
  </si>
  <si>
    <t>今後の連携強化に向けた課題</t>
    <rPh sb="0" eb="2">
      <t>コンゴ</t>
    </rPh>
    <rPh sb="3" eb="5">
      <t>レンケイ</t>
    </rPh>
    <rPh sb="5" eb="7">
      <t>キョウカ</t>
    </rPh>
    <rPh sb="8" eb="9">
      <t>ム</t>
    </rPh>
    <rPh sb="11" eb="13">
      <t>カダイ</t>
    </rPh>
    <phoneticPr fontId="90"/>
  </si>
  <si>
    <t>連携先企業名</t>
    <rPh sb="0" eb="2">
      <t>レンケイ</t>
    </rPh>
    <rPh sb="2" eb="3">
      <t>サキ</t>
    </rPh>
    <rPh sb="3" eb="6">
      <t>キギョウメイ</t>
    </rPh>
    <phoneticPr fontId="90"/>
  </si>
  <si>
    <t>担当者名</t>
    <rPh sb="0" eb="3">
      <t>タントウシャ</t>
    </rPh>
    <rPh sb="3" eb="4">
      <t>メイ</t>
    </rPh>
    <phoneticPr fontId="90"/>
  </si>
  <si>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90"/>
  </si>
  <si>
    <t>利用者の知識・能力向上に係る実施概要</t>
    <rPh sb="14" eb="16">
      <t>ジッシ</t>
    </rPh>
    <rPh sb="16" eb="18">
      <t>ガイヨウ</t>
    </rPh>
    <phoneticPr fontId="90"/>
  </si>
  <si>
    <t>実施した利用者の知識・能力向上に係る実施の概要</t>
    <rPh sb="0" eb="2">
      <t>ジッシ</t>
    </rPh>
    <rPh sb="18" eb="20">
      <t>ジッシ</t>
    </rPh>
    <phoneticPr fontId="90"/>
  </si>
  <si>
    <t>利用者の知識・能力向上に係る実施のねらい</t>
    <rPh sb="14" eb="16">
      <t>ジッシ</t>
    </rPh>
    <phoneticPr fontId="90"/>
  </si>
  <si>
    <t>利用者にとってのメリット</t>
    <rPh sb="0" eb="3">
      <t>リヨウシャ</t>
    </rPh>
    <phoneticPr fontId="90"/>
  </si>
  <si>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90"/>
  </si>
  <si>
    <t>連携先企業（担当者）</t>
    <rPh sb="0" eb="2">
      <t>レンケイ</t>
    </rPh>
    <rPh sb="2" eb="3">
      <t>サキ</t>
    </rPh>
    <rPh sb="3" eb="5">
      <t>キギョウ</t>
    </rPh>
    <rPh sb="6" eb="9">
      <t>タントウシャ</t>
    </rPh>
    <phoneticPr fontId="90"/>
  </si>
  <si>
    <t>利用者からの意見・評価</t>
    <rPh sb="0" eb="3">
      <t>リヨウシャ</t>
    </rPh>
    <rPh sb="6" eb="8">
      <t>イケン</t>
    </rPh>
    <rPh sb="9" eb="11">
      <t>ヒョウカ</t>
    </rPh>
    <phoneticPr fontId="90"/>
  </si>
  <si>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90"/>
  </si>
  <si>
    <t>※２　「△」は必要に応じて作成</t>
    <rPh sb="7" eb="9">
      <t>ヒツヨウ</t>
    </rPh>
    <rPh sb="10" eb="11">
      <t>オウ</t>
    </rPh>
    <rPh sb="13" eb="15">
      <t>サクセイ</t>
    </rPh>
    <phoneticPr fontId="6"/>
  </si>
  <si>
    <t>△</t>
    <phoneticPr fontId="6"/>
  </si>
  <si>
    <t>様式１（別紙36の1関係）</t>
    <phoneticPr fontId="6"/>
  </si>
  <si>
    <t>様式２（別紙36の1関係）</t>
    <phoneticPr fontId="6"/>
  </si>
  <si>
    <t>就労継続支援B型サービス費　　　Ⅰ　　　・　　　Ⅱ　　　・　　　Ⅲ　　</t>
    <rPh sb="0" eb="2">
      <t>シュウロウ</t>
    </rPh>
    <rPh sb="2" eb="4">
      <t>ケイゾク</t>
    </rPh>
    <rPh sb="4" eb="6">
      <t>シエン</t>
    </rPh>
    <rPh sb="7" eb="8">
      <t>ガタ</t>
    </rPh>
    <rPh sb="12" eb="13">
      <t>ヒ</t>
    </rPh>
    <phoneticPr fontId="6"/>
  </si>
  <si>
    <t>就労継続支援B型サービス費　　　Ⅳ　　　・　　　Ⅴ　　　・　　　Ⅵ</t>
    <rPh sb="0" eb="2">
      <t>シュウロウ</t>
    </rPh>
    <rPh sb="2" eb="4">
      <t>ケイゾク</t>
    </rPh>
    <rPh sb="4" eb="6">
      <t>シエン</t>
    </rPh>
    <rPh sb="7" eb="8">
      <t>ガタ</t>
    </rPh>
    <rPh sb="12" eb="13">
      <t>ヒ</t>
    </rPh>
    <phoneticPr fontId="6"/>
  </si>
  <si>
    <t>サービス費（Ⅰ）・（Ⅱ）・（Ⅲ）</t>
    <rPh sb="4" eb="5">
      <t>ヒ</t>
    </rPh>
    <phoneticPr fontId="6"/>
  </si>
  <si>
    <r>
      <t xml:space="preserve">サービス費
</t>
    </r>
    <r>
      <rPr>
        <sz val="11"/>
        <rFont val="ＭＳ Ｐゴシック"/>
        <family val="3"/>
        <charset val="128"/>
      </rPr>
      <t>（Ⅳ）（Ⅴ）（Ⅵ）</t>
    </r>
    <phoneticPr fontId="6"/>
  </si>
  <si>
    <t>前年度の平均工賃月額</t>
    <rPh sb="0" eb="3">
      <t>ゼンネンド</t>
    </rPh>
    <rPh sb="4" eb="6">
      <t>ヘイキン</t>
    </rPh>
    <rPh sb="6" eb="8">
      <t>コウチン</t>
    </rPh>
    <rPh sb="8" eb="10">
      <t>ゲツガク</t>
    </rPh>
    <phoneticPr fontId="6"/>
  </si>
  <si>
    <t>前年度延べ利用者数</t>
    <rPh sb="0" eb="3">
      <t>ゼンネンド</t>
    </rPh>
    <rPh sb="3" eb="4">
      <t>ノ</t>
    </rPh>
    <rPh sb="5" eb="7">
      <t>リヨウ</t>
    </rPh>
    <rPh sb="7" eb="8">
      <t>シャ</t>
    </rPh>
    <rPh sb="8" eb="9">
      <t>スウ</t>
    </rPh>
    <phoneticPr fontId="6"/>
  </si>
  <si>
    <t>前年度
開所日数</t>
    <rPh sb="0" eb="3">
      <t>ゼンネンド</t>
    </rPh>
    <rPh sb="4" eb="6">
      <t>カイショ</t>
    </rPh>
    <rPh sb="6" eb="8">
      <t>ニッスウ</t>
    </rPh>
    <phoneticPr fontId="6"/>
  </si>
  <si>
    <t>前年度における
工賃支払総額</t>
    <rPh sb="0" eb="3">
      <t>ゼンネンド</t>
    </rPh>
    <rPh sb="8" eb="10">
      <t>コウチン</t>
    </rPh>
    <rPh sb="10" eb="12">
      <t>シハライ</t>
    </rPh>
    <rPh sb="12" eb="14">
      <t>ソウガク</t>
    </rPh>
    <phoneticPr fontId="6"/>
  </si>
  <si>
    <t>前年度平均工賃月額</t>
    <rPh sb="0" eb="3">
      <t>ゼンネンド</t>
    </rPh>
    <rPh sb="3" eb="9">
      <t>ヘイキンコウチンゲツガク</t>
    </rPh>
    <phoneticPr fontId="6"/>
  </si>
  <si>
    <t>結果をもとに該当する平均工賃月額区分を選択してください。</t>
    <rPh sb="0" eb="2">
      <t>ケッカ</t>
    </rPh>
    <rPh sb="6" eb="8">
      <t>ガイトウ</t>
    </rPh>
    <rPh sb="10" eb="12">
      <t>ヘイキン</t>
    </rPh>
    <rPh sb="12" eb="14">
      <t>コウチン</t>
    </rPh>
    <rPh sb="14" eb="16">
      <t>ゲツガク</t>
    </rPh>
    <rPh sb="16" eb="18">
      <t>クブン</t>
    </rPh>
    <rPh sb="19" eb="21">
      <t>センタク</t>
    </rPh>
    <phoneticPr fontId="6"/>
  </si>
  <si>
    <r>
      <rPr>
        <b/>
        <sz val="9"/>
        <color rgb="FFFF0000"/>
        <rFont val="ＭＳ Ｐゴシック"/>
        <family val="3"/>
        <charset val="128"/>
        <scheme val="minor"/>
      </rPr>
      <t>重度者支援体制加算（Ⅰ）を算定している場合</t>
    </r>
    <r>
      <rPr>
        <b/>
        <sz val="9"/>
        <rFont val="ＭＳ Ｐゴシック"/>
        <family val="3"/>
        <charset val="128"/>
        <scheme val="minor"/>
      </rPr>
      <t>の前年度平均工賃月額</t>
    </r>
    <rPh sb="22" eb="25">
      <t>ゼンネンド</t>
    </rPh>
    <rPh sb="25" eb="31">
      <t>ヘイキンコウチンゲツガク</t>
    </rPh>
    <phoneticPr fontId="6"/>
  </si>
  <si>
    <t>注１　就労継続支援Ｂ型サービス費（Ⅰ）、（Ⅱ）または（Ⅲ）を算定する場合は、前年度の平均工賃月額
　　　の状況を記載すること。このとき、別紙４で入力した値と異なる値を入力しないこと。
注２　重度者支援体制加算（Ⅰ）を算定している場合は、下段の結果から工賃区分を選択すること。
注３　平均工賃月額区分「なし（経過措置対象）」は、指定を受けてから６か月未満の事業所もしくは６か月経過後
　　　なお実績によらずに届け出る場合に選択すること。
注４　就労継続支援Ｂ型サービス費（Ⅳ）、（Ⅴ）、(Ⅵ)を算定する場合は、ピアサポーター配置の有無を
　　　記載すること。なお、ピアサポーターを配置している場合は、別紙44の１を提出すること。</t>
    <rPh sb="0" eb="1">
      <t>チュウ</t>
    </rPh>
    <rPh sb="3" eb="9">
      <t>シュウロウケイゾクシエン</t>
    </rPh>
    <rPh sb="10" eb="11">
      <t>ガタ</t>
    </rPh>
    <rPh sb="15" eb="16">
      <t>ヒ</t>
    </rPh>
    <rPh sb="30" eb="32">
      <t>サンテイ</t>
    </rPh>
    <rPh sb="34" eb="36">
      <t>バアイ</t>
    </rPh>
    <rPh sb="38" eb="41">
      <t>ゼンネンド</t>
    </rPh>
    <rPh sb="42" eb="44">
      <t>ヘイキン</t>
    </rPh>
    <rPh sb="44" eb="46">
      <t>コウチン</t>
    </rPh>
    <rPh sb="46" eb="48">
      <t>ゲツガク</t>
    </rPh>
    <rPh sb="56" eb="58">
      <t>キサイ</t>
    </rPh>
    <rPh sb="68" eb="70">
      <t>ベッシ</t>
    </rPh>
    <rPh sb="72" eb="74">
      <t>ニュウリョク</t>
    </rPh>
    <rPh sb="76" eb="77">
      <t>アタイ</t>
    </rPh>
    <rPh sb="78" eb="79">
      <t>コト</t>
    </rPh>
    <rPh sb="81" eb="82">
      <t>アタイ</t>
    </rPh>
    <rPh sb="83" eb="85">
      <t>ニュウリョク</t>
    </rPh>
    <rPh sb="92" eb="93">
      <t>チュウ</t>
    </rPh>
    <rPh sb="95" eb="97">
      <t>ジュウド</t>
    </rPh>
    <rPh sb="98" eb="100">
      <t>シエン</t>
    </rPh>
    <rPh sb="100" eb="102">
      <t>タイセイ</t>
    </rPh>
    <rPh sb="102" eb="104">
      <t>カサン</t>
    </rPh>
    <rPh sb="108" eb="110">
      <t>サンテイ</t>
    </rPh>
    <rPh sb="114" eb="116">
      <t>バアイ</t>
    </rPh>
    <rPh sb="118" eb="120">
      <t>カダン</t>
    </rPh>
    <rPh sb="121" eb="123">
      <t>ケッカ</t>
    </rPh>
    <rPh sb="125" eb="127">
      <t>コウチン</t>
    </rPh>
    <rPh sb="127" eb="129">
      <t>クブン</t>
    </rPh>
    <rPh sb="130" eb="132">
      <t>センタク</t>
    </rPh>
    <rPh sb="138" eb="139">
      <t>チュウ</t>
    </rPh>
    <rPh sb="143" eb="145">
      <t>コウチン</t>
    </rPh>
    <rPh sb="145" eb="147">
      <t>ゲツガク</t>
    </rPh>
    <rPh sb="173" eb="174">
      <t>ゲツ</t>
    </rPh>
    <rPh sb="174" eb="176">
      <t>ミマン</t>
    </rPh>
    <rPh sb="186" eb="187">
      <t>ゲツ</t>
    </rPh>
    <rPh sb="187" eb="189">
      <t>ケイカ</t>
    </rPh>
    <rPh sb="189" eb="190">
      <t>ゴ</t>
    </rPh>
    <rPh sb="196" eb="198">
      <t>ジッセキ</t>
    </rPh>
    <rPh sb="203" eb="204">
      <t>トド</t>
    </rPh>
    <rPh sb="205" eb="206">
      <t>デ</t>
    </rPh>
    <rPh sb="207" eb="209">
      <t>バアイ</t>
    </rPh>
    <rPh sb="210" eb="212">
      <t>センタク</t>
    </rPh>
    <rPh sb="261" eb="263">
      <t>ハイチ</t>
    </rPh>
    <rPh sb="264" eb="266">
      <t>ウム</t>
    </rPh>
    <rPh sb="271" eb="273">
      <t>キサイ</t>
    </rPh>
    <rPh sb="289" eb="291">
      <t>ハイチ</t>
    </rPh>
    <rPh sb="295" eb="297">
      <t>バアイ</t>
    </rPh>
    <phoneticPr fontId="6"/>
  </si>
  <si>
    <t>別紙41の２</t>
    <rPh sb="0" eb="2">
      <t>ベッシ</t>
    </rPh>
    <phoneticPr fontId="6"/>
  </si>
  <si>
    <t>別紙41の１</t>
    <rPh sb="0" eb="2">
      <t>ベッシ</t>
    </rPh>
    <phoneticPr fontId="6"/>
  </si>
  <si>
    <t>別紙９（食事提供R6.9.30まで（経過措置））</t>
    <rPh sb="0" eb="2">
      <t>ベッシ</t>
    </rPh>
    <rPh sb="4" eb="6">
      <t>ショクジ</t>
    </rPh>
    <rPh sb="6" eb="8">
      <t>テイキョウ</t>
    </rPh>
    <rPh sb="18" eb="20">
      <t>ケイカ</t>
    </rPh>
    <rPh sb="20" eb="22">
      <t>ソチ</t>
    </rPh>
    <phoneticPr fontId="6"/>
  </si>
  <si>
    <t>別紙９（食事提供（R6.10.1以降））</t>
    <phoneticPr fontId="6"/>
  </si>
  <si>
    <t>減算解除に必要な書類</t>
    <rPh sb="0" eb="2">
      <t>ゲンサン</t>
    </rPh>
    <rPh sb="2" eb="4">
      <t>カイジョ</t>
    </rPh>
    <rPh sb="5" eb="7">
      <t>ヒツヨウ</t>
    </rPh>
    <rPh sb="8" eb="10">
      <t>ショルイ</t>
    </rPh>
    <phoneticPr fontId="6"/>
  </si>
  <si>
    <t>別紙34</t>
    <rPh sb="0" eb="2">
      <t>ベッシ</t>
    </rPh>
    <phoneticPr fontId="6"/>
  </si>
  <si>
    <t>（様式第５号）その１</t>
    <phoneticPr fontId="6"/>
  </si>
  <si>
    <t>令和　　年　　月　　日</t>
    <rPh sb="0" eb="2">
      <t>レイワ</t>
    </rPh>
    <rPh sb="4" eb="5">
      <t>ネン</t>
    </rPh>
    <rPh sb="7" eb="8">
      <t>ツキ</t>
    </rPh>
    <rPh sb="10" eb="11">
      <t>ニチ</t>
    </rPh>
    <phoneticPr fontId="6"/>
  </si>
  <si>
    <t>大津市長</t>
    <rPh sb="0" eb="2">
      <t>オオツ</t>
    </rPh>
    <rPh sb="2" eb="3">
      <t>シ</t>
    </rPh>
    <rPh sb="3" eb="4">
      <t>チョウ</t>
    </rPh>
    <phoneticPr fontId="6"/>
  </si>
  <si>
    <t>法　人</t>
    <rPh sb="0" eb="1">
      <t>ホウ</t>
    </rPh>
    <rPh sb="2" eb="3">
      <t>ジン</t>
    </rPh>
    <phoneticPr fontId="6"/>
  </si>
  <si>
    <t>所在地</t>
    <rPh sb="0" eb="1">
      <t>トコロ</t>
    </rPh>
    <rPh sb="1" eb="2">
      <t>ザイ</t>
    </rPh>
    <rPh sb="2" eb="3">
      <t>チ</t>
    </rPh>
    <phoneticPr fontId="6"/>
  </si>
  <si>
    <t>法人名</t>
    <rPh sb="0" eb="2">
      <t>ホウジン</t>
    </rPh>
    <rPh sb="2" eb="3">
      <t>メイ</t>
    </rPh>
    <phoneticPr fontId="6"/>
  </si>
  <si>
    <t>代表者名</t>
    <rPh sb="0" eb="3">
      <t>ダイヒョウシャ</t>
    </rPh>
    <rPh sb="3" eb="4">
      <t>メイ</t>
    </rPh>
    <phoneticPr fontId="6"/>
  </si>
  <si>
    <t>（職・氏名）</t>
    <rPh sb="1" eb="2">
      <t>ショク</t>
    </rPh>
    <rPh sb="3" eb="5">
      <t>シメイ</t>
    </rPh>
    <phoneticPr fontId="6"/>
  </si>
  <si>
    <t>法人</t>
    <rPh sb="0" eb="2">
      <t>ホウジン</t>
    </rPh>
    <phoneticPr fontId="6"/>
  </si>
  <si>
    <t>フリガナ</t>
    <phoneticPr fontId="6"/>
  </si>
  <si>
    <t>名称</t>
    <rPh sb="0" eb="2">
      <t>メイショウ</t>
    </rPh>
    <phoneticPr fontId="6"/>
  </si>
  <si>
    <t>法人の
所在地</t>
    <rPh sb="0" eb="2">
      <t>ホウジン</t>
    </rPh>
    <rPh sb="4" eb="7">
      <t>ショザイチ</t>
    </rPh>
    <phoneticPr fontId="6"/>
  </si>
  <si>
    <t>（郵便番号　　　　　－　　　　　）</t>
    <rPh sb="1" eb="3">
      <t>ユウビン</t>
    </rPh>
    <rPh sb="3" eb="5">
      <t>バンゴウ</t>
    </rPh>
    <phoneticPr fontId="6"/>
  </si>
  <si>
    <t>法人種別</t>
    <rPh sb="0" eb="2">
      <t>ホウジン</t>
    </rPh>
    <rPh sb="2" eb="4">
      <t>シュベツ</t>
    </rPh>
    <phoneticPr fontId="6"/>
  </si>
  <si>
    <t>社会福祉法人（社協）</t>
    <phoneticPr fontId="6"/>
  </si>
  <si>
    <t>社会福祉法人（社協以外）</t>
  </si>
  <si>
    <t>非営利法人（NPO）</t>
  </si>
  <si>
    <t>法人の種別</t>
    <rPh sb="0" eb="2">
      <t>ホウジン</t>
    </rPh>
    <rPh sb="3" eb="5">
      <t>シュベツ</t>
    </rPh>
    <phoneticPr fontId="6"/>
  </si>
  <si>
    <t>法人所轄庁</t>
    <rPh sb="0" eb="2">
      <t>ホウジン</t>
    </rPh>
    <rPh sb="2" eb="5">
      <t>ショカツチョウ</t>
    </rPh>
    <phoneticPr fontId="6"/>
  </si>
  <si>
    <t>医療法人</t>
    <rPh sb="0" eb="2">
      <t>イリョウ</t>
    </rPh>
    <rPh sb="2" eb="4">
      <t>ホウジン</t>
    </rPh>
    <phoneticPr fontId="6"/>
  </si>
  <si>
    <t>職名</t>
    <rPh sb="0" eb="2">
      <t>ショクメイ</t>
    </rPh>
    <phoneticPr fontId="6"/>
  </si>
  <si>
    <t>社団法人</t>
    <rPh sb="0" eb="4">
      <t>シャダンホウジン</t>
    </rPh>
    <phoneticPr fontId="6"/>
  </si>
  <si>
    <t>代表者の住所</t>
    <rPh sb="0" eb="3">
      <t>ダイヒョウシャ</t>
    </rPh>
    <rPh sb="4" eb="6">
      <t>ジュウショ</t>
    </rPh>
    <phoneticPr fontId="6"/>
  </si>
  <si>
    <t>　　　　　　　県　　　　　　　　郡市</t>
    <phoneticPr fontId="6"/>
  </si>
  <si>
    <t>地方公共団体（県）</t>
    <rPh sb="7" eb="8">
      <t>ケン</t>
    </rPh>
    <phoneticPr fontId="6"/>
  </si>
  <si>
    <t>事業所・施設</t>
    <rPh sb="0" eb="3">
      <t>ジギョウショ</t>
    </rPh>
    <rPh sb="4" eb="6">
      <t>シセツ</t>
    </rPh>
    <phoneticPr fontId="6"/>
  </si>
  <si>
    <t>事業所・施設
の名称・番号</t>
    <rPh sb="0" eb="3">
      <t>ジギョウショ</t>
    </rPh>
    <rPh sb="4" eb="6">
      <t>シセツ</t>
    </rPh>
    <phoneticPr fontId="6"/>
  </si>
  <si>
    <t>フリガナ
名称</t>
    <rPh sb="5" eb="7">
      <t>メイショウ</t>
    </rPh>
    <phoneticPr fontId="6"/>
  </si>
  <si>
    <t>番号</t>
    <rPh sb="0" eb="2">
      <t>バンゴウ</t>
    </rPh>
    <phoneticPr fontId="6"/>
  </si>
  <si>
    <t>地方公共団体（市町村）</t>
  </si>
  <si>
    <t>主たる事業所・
施設の所在地</t>
    <rPh sb="0" eb="1">
      <t>シュ</t>
    </rPh>
    <rPh sb="3" eb="6">
      <t>ジギョウショ</t>
    </rPh>
    <rPh sb="8" eb="10">
      <t>シセツ</t>
    </rPh>
    <rPh sb="11" eb="14">
      <t>ショザイチ</t>
    </rPh>
    <phoneticPr fontId="6"/>
  </si>
  <si>
    <t>その他の法人</t>
  </si>
  <si>
    <t>管理者の氏名</t>
    <rPh sb="0" eb="3">
      <t>カンリシャ</t>
    </rPh>
    <rPh sb="4" eb="6">
      <t>シメイ</t>
    </rPh>
    <phoneticPr fontId="6"/>
  </si>
  <si>
    <t>管理者の住所</t>
    <rPh sb="0" eb="3">
      <t>カンリシャ</t>
    </rPh>
    <rPh sb="4" eb="6">
      <t>ジュウショ</t>
    </rPh>
    <phoneticPr fontId="6"/>
  </si>
  <si>
    <t>（様式第５号）その２</t>
    <phoneticPr fontId="6"/>
  </si>
  <si>
    <t>届出を行う事業所・施設の種類</t>
    <rPh sb="0" eb="2">
      <t>トドケデ</t>
    </rPh>
    <rPh sb="3" eb="4">
      <t>オコナ</t>
    </rPh>
    <rPh sb="5" eb="8">
      <t>ジギョウショ</t>
    </rPh>
    <rPh sb="9" eb="11">
      <t>シセツ</t>
    </rPh>
    <rPh sb="12" eb="14">
      <t>シュルイ</t>
    </rPh>
    <phoneticPr fontId="6"/>
  </si>
  <si>
    <t>同一所在地において行う事業等の種類</t>
    <rPh sb="0" eb="2">
      <t>ドウイツ</t>
    </rPh>
    <rPh sb="2" eb="5">
      <t>ショザイチ</t>
    </rPh>
    <rPh sb="9" eb="10">
      <t>オコナ</t>
    </rPh>
    <rPh sb="11" eb="13">
      <t>ジギョウ</t>
    </rPh>
    <rPh sb="13" eb="14">
      <t>トウ</t>
    </rPh>
    <rPh sb="15" eb="17">
      <t>シュルイ</t>
    </rPh>
    <phoneticPr fontId="6"/>
  </si>
  <si>
    <t>実施事業</t>
    <rPh sb="0" eb="2">
      <t>ジッシ</t>
    </rPh>
    <rPh sb="2" eb="4">
      <t>ジギョウ</t>
    </rPh>
    <phoneticPr fontId="6"/>
  </si>
  <si>
    <t>指定年月日</t>
    <rPh sb="0" eb="2">
      <t>シテイ</t>
    </rPh>
    <rPh sb="2" eb="5">
      <t>ネンガッピ</t>
    </rPh>
    <phoneticPr fontId="6"/>
  </si>
  <si>
    <t>異動項目
（※変更の場合）</t>
    <rPh sb="0" eb="2">
      <t>イドウ</t>
    </rPh>
    <rPh sb="2" eb="4">
      <t>コウモク</t>
    </rPh>
    <rPh sb="7" eb="9">
      <t>ヘンコウ</t>
    </rPh>
    <rPh sb="10" eb="12">
      <t>バアイ</t>
    </rPh>
    <phoneticPr fontId="6"/>
  </si>
  <si>
    <t>介護給付</t>
    <rPh sb="0" eb="2">
      <t>カイゴ</t>
    </rPh>
    <rPh sb="2" eb="4">
      <t>キュウフ</t>
    </rPh>
    <phoneticPr fontId="6"/>
  </si>
  <si>
    <t>１ 新規　２ 変更　３ 終了</t>
    <rPh sb="2" eb="4">
      <t>シンキ</t>
    </rPh>
    <rPh sb="7" eb="9">
      <t>ヘンコウ</t>
    </rPh>
    <rPh sb="12" eb="14">
      <t>シュウリョウ</t>
    </rPh>
    <phoneticPr fontId="6"/>
  </si>
  <si>
    <t>就労継続支援</t>
    <rPh sb="0" eb="2">
      <t>シュウロウ</t>
    </rPh>
    <rPh sb="2" eb="4">
      <t>ケイゾク</t>
    </rPh>
    <rPh sb="4" eb="6">
      <t>シエン</t>
    </rPh>
    <phoneticPr fontId="6"/>
  </si>
  <si>
    <t>地域相談支援</t>
    <rPh sb="0" eb="2">
      <t>チイキ</t>
    </rPh>
    <rPh sb="2" eb="4">
      <t>ソウダン</t>
    </rPh>
    <rPh sb="4" eb="6">
      <t>シエン</t>
    </rPh>
    <phoneticPr fontId="6"/>
  </si>
  <si>
    <t>地域移行支援</t>
    <phoneticPr fontId="6"/>
  </si>
  <si>
    <t>地域定着支援</t>
    <phoneticPr fontId="6"/>
  </si>
  <si>
    <t>特記事項</t>
    <rPh sb="0" eb="2">
      <t>トッキ</t>
    </rPh>
    <rPh sb="2" eb="4">
      <t>ジコウ</t>
    </rPh>
    <phoneticPr fontId="6"/>
  </si>
  <si>
    <t>変更前</t>
    <rPh sb="0" eb="3">
      <t>ヘンコウマエ</t>
    </rPh>
    <phoneticPr fontId="6"/>
  </si>
  <si>
    <t>変更後</t>
    <rPh sb="0" eb="3">
      <t>ヘンコウゴ</t>
    </rPh>
    <phoneticPr fontId="6"/>
  </si>
  <si>
    <t>関係書類</t>
    <rPh sb="0" eb="2">
      <t>カンケイ</t>
    </rPh>
    <rPh sb="2" eb="4">
      <t>ショルイ</t>
    </rPh>
    <phoneticPr fontId="6"/>
  </si>
  <si>
    <t>別紙のとおり</t>
    <rPh sb="0" eb="2">
      <t>ベッシ</t>
    </rPh>
    <phoneticPr fontId="6"/>
  </si>
  <si>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6"/>
  </si>
  <si>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6"/>
  </si>
  <si>
    <t>注３　「実施事業」欄は、該当する欄に「○」を記入してください。</t>
    <rPh sb="4" eb="6">
      <t>ジッシ</t>
    </rPh>
    <rPh sb="6" eb="8">
      <t>ジギョウ</t>
    </rPh>
    <rPh sb="9" eb="10">
      <t>ラン</t>
    </rPh>
    <rPh sb="12" eb="14">
      <t>ガイトウ</t>
    </rPh>
    <rPh sb="16" eb="17">
      <t>ラン</t>
    </rPh>
    <rPh sb="22" eb="24">
      <t>キニュウ</t>
    </rPh>
    <phoneticPr fontId="6"/>
  </si>
  <si>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6"/>
  </si>
  <si>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6"/>
  </si>
  <si>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6"/>
  </si>
  <si>
    <t>〇</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</si>
</sst>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_ "/>
    <numFmt numFmtId="177" formatCode="0.0_ "/>
    <numFmt numFmtId="178" formatCode="###########&quot;人&quot;"/>
    <numFmt numFmtId="179" formatCode="##########.###&quot;人&quot;"/>
    <numFmt numFmtId="180" formatCode="##############&quot;日&quot;"/>
    <numFmt numFmtId="181" formatCode="##############&quot;人日&quot;"/>
    <numFmt numFmtId="182" formatCode="##############&quot;&quot;"/>
    <numFmt numFmtId="183" formatCode="[$-411]ggge&quot;年&quot;m&quot;月&quot;d&quot;日&quot;;@"/>
    <numFmt numFmtId="184" formatCode="#,##0.0_ "/>
    <numFmt numFmtId="185" formatCode="#,##0.00_ "/>
    <numFmt numFmtId="186" formatCode="#,##0_ "/>
    <numFmt numFmtId="187" formatCode="0.0%"/>
    <numFmt numFmtId="188" formatCode="&quot;（&quot;_ @_ &quot;）&quot;"/>
    <numFmt numFmtId="189" formatCode="0.0"/>
    <numFmt numFmtId="190" formatCode="##&quot;人&quot;"/>
    <numFmt numFmtId="191" formatCode="##0.00&quot;人&quot;"/>
    <numFmt numFmtId="192" formatCode="0.0000_ "/>
    <numFmt numFmtId="193" formatCode="[&lt;=999]000;[&lt;=9999]000\-00;000\-0000"/>
    <numFmt numFmtId="194" formatCode="0_);[Red]\(0\)"/>
    <numFmt numFmtId="195" formatCode="#,##0;&quot;▲ &quot;#,##0"/>
  </numFmts>
  <fonts count="2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1"/>
      <name val="ＭＳ ゴシック"/>
      <family val="3"/>
      <charset val="128"/>
    </font>
    <font>
      <sz val="6"/>
      <name val="MS UI Gothic"/>
      <family val="3"/>
      <charset val="128"/>
    </font>
    <font>
      <sz val="11"/>
      <name val="HG丸ｺﾞｼｯｸM-PRO"/>
      <family val="3"/>
      <charset val="128"/>
    </font>
    <font>
      <sz val="22"/>
      <name val="HG丸ｺﾞｼｯｸM-PRO"/>
      <family val="3"/>
      <charset val="128"/>
    </font>
    <font>
      <sz val="10.5"/>
      <name val="HG丸ｺﾞｼｯｸM-PRO"/>
      <family val="3"/>
      <charset val="128"/>
    </font>
    <font>
      <sz val="9"/>
      <name val="HG丸ｺﾞｼｯｸM-PRO"/>
      <family val="3"/>
      <charset val="128"/>
    </font>
    <font>
      <sz val="10"/>
      <name val="HG丸ｺﾞｼｯｸM-PRO"/>
      <family val="3"/>
      <charset val="128"/>
    </font>
    <font>
      <sz val="16"/>
      <name val="HG丸ｺﾞｼｯｸM-PRO"/>
      <family val="3"/>
      <charset val="128"/>
    </font>
    <font>
      <sz val="14"/>
      <name val="HG丸ｺﾞｼｯｸM-PRO"/>
      <family val="3"/>
      <charset val="128"/>
    </font>
    <font>
      <sz val="12"/>
      <name val="HG丸ｺﾞｼｯｸM-PRO"/>
      <family val="3"/>
      <charset val="128"/>
    </font>
    <font>
      <sz val="18"/>
      <name val="HG丸ｺﾞｼｯｸM-PRO"/>
      <family val="3"/>
      <charset val="128"/>
    </font>
    <font>
      <b/>
      <sz val="11"/>
      <name val="HG丸ｺﾞｼｯｸM-PRO"/>
      <family val="3"/>
      <charset val="128"/>
    </font>
    <font>
      <sz val="20"/>
      <name val="HG丸ｺﾞｼｯｸM-PRO"/>
      <family val="3"/>
      <charset val="128"/>
    </font>
    <font>
      <sz val="12"/>
      <name val="ＭＳ Ｐゴシック"/>
      <family val="3"/>
      <charset val="128"/>
    </font>
    <font>
      <sz val="14"/>
      <name val="ＭＳ Ｐゴシック"/>
      <family val="3"/>
      <charset val="128"/>
    </font>
    <font>
      <sz val="16"/>
      <name val="ＤＦ特太ゴシック体"/>
      <family val="3"/>
      <charset val="128"/>
    </font>
    <font>
      <b/>
      <sz val="14"/>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9"/>
      <name val="ＭＳ ゴシック"/>
      <family val="3"/>
      <charset val="128"/>
    </font>
    <font>
      <b/>
      <sz val="12"/>
      <color indexed="10"/>
      <name val="ＭＳ Ｐゴシック"/>
      <family val="3"/>
      <charset val="128"/>
    </font>
    <font>
      <sz val="20"/>
      <color indexed="8"/>
      <name val="ＭＳ Ｐゴシック"/>
      <family val="3"/>
      <charset val="128"/>
    </font>
    <font>
      <sz val="16"/>
      <color indexed="8"/>
      <name val="ＭＳ Ｐゴシック"/>
      <family val="3"/>
      <charset val="128"/>
    </font>
    <font>
      <sz val="12"/>
      <color indexed="8"/>
      <name val="ＭＳ Ｐゴシック"/>
      <family val="3"/>
      <charset val="128"/>
    </font>
    <font>
      <sz val="9"/>
      <color indexed="81"/>
      <name val="ＭＳ Ｐゴシック"/>
      <family val="3"/>
      <charset val="128"/>
    </font>
    <font>
      <sz val="11"/>
      <color indexed="8"/>
      <name val="ＭＳ Ｐゴシック"/>
      <family val="3"/>
      <charset val="128"/>
    </font>
    <font>
      <sz val="10"/>
      <color indexed="8"/>
      <name val="ＭＳ ゴシック"/>
      <family val="3"/>
      <charset val="128"/>
    </font>
    <font>
      <sz val="10"/>
      <name val="ＭＳ Ｐゴシック"/>
      <family val="3"/>
      <charset val="128"/>
    </font>
    <font>
      <sz val="9"/>
      <name val="ＭＳ Ｐゴシック"/>
      <family val="3"/>
      <charset val="128"/>
    </font>
    <font>
      <sz val="12"/>
      <color indexed="8"/>
      <name val="ＭＳ Ｐゴシック"/>
      <family val="3"/>
      <charset val="128"/>
    </font>
    <font>
      <sz val="16"/>
      <color indexed="8"/>
      <name val="ＭＳ Ｐゴシック"/>
      <family val="3"/>
      <charset val="128"/>
    </font>
    <font>
      <sz val="10"/>
      <color indexed="8"/>
      <name val="ＭＳ Ｐゴシック"/>
      <family val="3"/>
      <charset val="128"/>
    </font>
    <font>
      <sz val="10"/>
      <color indexed="10"/>
      <name val="ＭＳ Ｐゴシック"/>
      <family val="3"/>
      <charset val="128"/>
    </font>
    <font>
      <sz val="10"/>
      <color indexed="8"/>
      <name val="ＭＳ Ｐゴシック"/>
      <family val="3"/>
      <charset val="128"/>
    </font>
    <font>
      <sz val="10"/>
      <color indexed="10"/>
      <name val="ＭＳ ゴシック"/>
      <family val="3"/>
      <charset val="128"/>
    </font>
    <font>
      <sz val="9"/>
      <color indexed="8"/>
      <name val="ＭＳ Ｐゴシック"/>
      <family val="3"/>
      <charset val="128"/>
    </font>
    <font>
      <sz val="11"/>
      <color indexed="10"/>
      <name val="ＭＳ Ｐゴシック"/>
      <family val="3"/>
      <charset val="128"/>
    </font>
    <font>
      <sz val="10"/>
      <color indexed="10"/>
      <name val="ＭＳ Ｐゴシック"/>
      <family val="3"/>
      <charset val="128"/>
    </font>
    <font>
      <sz val="12"/>
      <color indexed="8"/>
      <name val="ＭＳ Ｐゴシック"/>
      <family val="3"/>
      <charset val="128"/>
    </font>
    <font>
      <sz val="16"/>
      <color indexed="8"/>
      <name val="ＭＳ Ｐゴシック"/>
      <family val="3"/>
      <charset val="128"/>
    </font>
    <font>
      <sz val="9"/>
      <name val="MS UI Gothic"/>
      <family val="3"/>
      <charset val="128"/>
    </font>
    <font>
      <sz val="18"/>
      <color indexed="8"/>
      <name val="ＭＳ Ｐゴシック"/>
      <family val="3"/>
      <charset val="128"/>
    </font>
    <font>
      <sz val="11"/>
      <color indexed="10"/>
      <name val="ＭＳ ゴシック"/>
      <family val="3"/>
      <charset val="128"/>
    </font>
    <font>
      <sz val="14"/>
      <color indexed="10"/>
      <name val="ＭＳ Ｐゴシック"/>
      <family val="3"/>
      <charset val="128"/>
    </font>
    <font>
      <sz val="14"/>
      <color indexed="10"/>
      <name val="ＭＳ ゴシック"/>
      <family val="3"/>
      <charset val="128"/>
    </font>
    <font>
      <sz val="11"/>
      <color indexed="8"/>
      <name val="ＭＳ Ｐゴシック"/>
      <family val="3"/>
      <charset val="128"/>
    </font>
    <font>
      <sz val="9"/>
      <color indexed="8"/>
      <name val="ＭＳ Ｐゴシック"/>
      <family val="3"/>
      <charset val="128"/>
    </font>
    <font>
      <sz val="11"/>
      <color indexed="10"/>
      <name val="ＭＳ ゴシック"/>
      <family val="3"/>
      <charset val="128"/>
    </font>
    <font>
      <sz val="11"/>
      <name val="ＭＳ Ｐゴシック"/>
      <family val="3"/>
      <charset val="128"/>
    </font>
    <font>
      <sz val="10"/>
      <color indexed="10"/>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16"/>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1"/>
      <name val="ＭＳ Ｐゴシック"/>
      <family val="3"/>
      <charset val="128"/>
    </font>
    <font>
      <sz val="14"/>
      <color theme="1"/>
      <name val="ＭＳ Ｐゴシック"/>
      <family val="3"/>
      <charset val="128"/>
    </font>
    <font>
      <sz val="14"/>
      <color theme="1"/>
      <name val="ＭＳ ゴシック"/>
      <family val="3"/>
      <charset val="128"/>
    </font>
    <font>
      <sz val="10"/>
      <color theme="1"/>
      <name val="ＭＳ ゴシック"/>
      <family val="3"/>
      <charset val="128"/>
    </font>
    <font>
      <sz val="11"/>
      <color rgb="FFFF0000"/>
      <name val="ＭＳ ゴシック"/>
      <family val="3"/>
      <charset val="128"/>
    </font>
    <font>
      <sz val="11"/>
      <name val="ＭＳ Ｐゴシック"/>
      <family val="3"/>
      <charset val="128"/>
      <scheme val="minor"/>
    </font>
    <font>
      <sz val="11"/>
      <color theme="1"/>
      <name val="ＭＳ ゴシック"/>
      <family val="3"/>
      <charset val="128"/>
    </font>
    <font>
      <sz val="18"/>
      <color theme="1"/>
      <name val="ＭＳ ゴシック"/>
      <family val="3"/>
      <charset val="128"/>
    </font>
    <font>
      <sz val="6"/>
      <name val="ＭＳ Ｐゴシック"/>
      <family val="2"/>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4"/>
      <name val="ＭＳ Ｐゴシック"/>
      <family val="3"/>
      <charset val="128"/>
      <scheme val="minor"/>
    </font>
    <font>
      <sz val="8"/>
      <name val="ＭＳ Ｐゴシック"/>
      <family val="3"/>
      <charset val="128"/>
      <scheme val="minor"/>
    </font>
    <font>
      <sz val="16"/>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u/>
      <sz val="18"/>
      <color theme="1"/>
      <name val="ＭＳ ゴシック"/>
      <family val="3"/>
      <charset val="128"/>
    </font>
    <font>
      <b/>
      <sz val="20"/>
      <color theme="1"/>
      <name val="ＭＳ ゴシック"/>
      <family val="3"/>
      <charset val="128"/>
    </font>
    <font>
      <b/>
      <sz val="24"/>
      <color theme="1"/>
      <name val="ＭＳ ゴシック"/>
      <family val="3"/>
      <charset val="128"/>
    </font>
    <font>
      <u/>
      <sz val="11"/>
      <color theme="10"/>
      <name val="ＭＳ Ｐゴシック"/>
      <family val="3"/>
      <charset val="128"/>
    </font>
    <font>
      <sz val="12"/>
      <name val="BIZ UDPゴシック"/>
      <family val="3"/>
      <charset val="128"/>
    </font>
    <font>
      <sz val="11"/>
      <name val="BIZ UDPゴシック"/>
      <family val="3"/>
      <charset val="128"/>
    </font>
    <font>
      <sz val="6"/>
      <name val="BIZ UDPゴシック"/>
      <family val="3"/>
      <charset val="128"/>
    </font>
    <font>
      <u/>
      <sz val="6"/>
      <color theme="10"/>
      <name val="BIZ UDPゴシック"/>
      <family val="3"/>
      <charset val="128"/>
    </font>
    <font>
      <sz val="11"/>
      <color rgb="FFFF0000"/>
      <name val="BIZ UDPゴシック"/>
      <family val="3"/>
      <charset val="128"/>
    </font>
    <font>
      <sz val="18"/>
      <name val="BIZ UDPゴシック"/>
      <family val="3"/>
      <charset val="128"/>
    </font>
    <font>
      <sz val="8"/>
      <name val="BIZ UDPゴシック"/>
      <family val="3"/>
      <charset val="128"/>
    </font>
    <font>
      <b/>
      <sz val="9"/>
      <color indexed="81"/>
      <name val="HGS創英角ｺﾞｼｯｸUB"/>
      <family val="3"/>
      <charset val="128"/>
    </font>
    <font>
      <sz val="9"/>
      <color indexed="81"/>
      <name val="HGS創英角ｺﾞｼｯｸUB"/>
      <family val="3"/>
      <charset val="128"/>
    </font>
    <font>
      <sz val="6"/>
      <name val="ＭＳ Ｐゴシック"/>
      <family val="3"/>
      <charset val="128"/>
      <scheme val="minor"/>
    </font>
    <font>
      <b/>
      <sz val="9"/>
      <name val="ＭＳ Ｐゴシック"/>
      <family val="3"/>
      <charset val="128"/>
      <scheme val="minor"/>
    </font>
    <font>
      <sz val="18"/>
      <color indexed="81"/>
      <name val="ＭＳ Ｐゴシック"/>
      <family val="3"/>
      <charset val="128"/>
    </font>
    <font>
      <u/>
      <sz val="6"/>
      <color rgb="FF3333FF"/>
      <name val="BIZ UDPゴシック"/>
      <family val="3"/>
      <charset val="128"/>
    </font>
    <font>
      <sz val="11"/>
      <color rgb="FF3333FF"/>
      <name val="BIZ UDPゴシック"/>
      <family val="3"/>
      <charset val="128"/>
    </font>
    <font>
      <sz val="12"/>
      <name val="ＭＳ ゴシック"/>
      <family val="3"/>
      <charset val="128"/>
    </font>
    <font>
      <u/>
      <sz val="6"/>
      <color theme="10"/>
      <name val="BIZ UD明朝 Medium"/>
      <family val="1"/>
      <charset val="128"/>
    </font>
    <font>
      <b/>
      <sz val="14"/>
      <color indexed="81"/>
      <name val="ＭＳ Ｐゴシック"/>
      <family val="3"/>
      <charset val="128"/>
    </font>
    <font>
      <sz val="14"/>
      <color indexed="81"/>
      <name val="ＭＳ Ｐゴシック"/>
      <family val="3"/>
      <charset val="128"/>
    </font>
    <font>
      <sz val="11"/>
      <color rgb="FF7030A0"/>
      <name val="BIZ UDPゴシック"/>
      <family val="3"/>
      <charset val="128"/>
    </font>
    <font>
      <b/>
      <sz val="14"/>
      <name val="ＭＳ ゴシック"/>
      <family val="3"/>
      <charset val="128"/>
    </font>
    <font>
      <sz val="16"/>
      <color indexed="81"/>
      <name val="ＭＳ Ｐゴシック"/>
      <family val="3"/>
      <charset val="128"/>
    </font>
    <font>
      <u/>
      <sz val="11"/>
      <name val="ＭＳ Ｐゴシック"/>
      <family val="3"/>
      <charset val="128"/>
    </font>
    <font>
      <u/>
      <sz val="11"/>
      <color theme="1"/>
      <name val="ＭＳ Ｐゴシック"/>
      <family val="3"/>
      <charset val="128"/>
      <scheme val="minor"/>
    </font>
    <font>
      <u/>
      <sz val="11"/>
      <name val="HG丸ｺﾞｼｯｸM-PRO"/>
      <family val="3"/>
      <charset val="128"/>
    </font>
    <font>
      <u/>
      <sz val="10.5"/>
      <name val="HG丸ｺﾞｼｯｸM-PRO"/>
      <family val="3"/>
      <charset val="128"/>
    </font>
    <font>
      <u/>
      <sz val="11"/>
      <name val="ＭＳ Ｐゴシック"/>
      <family val="3"/>
      <charset val="128"/>
      <scheme val="minor"/>
    </font>
    <font>
      <u/>
      <sz val="11"/>
      <color indexed="8"/>
      <name val="ＭＳ Ｐゴシック"/>
      <family val="3"/>
      <charset val="128"/>
    </font>
    <font>
      <u/>
      <sz val="12"/>
      <name val="HG丸ｺﾞｼｯｸM-PRO"/>
      <family val="3"/>
      <charset val="128"/>
    </font>
    <font>
      <u/>
      <sz val="12"/>
      <color indexed="8"/>
      <name val="ＭＳ Ｐゴシック"/>
      <family val="3"/>
      <charset val="128"/>
    </font>
    <font>
      <u/>
      <sz val="14"/>
      <name val="ＭＳ Ｐゴシック"/>
      <family val="3"/>
      <charset val="128"/>
    </font>
    <font>
      <b/>
      <sz val="14"/>
      <name val="ＭＳ Ｐゴシック"/>
      <family val="3"/>
      <charset val="128"/>
      <scheme val="minor"/>
    </font>
    <font>
      <b/>
      <sz val="16"/>
      <name val="ＭＳ Ｐゴシック"/>
      <family val="3"/>
      <charset val="128"/>
      <scheme val="minor"/>
    </font>
    <font>
      <b/>
      <sz val="14"/>
      <color indexed="8"/>
      <name val="ＭＳ Ｐゴシック"/>
      <family val="3"/>
      <charset val="128"/>
    </font>
    <font>
      <b/>
      <sz val="12"/>
      <name val="HG丸ｺﾞｼｯｸM-PRO"/>
      <family val="3"/>
      <charset val="128"/>
    </font>
    <font>
      <b/>
      <sz val="11"/>
      <color theme="1"/>
      <name val="ＭＳ Ｐゴシック"/>
      <family val="3"/>
      <charset val="128"/>
      <scheme val="minor"/>
    </font>
    <font>
      <b/>
      <sz val="14"/>
      <color theme="1"/>
      <name val="ＭＳ Ｐゴシック"/>
      <family val="3"/>
      <charset val="128"/>
      <scheme val="minor"/>
    </font>
    <font>
      <strike/>
      <sz val="11"/>
      <color theme="1"/>
      <name val="ＭＳ ゴシック"/>
      <family val="3"/>
      <charset val="128"/>
    </font>
    <font>
      <sz val="9"/>
      <color indexed="81"/>
      <name val="MS P ゴシック"/>
      <family val="3"/>
      <charset val="128"/>
    </font>
    <font>
      <sz val="14"/>
      <color rgb="FFFF0000"/>
      <name val="ＭＳ Ｐゴシック"/>
      <family val="3"/>
      <charset val="128"/>
    </font>
    <font>
      <sz val="11"/>
      <color rgb="FFFF0000"/>
      <name val="ＭＳ Ｐゴシック"/>
      <family val="3"/>
      <charset val="128"/>
    </font>
    <font>
      <sz val="8"/>
      <name val="HG丸ｺﾞｼｯｸM-PRO"/>
      <family val="3"/>
      <charset val="128"/>
    </font>
    <font>
      <b/>
      <sz val="9"/>
      <color indexed="81"/>
      <name val="MS P ゴシック"/>
      <family val="3"/>
      <charset val="128"/>
    </font>
    <font>
      <sz val="14"/>
      <name val="HGｺﾞｼｯｸM"/>
      <family val="3"/>
      <charset val="128"/>
    </font>
    <font>
      <sz val="11"/>
      <name val="HGｺﾞｼｯｸM"/>
      <family val="3"/>
      <charset val="128"/>
    </font>
    <font>
      <b/>
      <sz val="14"/>
      <name val="HGｺﾞｼｯｸM"/>
      <family val="3"/>
      <charset val="128"/>
    </font>
    <font>
      <u/>
      <sz val="11"/>
      <name val="HGｺﾞｼｯｸM"/>
      <family val="3"/>
      <charset val="128"/>
    </font>
    <font>
      <vertAlign val="superscript"/>
      <sz val="11"/>
      <name val="HGｺﾞｼｯｸM"/>
      <family val="3"/>
      <charset val="128"/>
    </font>
    <font>
      <sz val="14"/>
      <color indexed="81"/>
      <name val="MS P ゴシック"/>
      <family val="3"/>
      <charset val="128"/>
    </font>
    <font>
      <b/>
      <u/>
      <sz val="14"/>
      <color indexed="81"/>
      <name val="MS P ゴシック"/>
      <family val="3"/>
      <charset val="128"/>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9"/>
      <color indexed="8"/>
      <name val="ＭＳ ゴシック"/>
      <family val="3"/>
      <charset val="128"/>
    </font>
    <font>
      <sz val="11"/>
      <color rgb="FFFF0000"/>
      <name val="HGｺﾞｼｯｸM"/>
      <family val="3"/>
      <charset val="128"/>
    </font>
    <font>
      <sz val="10"/>
      <name val="HGｺﾞｼｯｸM"/>
      <family val="3"/>
      <charset val="128"/>
    </font>
    <font>
      <sz val="9"/>
      <name val="HGｺﾞｼｯｸM"/>
      <family val="3"/>
      <charset val="128"/>
    </font>
    <font>
      <sz val="11"/>
      <color theme="1"/>
      <name val="HGｺﾞｼｯｸM"/>
      <family val="3"/>
      <charset val="128"/>
    </font>
    <font>
      <u/>
      <sz val="11"/>
      <color rgb="FFFF0000"/>
      <name val="HGｺﾞｼｯｸM"/>
      <family val="3"/>
      <charset val="128"/>
    </font>
    <font>
      <sz val="10"/>
      <color rgb="FFFF0000"/>
      <name val="HGｺﾞｼｯｸM"/>
      <family val="3"/>
      <charset val="128"/>
    </font>
    <font>
      <sz val="12"/>
      <name val="HGｺﾞｼｯｸM"/>
      <family val="3"/>
      <charset val="128"/>
    </font>
    <font>
      <sz val="10"/>
      <color rgb="FFFF0000"/>
      <name val="ＭＳ Ｐゴシック"/>
      <family val="3"/>
      <charset val="128"/>
    </font>
    <font>
      <sz val="11"/>
      <color rgb="FFFF0000"/>
      <name val="ＭＳ Ｐゴシック"/>
      <family val="3"/>
      <charset val="128"/>
      <scheme val="minor"/>
    </font>
    <font>
      <sz val="9"/>
      <color rgb="FFFF0000"/>
      <name val="ＭＳ Ｐゴシック"/>
      <family val="3"/>
      <charset val="128"/>
    </font>
    <font>
      <sz val="12"/>
      <color rgb="FFFF0000"/>
      <name val="HGｺﾞｼｯｸM"/>
      <family val="3"/>
      <charset val="128"/>
    </font>
    <font>
      <sz val="11"/>
      <color theme="1"/>
      <name val="HGSｺﾞｼｯｸM"/>
      <family val="3"/>
      <charset val="128"/>
    </font>
    <font>
      <b/>
      <sz val="14"/>
      <color theme="1"/>
      <name val="HGSｺﾞｼｯｸM"/>
      <family val="3"/>
      <charset val="128"/>
    </font>
    <font>
      <sz val="16"/>
      <color theme="1"/>
      <name val="HGSｺﾞｼｯｸM"/>
      <family val="3"/>
      <charset val="128"/>
    </font>
    <font>
      <sz val="11"/>
      <name val="HGSｺﾞｼｯｸM"/>
      <family val="3"/>
      <charset val="128"/>
    </font>
    <font>
      <vertAlign val="superscript"/>
      <sz val="10"/>
      <name val="ＭＳ Ｐゴシック"/>
      <family val="3"/>
      <charset val="128"/>
    </font>
    <font>
      <sz val="11"/>
      <color theme="1"/>
      <name val="BIZ UDPゴシック"/>
      <family val="3"/>
      <charset val="128"/>
    </font>
    <font>
      <sz val="7"/>
      <name val="HGｺﾞｼｯｸM"/>
      <family val="3"/>
      <charset val="128"/>
    </font>
    <font>
      <sz val="8"/>
      <name val="HGｺﾞｼｯｸM"/>
      <family val="3"/>
      <charset val="128"/>
    </font>
    <font>
      <b/>
      <sz val="14"/>
      <name val="HGSｺﾞｼｯｸM"/>
      <family val="3"/>
      <charset val="128"/>
    </font>
    <font>
      <sz val="10.5"/>
      <name val="HGSｺﾞｼｯｸM"/>
      <family val="3"/>
      <charset val="128"/>
    </font>
    <font>
      <sz val="11"/>
      <color rgb="FFFF0000"/>
      <name val="HGSｺﾞｼｯｸM"/>
      <family val="3"/>
      <charset val="128"/>
    </font>
    <font>
      <sz val="9"/>
      <name val="HGSｺﾞｼｯｸM"/>
      <family val="3"/>
      <charset val="128"/>
    </font>
    <font>
      <sz val="12"/>
      <name val="HGSｺﾞｼｯｸM"/>
      <family val="3"/>
      <charset val="128"/>
    </font>
    <font>
      <sz val="6"/>
      <name val="ＭＳ 明朝"/>
      <family val="1"/>
      <charset val="128"/>
    </font>
    <font>
      <sz val="10"/>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1"/>
      <name val="ＭＳ Ｐゴシック"/>
      <family val="3"/>
      <charset val="128"/>
    </font>
    <font>
      <sz val="6"/>
      <color theme="1"/>
      <name val="BIZ UDPゴシック"/>
      <family val="3"/>
      <charset val="128"/>
    </font>
    <font>
      <sz val="11"/>
      <color theme="1"/>
      <name val="HGSｺﾞｼｯｸE"/>
      <family val="3"/>
      <charset val="128"/>
    </font>
    <font>
      <sz val="11"/>
      <name val="HGSｺﾞｼｯｸE"/>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sz val="12"/>
      <color theme="1"/>
      <name val="HGｺﾞｼｯｸM"/>
      <family val="3"/>
      <charset val="128"/>
    </font>
    <font>
      <sz val="12"/>
      <color theme="1"/>
      <name val="Microsoft YaHei"/>
      <family val="3"/>
      <charset val="134"/>
    </font>
    <font>
      <b/>
      <sz val="36"/>
      <color theme="1"/>
      <name val="ＭＳ ゴシック"/>
      <family val="3"/>
      <charset val="128"/>
    </font>
    <font>
      <sz val="16"/>
      <color indexed="81"/>
      <name val="MS P ゴシック"/>
      <family val="3"/>
      <charset val="128"/>
    </font>
    <font>
      <sz val="26"/>
      <color theme="1"/>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ＭＳ Ｐゴシック"/>
      <family val="2"/>
      <charset val="128"/>
      <scheme val="minor"/>
    </font>
    <font>
      <b/>
      <sz val="9"/>
      <color rgb="FFFF0000"/>
      <name val="ＭＳ Ｐゴシック"/>
      <family val="3"/>
      <charset val="128"/>
      <scheme val="minor"/>
    </font>
    <font>
      <u/>
      <sz val="6"/>
      <color theme="10"/>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s>
  <borders count="3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hair">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medium">
        <color indexed="64"/>
      </right>
      <top/>
      <bottom/>
      <diagonal/>
    </border>
    <border>
      <left style="medium">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bottom style="dashed">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right style="hair">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right/>
      <top style="dotted">
        <color indexed="64"/>
      </top>
      <bottom style="dotted">
        <color indexed="64"/>
      </bottom>
      <diagonal/>
    </border>
    <border>
      <left/>
      <right style="medium">
        <color indexed="64"/>
      </right>
      <top style="hair">
        <color indexed="64"/>
      </top>
      <bottom style="thin">
        <color auto="1"/>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bottom style="double">
        <color auto="1"/>
      </bottom>
      <diagonal/>
    </border>
    <border>
      <left/>
      <right style="double">
        <color auto="1"/>
      </right>
      <top/>
      <bottom style="double">
        <color auto="1"/>
      </bottom>
      <diagonal/>
    </border>
    <border>
      <left style="thin">
        <color auto="1"/>
      </left>
      <right/>
      <top/>
      <bottom style="hair">
        <color auto="1"/>
      </bottom>
      <diagonal/>
    </border>
    <border>
      <left/>
      <right/>
      <top/>
      <bottom style="hair">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diagonal/>
    </border>
  </borders>
  <cellStyleXfs count="68">
    <xf numFmtId="0" fontId="0" fillId="0" borderId="0"/>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9" borderId="0" applyNumberFormat="0" applyBorder="0" applyAlignment="0" applyProtection="0">
      <alignment vertical="center"/>
    </xf>
    <xf numFmtId="0" fontId="26" fillId="0" borderId="0" applyNumberFormat="0" applyFill="0" applyBorder="0" applyAlignment="0" applyProtection="0">
      <alignment vertical="center"/>
    </xf>
    <xf numFmtId="0" fontId="27" fillId="20" borderId="1" applyNumberFormat="0" applyAlignment="0" applyProtection="0">
      <alignment vertical="center"/>
    </xf>
    <xf numFmtId="0" fontId="28" fillId="21" borderId="0" applyNumberFormat="0" applyBorder="0" applyAlignment="0" applyProtection="0">
      <alignment vertical="center"/>
    </xf>
    <xf numFmtId="0" fontId="24" fillId="22" borderId="2" applyNumberFormat="0" applyFont="0" applyAlignment="0" applyProtection="0">
      <alignment vertical="center"/>
    </xf>
    <xf numFmtId="0" fontId="29" fillId="0" borderId="3" applyNumberFormat="0" applyFill="0" applyAlignment="0" applyProtection="0">
      <alignment vertical="center"/>
    </xf>
    <xf numFmtId="0" fontId="30" fillId="3" borderId="0" applyNumberFormat="0" applyBorder="0" applyAlignment="0" applyProtection="0">
      <alignment vertical="center"/>
    </xf>
    <xf numFmtId="0" fontId="31" fillId="23" borderId="4" applyNumberFormat="0" applyAlignment="0" applyProtection="0">
      <alignment vertical="center"/>
    </xf>
    <xf numFmtId="0" fontId="32" fillId="0" borderId="0" applyNumberFormat="0" applyFill="0" applyBorder="0" applyAlignment="0" applyProtection="0">
      <alignment vertical="center"/>
    </xf>
    <xf numFmtId="0" fontId="33" fillId="0" borderId="5"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7" fillId="23" borderId="9" applyNumberFormat="0" applyAlignment="0" applyProtection="0">
      <alignment vertical="center"/>
    </xf>
    <xf numFmtId="0" fontId="38" fillId="0" borderId="0" applyNumberFormat="0" applyFill="0" applyBorder="0" applyAlignment="0" applyProtection="0">
      <alignment vertical="center"/>
    </xf>
    <xf numFmtId="0" fontId="39" fillId="7" borderId="4" applyNumberFormat="0" applyAlignment="0" applyProtection="0">
      <alignment vertical="center"/>
    </xf>
    <xf numFmtId="0" fontId="3" fillId="0" borderId="0"/>
    <xf numFmtId="0" fontId="4" fillId="0" borderId="0"/>
    <xf numFmtId="0" fontId="7" fillId="0" borderId="0">
      <alignment vertical="center"/>
    </xf>
    <xf numFmtId="0" fontId="4" fillId="0" borderId="0">
      <alignment vertical="center"/>
    </xf>
    <xf numFmtId="0" fontId="81" fillId="0" borderId="0">
      <alignment vertical="center"/>
    </xf>
    <xf numFmtId="0" fontId="66" fillId="0" borderId="0">
      <alignment vertical="center"/>
    </xf>
    <xf numFmtId="0" fontId="66"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xf numFmtId="0" fontId="4" fillId="0" borderId="0">
      <alignment vertical="center"/>
    </xf>
    <xf numFmtId="0" fontId="40" fillId="4" borderId="0" applyNumberFormat="0" applyBorder="0" applyAlignment="0" applyProtection="0">
      <alignment vertical="center"/>
    </xf>
    <xf numFmtId="0" fontId="3" fillId="0" borderId="0">
      <alignment vertical="center"/>
    </xf>
    <xf numFmtId="0" fontId="3" fillId="0" borderId="0">
      <alignment vertical="center"/>
    </xf>
    <xf numFmtId="0" fontId="81" fillId="0" borderId="0">
      <alignment vertical="center"/>
    </xf>
    <xf numFmtId="0" fontId="106" fillId="0" borderId="0" applyNumberFormat="0" applyFill="0" applyBorder="0" applyAlignment="0" applyProtection="0"/>
    <xf numFmtId="0" fontId="2" fillId="0" borderId="0">
      <alignment vertical="center"/>
    </xf>
    <xf numFmtId="0" fontId="3" fillId="0" borderId="0">
      <alignment vertical="center"/>
    </xf>
    <xf numFmtId="0" fontId="3" fillId="0" borderId="0">
      <alignment vertical="center"/>
    </xf>
    <xf numFmtId="38" fontId="164" fillId="0" borderId="0" applyFont="0" applyFill="0" applyBorder="0" applyAlignment="0" applyProtection="0"/>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1" fillId="0" borderId="0">
      <alignment vertical="center"/>
    </xf>
  </cellStyleXfs>
  <cellXfs count="3425">
    <xf numFmtId="0" fontId="0" fillId="0" borderId="0" xfId="0"/>
    <xf numFmtId="0" fontId="9" fillId="0" borderId="0" xfId="0" applyFont="1"/>
    <xf numFmtId="0" fontId="9" fillId="0" borderId="15" xfId="0" applyFont="1" applyBorder="1"/>
    <xf numFmtId="0" fontId="13"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16" xfId="0" applyFont="1" applyBorder="1" applyAlignment="1">
      <alignment horizontal="center" vertical="center"/>
    </xf>
    <xf numFmtId="0" fontId="11" fillId="0" borderId="16" xfId="0" applyFont="1" applyBorder="1" applyAlignment="1">
      <alignment horizontal="center" vertical="center" wrapText="1"/>
    </xf>
    <xf numFmtId="0" fontId="13" fillId="0" borderId="0" xfId="0" applyFont="1" applyAlignment="1">
      <alignment horizontal="center" vertical="center"/>
    </xf>
    <xf numFmtId="0" fontId="17" fillId="0" borderId="0" xfId="0" applyFont="1" applyAlignment="1">
      <alignment horizontal="right" vertical="center"/>
    </xf>
    <xf numFmtId="181" fontId="16" fillId="0" borderId="0" xfId="0" applyNumberFormat="1" applyFont="1" applyAlignment="1">
      <alignment horizontal="right" vertical="center"/>
    </xf>
    <xf numFmtId="187" fontId="13" fillId="0" borderId="0" xfId="0" applyNumberFormat="1" applyFont="1" applyAlignment="1">
      <alignment horizontal="right" vertical="center"/>
    </xf>
    <xf numFmtId="176" fontId="13" fillId="0" borderId="0" xfId="0" applyNumberFormat="1" applyFont="1" applyAlignment="1">
      <alignment horizontal="left" vertical="center"/>
    </xf>
    <xf numFmtId="0" fontId="9" fillId="0" borderId="29" xfId="0" applyFont="1" applyBorder="1" applyAlignment="1">
      <alignment horizontal="distributed" vertical="center"/>
    </xf>
    <xf numFmtId="0" fontId="10" fillId="0" borderId="0" xfId="49" applyFont="1">
      <alignment vertical="center"/>
    </xf>
    <xf numFmtId="0" fontId="14" fillId="0" borderId="0" xfId="49" applyFont="1">
      <alignment vertical="center"/>
    </xf>
    <xf numFmtId="0" fontId="15" fillId="0" borderId="0" xfId="49" applyFont="1">
      <alignment vertical="center"/>
    </xf>
    <xf numFmtId="0" fontId="16" fillId="0" borderId="0" xfId="49" applyFo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13" fillId="0" borderId="32" xfId="0" applyFont="1" applyBorder="1" applyAlignment="1">
      <alignment horizontal="distributed" vertical="center"/>
    </xf>
    <xf numFmtId="0" fontId="13" fillId="0" borderId="33" xfId="0" applyFont="1" applyBorder="1" applyAlignment="1">
      <alignment horizontal="center" vertical="center"/>
    </xf>
    <xf numFmtId="0" fontId="13" fillId="0" borderId="22" xfId="0" applyFont="1" applyBorder="1" applyAlignment="1">
      <alignment horizontal="center" vertical="center"/>
    </xf>
    <xf numFmtId="0" fontId="13" fillId="0" borderId="34" xfId="0" applyFont="1" applyBorder="1" applyAlignment="1">
      <alignment horizontal="center" vertical="center"/>
    </xf>
    <xf numFmtId="0" fontId="9" fillId="0" borderId="30" xfId="0" applyFont="1" applyBorder="1" applyAlignment="1">
      <alignment horizontal="distributed" vertical="center" shrinkToFit="1"/>
    </xf>
    <xf numFmtId="0" fontId="13" fillId="0" borderId="36" xfId="0" applyFont="1" applyBorder="1" applyAlignment="1">
      <alignment horizontal="distributed" vertical="center"/>
    </xf>
    <xf numFmtId="0" fontId="13" fillId="0" borderId="30" xfId="0" applyFont="1" applyBorder="1" applyAlignment="1">
      <alignment horizontal="distributed" vertical="center"/>
    </xf>
    <xf numFmtId="180" fontId="16" fillId="0" borderId="0" xfId="0" applyNumberFormat="1" applyFont="1" applyAlignment="1">
      <alignment horizontal="right" vertical="center"/>
    </xf>
    <xf numFmtId="0" fontId="13" fillId="0" borderId="40" xfId="0" applyFont="1" applyBorder="1" applyAlignment="1">
      <alignment horizontal="distributed" vertical="center" wrapText="1"/>
    </xf>
    <xf numFmtId="181" fontId="13" fillId="0" borderId="41" xfId="0" applyNumberFormat="1" applyFont="1" applyBorder="1" applyAlignment="1">
      <alignment horizontal="right" vertical="center"/>
    </xf>
    <xf numFmtId="0" fontId="13" fillId="0" borderId="40" xfId="0" applyFont="1" applyBorder="1" applyAlignment="1">
      <alignment horizontal="distributed" vertical="center"/>
    </xf>
    <xf numFmtId="0" fontId="9" fillId="0" borderId="0" xfId="0" applyFont="1" applyAlignment="1">
      <alignment horizontal="left" vertical="center"/>
    </xf>
    <xf numFmtId="0" fontId="13" fillId="0" borderId="44" xfId="0" applyFont="1" applyBorder="1" applyAlignment="1">
      <alignment horizontal="distributed" vertical="center"/>
    </xf>
    <xf numFmtId="0" fontId="13" fillId="0" borderId="44" xfId="0" applyFont="1" applyBorder="1" applyAlignment="1">
      <alignment horizontal="distributed"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54" xfId="0" applyFont="1" applyBorder="1" applyAlignment="1">
      <alignment horizontal="distributed" vertical="center"/>
    </xf>
    <xf numFmtId="0" fontId="13" fillId="0" borderId="55" xfId="0" applyFont="1" applyBorder="1" applyAlignment="1" applyProtection="1">
      <alignment horizontal="center" vertical="center"/>
      <protection locked="0"/>
    </xf>
    <xf numFmtId="0" fontId="13" fillId="0" borderId="56" xfId="0" applyFont="1" applyBorder="1" applyAlignment="1" applyProtection="1">
      <alignment horizontal="center" vertical="center"/>
      <protection locked="0"/>
    </xf>
    <xf numFmtId="0" fontId="13" fillId="0" borderId="57" xfId="0" applyFont="1" applyBorder="1" applyAlignment="1" applyProtection="1">
      <alignment horizontal="center" vertical="center"/>
      <protection locked="0"/>
    </xf>
    <xf numFmtId="0" fontId="13" fillId="0" borderId="16" xfId="0" applyFont="1" applyBorder="1" applyAlignment="1">
      <alignment horizontal="distributed" vertical="center" wrapText="1"/>
    </xf>
    <xf numFmtId="181" fontId="13" fillId="0" borderId="0" xfId="0" applyNumberFormat="1" applyFont="1" applyAlignment="1">
      <alignment horizontal="right" vertical="center"/>
    </xf>
    <xf numFmtId="0" fontId="12" fillId="0" borderId="16" xfId="0" applyFont="1" applyBorder="1" applyAlignment="1">
      <alignment horizontal="distributed" vertical="center" wrapText="1" shrinkToFit="1"/>
    </xf>
    <xf numFmtId="0" fontId="16" fillId="0" borderId="0" xfId="48" applyFont="1">
      <alignment vertical="center"/>
    </xf>
    <xf numFmtId="0" fontId="16" fillId="0" borderId="66" xfId="48" applyFont="1" applyBorder="1" applyAlignment="1">
      <alignment horizontal="center" vertical="center"/>
    </xf>
    <xf numFmtId="0" fontId="11" fillId="0" borderId="16" xfId="0" applyFont="1" applyBorder="1" applyAlignment="1">
      <alignment horizontal="distributed" vertical="center" wrapText="1"/>
    </xf>
    <xf numFmtId="186" fontId="11" fillId="0" borderId="16" xfId="0" applyNumberFormat="1" applyFont="1" applyBorder="1" applyAlignment="1">
      <alignment vertical="center" wrapText="1"/>
    </xf>
    <xf numFmtId="0" fontId="11" fillId="0" borderId="39" xfId="0" applyFont="1" applyBorder="1" applyAlignment="1">
      <alignment horizontal="left" vertical="center" shrinkToFit="1"/>
    </xf>
    <xf numFmtId="0" fontId="15" fillId="0" borderId="0" xfId="0" applyFont="1" applyAlignment="1">
      <alignment horizontal="center" vertical="center"/>
    </xf>
    <xf numFmtId="0" fontId="9" fillId="0" borderId="24" xfId="0" applyFont="1" applyBorder="1" applyAlignment="1">
      <alignment horizontal="center" vertical="center"/>
    </xf>
    <xf numFmtId="0" fontId="15" fillId="0" borderId="24" xfId="0" applyFont="1" applyBorder="1" applyAlignment="1">
      <alignment horizontal="center" vertical="center"/>
    </xf>
    <xf numFmtId="0" fontId="15" fillId="0" borderId="66" xfId="0" applyFont="1" applyBorder="1" applyAlignment="1">
      <alignment horizontal="center" vertical="center"/>
    </xf>
    <xf numFmtId="0" fontId="15" fillId="0" borderId="47" xfId="0" applyFont="1" applyBorder="1" applyAlignment="1">
      <alignment horizontal="center" vertical="center"/>
    </xf>
    <xf numFmtId="0" fontId="9" fillId="0" borderId="18" xfId="0" applyFont="1" applyBorder="1" applyAlignment="1">
      <alignment horizontal="left" vertical="center" indent="1"/>
    </xf>
    <xf numFmtId="0" fontId="9" fillId="0" borderId="66" xfId="0" applyFont="1" applyBorder="1"/>
    <xf numFmtId="0" fontId="9" fillId="0" borderId="47" xfId="0" applyFont="1" applyBorder="1"/>
    <xf numFmtId="0" fontId="9" fillId="0" borderId="68" xfId="0" applyFont="1" applyBorder="1"/>
    <xf numFmtId="0" fontId="9" fillId="0" borderId="69" xfId="0" applyFont="1" applyBorder="1"/>
    <xf numFmtId="0" fontId="9" fillId="0" borderId="28" xfId="0" applyFont="1" applyBorder="1" applyAlignment="1">
      <alignment horizontal="right" vertical="center" indent="1"/>
    </xf>
    <xf numFmtId="0" fontId="9" fillId="0" borderId="68" xfId="0" applyFont="1" applyBorder="1" applyAlignment="1">
      <alignment horizontal="right" vertical="center"/>
    </xf>
    <xf numFmtId="0" fontId="9" fillId="0" borderId="23" xfId="0" applyFont="1" applyBorder="1"/>
    <xf numFmtId="0" fontId="9" fillId="0" borderId="70" xfId="0" applyFont="1" applyBorder="1"/>
    <xf numFmtId="0" fontId="9" fillId="0" borderId="71" xfId="0" applyFont="1" applyBorder="1"/>
    <xf numFmtId="0" fontId="9" fillId="0" borderId="20" xfId="0" applyFont="1" applyBorder="1"/>
    <xf numFmtId="0" fontId="9" fillId="0" borderId="72" xfId="0" applyFont="1" applyBorder="1" applyAlignment="1">
      <alignment horizontal="left" vertical="center" indent="1"/>
    </xf>
    <xf numFmtId="0" fontId="9" fillId="0" borderId="27" xfId="0" applyFont="1" applyBorder="1" applyAlignment="1">
      <alignment horizontal="left" vertical="center" indent="1"/>
    </xf>
    <xf numFmtId="0" fontId="9" fillId="0" borderId="0" xfId="0" applyFont="1" applyAlignment="1">
      <alignment vertical="center"/>
    </xf>
    <xf numFmtId="0" fontId="9" fillId="0" borderId="28" xfId="0" applyFont="1" applyBorder="1" applyAlignment="1">
      <alignment horizontal="left" vertical="center"/>
    </xf>
    <xf numFmtId="0" fontId="9" fillId="0" borderId="70" xfId="0" applyFont="1" applyBorder="1" applyAlignment="1">
      <alignment horizontal="left" vertical="center" indent="1"/>
    </xf>
    <xf numFmtId="0" fontId="9" fillId="0" borderId="25" xfId="0" applyFont="1" applyBorder="1"/>
    <xf numFmtId="0" fontId="9" fillId="0" borderId="18" xfId="0" applyFont="1" applyBorder="1" applyAlignment="1">
      <alignment horizontal="center" vertical="center"/>
    </xf>
    <xf numFmtId="0" fontId="9" fillId="0" borderId="28" xfId="0" applyFont="1" applyBorder="1" applyAlignment="1">
      <alignment horizontal="center" vertical="center"/>
    </xf>
    <xf numFmtId="0" fontId="9" fillId="0" borderId="28" xfId="0" applyFont="1" applyBorder="1" applyAlignment="1">
      <alignment horizontal="right" vertical="center"/>
    </xf>
    <xf numFmtId="0" fontId="9" fillId="0" borderId="0" xfId="0" applyFont="1" applyAlignment="1">
      <alignment horizontal="right" vertical="center"/>
    </xf>
    <xf numFmtId="0" fontId="9" fillId="0" borderId="72" xfId="0" applyFont="1" applyBorder="1" applyAlignment="1">
      <alignment vertical="center"/>
    </xf>
    <xf numFmtId="0" fontId="16" fillId="0" borderId="74" xfId="48" applyFont="1" applyBorder="1" applyAlignment="1">
      <alignment horizontal="center" vertical="center"/>
    </xf>
    <xf numFmtId="0" fontId="16" fillId="0" borderId="75" xfId="48" applyFont="1" applyBorder="1" applyAlignment="1">
      <alignment horizontal="center" vertical="center"/>
    </xf>
    <xf numFmtId="0" fontId="16" fillId="0" borderId="76" xfId="48" applyFont="1" applyBorder="1" applyAlignment="1">
      <alignment horizontal="center" vertical="center"/>
    </xf>
    <xf numFmtId="0" fontId="16" fillId="0" borderId="70" xfId="48" applyFont="1" applyBorder="1" applyAlignment="1">
      <alignment horizontal="center" vertical="center"/>
    </xf>
    <xf numFmtId="0" fontId="16" fillId="0" borderId="77" xfId="48" applyFont="1" applyBorder="1" applyAlignment="1">
      <alignment horizontal="center" vertical="center"/>
    </xf>
    <xf numFmtId="0" fontId="13" fillId="0" borderId="0" xfId="48" applyFont="1" applyAlignment="1"/>
    <xf numFmtId="0" fontId="16" fillId="0" borderId="24" xfId="0" applyFont="1" applyBorder="1" applyAlignment="1">
      <alignment horizontal="center" vertical="center"/>
    </xf>
    <xf numFmtId="0" fontId="9" fillId="0" borderId="70" xfId="0" applyFont="1" applyBorder="1" applyAlignment="1">
      <alignment horizontal="center" vertical="center"/>
    </xf>
    <xf numFmtId="0" fontId="9" fillId="0" borderId="28" xfId="0" applyFont="1" applyBorder="1" applyAlignment="1">
      <alignment horizontal="distributed" vertical="center" justifyLastLine="1"/>
    </xf>
    <xf numFmtId="0" fontId="9" fillId="0" borderId="72" xfId="0" applyFont="1" applyBorder="1"/>
    <xf numFmtId="0" fontId="9" fillId="0" borderId="28" xfId="0" applyFont="1" applyBorder="1"/>
    <xf numFmtId="0" fontId="9" fillId="0" borderId="27" xfId="0" applyFont="1" applyBorder="1"/>
    <xf numFmtId="0" fontId="9" fillId="0" borderId="72" xfId="0" applyFont="1" applyBorder="1" applyAlignment="1">
      <alignment horizontal="center" vertical="center"/>
    </xf>
    <xf numFmtId="182" fontId="13" fillId="0" borderId="80" xfId="0" applyNumberFormat="1" applyFont="1" applyBorder="1" applyAlignment="1">
      <alignment horizontal="right" vertical="center"/>
    </xf>
    <xf numFmtId="0" fontId="13" fillId="0" borderId="81" xfId="0" applyFont="1" applyBorder="1" applyAlignment="1">
      <alignment horizontal="distributed" vertical="center" wrapText="1"/>
    </xf>
    <xf numFmtId="0" fontId="9" fillId="0" borderId="24" xfId="0" applyFont="1" applyBorder="1" applyAlignment="1">
      <alignment horizontal="right" vertical="center"/>
    </xf>
    <xf numFmtId="0" fontId="9" fillId="0" borderId="66" xfId="0" applyFont="1" applyBorder="1" applyAlignment="1">
      <alignment horizontal="left" vertical="center" indent="1"/>
    </xf>
    <xf numFmtId="0" fontId="9" fillId="0" borderId="23" xfId="0" applyFont="1" applyBorder="1" applyAlignment="1">
      <alignment horizontal="right" vertical="center"/>
    </xf>
    <xf numFmtId="0" fontId="9" fillId="0" borderId="0" xfId="0" applyFont="1" applyAlignment="1">
      <alignment horizontal="center" vertical="center"/>
    </xf>
    <xf numFmtId="0" fontId="9" fillId="0" borderId="0" xfId="0" applyFont="1" applyAlignment="1">
      <alignment horizontal="right" vertical="center" indent="1"/>
    </xf>
    <xf numFmtId="0" fontId="16" fillId="0" borderId="0" xfId="0" applyFont="1"/>
    <xf numFmtId="0" fontId="9" fillId="0" borderId="83" xfId="0" applyFont="1" applyBorder="1" applyAlignment="1">
      <alignment horizontal="left" vertical="center" wrapText="1"/>
    </xf>
    <xf numFmtId="0" fontId="9" fillId="0" borderId="84" xfId="0" applyFont="1" applyBorder="1" applyAlignment="1">
      <alignment vertical="center"/>
    </xf>
    <xf numFmtId="0" fontId="9" fillId="0" borderId="85" xfId="0" applyFont="1" applyBorder="1" applyAlignment="1">
      <alignment vertical="center"/>
    </xf>
    <xf numFmtId="0" fontId="9" fillId="0" borderId="86" xfId="0" applyFont="1" applyBorder="1" applyAlignment="1">
      <alignment vertical="center"/>
    </xf>
    <xf numFmtId="0" fontId="16" fillId="0" borderId="70" xfId="0" applyFont="1" applyBorder="1" applyAlignment="1">
      <alignment horizontal="left" vertical="center"/>
    </xf>
    <xf numFmtId="0" fontId="16" fillId="0" borderId="28" xfId="0" applyFont="1" applyBorder="1"/>
    <xf numFmtId="183" fontId="16" fillId="0" borderId="28" xfId="0" applyNumberFormat="1" applyFont="1" applyBorder="1"/>
    <xf numFmtId="0" fontId="16" fillId="0" borderId="47" xfId="0" applyFont="1" applyBorder="1"/>
    <xf numFmtId="0" fontId="16" fillId="0" borderId="0" xfId="0" applyFont="1" applyAlignment="1">
      <alignment horizontal="distributed" vertical="center" justifyLastLine="1"/>
    </xf>
    <xf numFmtId="184" fontId="16" fillId="0" borderId="0" xfId="0" applyNumberFormat="1" applyFont="1"/>
    <xf numFmtId="0" fontId="16" fillId="24" borderId="24" xfId="0" applyFont="1" applyFill="1" applyBorder="1" applyAlignment="1">
      <alignment horizontal="right" vertical="center"/>
    </xf>
    <xf numFmtId="184" fontId="16" fillId="24" borderId="16" xfId="0" applyNumberFormat="1" applyFont="1" applyFill="1" applyBorder="1" applyAlignment="1">
      <alignment vertical="center"/>
    </xf>
    <xf numFmtId="184" fontId="11" fillId="25" borderId="16" xfId="0" applyNumberFormat="1" applyFont="1" applyFill="1" applyBorder="1" applyAlignment="1">
      <alignment vertical="center" wrapText="1"/>
    </xf>
    <xf numFmtId="184" fontId="11" fillId="25" borderId="30" xfId="0" applyNumberFormat="1" applyFont="1" applyFill="1" applyBorder="1" applyAlignment="1">
      <alignment vertical="center" wrapText="1"/>
    </xf>
    <xf numFmtId="187" fontId="11" fillId="25" borderId="16" xfId="0" applyNumberFormat="1" applyFont="1" applyFill="1" applyBorder="1" applyAlignment="1">
      <alignment vertical="center" wrapText="1"/>
    </xf>
    <xf numFmtId="187" fontId="11" fillId="25" borderId="30" xfId="0" applyNumberFormat="1" applyFont="1" applyFill="1" applyBorder="1" applyAlignment="1">
      <alignment vertical="center" wrapText="1"/>
    </xf>
    <xf numFmtId="186" fontId="11" fillId="25" borderId="67" xfId="0" applyNumberFormat="1" applyFont="1" applyFill="1" applyBorder="1" applyAlignment="1">
      <alignment horizontal="right" vertical="center" wrapText="1"/>
    </xf>
    <xf numFmtId="184" fontId="11" fillId="25" borderId="67" xfId="0" applyNumberFormat="1" applyFont="1" applyFill="1" applyBorder="1" applyAlignment="1">
      <alignment horizontal="right" vertical="center" wrapText="1"/>
    </xf>
    <xf numFmtId="0" fontId="13" fillId="0" borderId="52" xfId="0" applyFont="1" applyBorder="1" applyAlignment="1">
      <alignment horizontal="distributed" vertical="center" wrapText="1"/>
    </xf>
    <xf numFmtId="0" fontId="0" fillId="0" borderId="0" xfId="0" applyAlignment="1">
      <alignment vertical="center" wrapText="1"/>
    </xf>
    <xf numFmtId="0" fontId="21" fillId="0" borderId="0" xfId="43" applyFont="1">
      <alignment vertical="center"/>
    </xf>
    <xf numFmtId="0" fontId="7" fillId="0" borderId="0" xfId="43">
      <alignment vertical="center"/>
    </xf>
    <xf numFmtId="0" fontId="7" fillId="0" borderId="0" xfId="43" applyAlignment="1">
      <alignment horizontal="right" vertical="center"/>
    </xf>
    <xf numFmtId="0" fontId="7" fillId="0" borderId="28" xfId="43" applyBorder="1" applyAlignment="1">
      <alignment horizontal="center" vertical="center"/>
    </xf>
    <xf numFmtId="0" fontId="3" fillId="0" borderId="0" xfId="50">
      <alignment vertical="center"/>
    </xf>
    <xf numFmtId="0" fontId="3" fillId="0" borderId="0" xfId="50" applyAlignment="1">
      <alignment horizontal="center" vertical="center"/>
    </xf>
    <xf numFmtId="0" fontId="3" fillId="0" borderId="28" xfId="50" applyBorder="1" applyAlignment="1">
      <alignment horizontal="center" vertical="center"/>
    </xf>
    <xf numFmtId="0" fontId="3" fillId="0" borderId="0" xfId="50" applyAlignment="1">
      <alignment vertical="center" wrapText="1"/>
    </xf>
    <xf numFmtId="0" fontId="20" fillId="0" borderId="24" xfId="43" applyFont="1" applyBorder="1" applyAlignment="1">
      <alignment horizontal="center" vertical="center"/>
    </xf>
    <xf numFmtId="0" fontId="7" fillId="0" borderId="18" xfId="43" applyBorder="1" applyAlignment="1">
      <alignment horizontal="center" vertical="center"/>
    </xf>
    <xf numFmtId="0" fontId="20" fillId="0" borderId="0" xfId="43" applyFont="1">
      <alignment vertical="center"/>
    </xf>
    <xf numFmtId="0" fontId="45" fillId="0" borderId="0" xfId="43" applyFont="1">
      <alignment vertical="center"/>
    </xf>
    <xf numFmtId="0" fontId="7" fillId="0" borderId="66" xfId="43" applyBorder="1">
      <alignment vertical="center"/>
    </xf>
    <xf numFmtId="0" fontId="7" fillId="0" borderId="28" xfId="43" applyBorder="1" applyAlignment="1">
      <alignment horizontal="distributed" vertical="center"/>
    </xf>
    <xf numFmtId="0" fontId="7" fillId="0" borderId="47" xfId="43" applyBorder="1">
      <alignment vertical="center"/>
    </xf>
    <xf numFmtId="0" fontId="7" fillId="0" borderId="18" xfId="43" applyBorder="1" applyAlignment="1">
      <alignment horizontal="distributed" vertical="center"/>
    </xf>
    <xf numFmtId="0" fontId="7" fillId="0" borderId="61" xfId="43" applyBorder="1" applyAlignment="1">
      <alignment horizontal="center" vertical="center"/>
    </xf>
    <xf numFmtId="0" fontId="7" fillId="0" borderId="95" xfId="43" applyBorder="1">
      <alignment vertical="center"/>
    </xf>
    <xf numFmtId="0" fontId="7" fillId="0" borderId="58" xfId="43" applyBorder="1">
      <alignment vertical="center"/>
    </xf>
    <xf numFmtId="0" fontId="3" fillId="0" borderId="80" xfId="43" applyFont="1" applyBorder="1" applyAlignment="1">
      <alignment vertical="center" textRotation="255" wrapText="1"/>
    </xf>
    <xf numFmtId="0" fontId="7" fillId="0" borderId="56" xfId="43" applyBorder="1" applyAlignment="1">
      <alignment horizontal="center" vertical="center"/>
    </xf>
    <xf numFmtId="0" fontId="24" fillId="0" borderId="0" xfId="43" applyFont="1">
      <alignment vertical="center"/>
    </xf>
    <xf numFmtId="188" fontId="24" fillId="0" borderId="35" xfId="43" applyNumberFormat="1" applyFont="1" applyBorder="1" applyAlignment="1">
      <alignment horizontal="center" vertical="center"/>
    </xf>
    <xf numFmtId="188" fontId="24" fillId="0" borderId="47" xfId="43" applyNumberFormat="1" applyFont="1" applyBorder="1" applyAlignment="1">
      <alignment horizontal="center" vertical="center"/>
    </xf>
    <xf numFmtId="0" fontId="48" fillId="0" borderId="46" xfId="43" applyFont="1" applyBorder="1" applyAlignment="1">
      <alignment horizontal="center" vertical="center"/>
    </xf>
    <xf numFmtId="10" fontId="48" fillId="0" borderId="18" xfId="43" applyNumberFormat="1" applyFont="1" applyBorder="1" applyAlignment="1">
      <alignment horizontal="center" vertical="center"/>
    </xf>
    <xf numFmtId="0" fontId="48" fillId="0" borderId="19" xfId="43" applyFont="1" applyBorder="1" applyAlignment="1">
      <alignment horizontal="center" vertical="center"/>
    </xf>
    <xf numFmtId="0" fontId="24" fillId="0" borderId="96" xfId="43" applyFont="1" applyBorder="1">
      <alignment vertical="center"/>
    </xf>
    <xf numFmtId="0" fontId="48" fillId="0" borderId="97" xfId="43" applyFont="1" applyBorder="1" applyAlignment="1">
      <alignment horizontal="center" vertical="center"/>
    </xf>
    <xf numFmtId="0" fontId="48" fillId="0" borderId="98" xfId="43" applyFont="1" applyBorder="1" applyAlignment="1">
      <alignment horizontal="center" vertical="center"/>
    </xf>
    <xf numFmtId="0" fontId="24" fillId="0" borderId="45" xfId="43" applyFont="1" applyBorder="1">
      <alignment vertical="center"/>
    </xf>
    <xf numFmtId="0" fontId="48" fillId="0" borderId="28" xfId="43" applyFont="1" applyBorder="1">
      <alignment vertical="center"/>
    </xf>
    <xf numFmtId="0" fontId="48" fillId="0" borderId="46" xfId="43" applyFont="1" applyBorder="1">
      <alignment vertical="center"/>
    </xf>
    <xf numFmtId="0" fontId="24" fillId="0" borderId="28" xfId="43" applyFont="1" applyBorder="1">
      <alignment vertical="center"/>
    </xf>
    <xf numFmtId="0" fontId="24" fillId="0" borderId="46" xfId="43" applyFont="1" applyBorder="1">
      <alignment vertical="center"/>
    </xf>
    <xf numFmtId="0" fontId="24" fillId="0" borderId="55" xfId="43" applyFont="1" applyBorder="1">
      <alignment vertical="center"/>
    </xf>
    <xf numFmtId="0" fontId="24" fillId="0" borderId="56" xfId="43" applyFont="1" applyBorder="1">
      <alignment vertical="center"/>
    </xf>
    <xf numFmtId="0" fontId="24" fillId="0" borderId="57" xfId="43" applyFont="1" applyBorder="1">
      <alignment vertical="center"/>
    </xf>
    <xf numFmtId="0" fontId="36" fillId="0" borderId="0" xfId="43" applyFont="1">
      <alignment vertical="center"/>
    </xf>
    <xf numFmtId="0" fontId="47" fillId="0" borderId="0" xfId="43" applyFont="1">
      <alignment vertical="center"/>
    </xf>
    <xf numFmtId="0" fontId="24" fillId="0" borderId="99" xfId="43" applyFont="1" applyBorder="1">
      <alignment vertical="center"/>
    </xf>
    <xf numFmtId="0" fontId="24" fillId="0" borderId="41" xfId="43" applyFont="1" applyBorder="1">
      <alignment vertical="center"/>
    </xf>
    <xf numFmtId="0" fontId="24" fillId="0" borderId="36" xfId="43" applyFont="1" applyBorder="1">
      <alignment vertical="center"/>
    </xf>
    <xf numFmtId="10" fontId="49" fillId="0" borderId="25" xfId="43" applyNumberFormat="1" applyFont="1" applyBorder="1" applyAlignment="1">
      <alignment horizontal="center" vertical="center" wrapText="1"/>
    </xf>
    <xf numFmtId="10" fontId="49" fillId="0" borderId="46" xfId="43" applyNumberFormat="1" applyFont="1" applyBorder="1" applyAlignment="1">
      <alignment horizontal="center" vertical="center" wrapText="1"/>
    </xf>
    <xf numFmtId="0" fontId="24" fillId="0" borderId="40" xfId="43" applyFont="1" applyBorder="1">
      <alignment vertical="center"/>
    </xf>
    <xf numFmtId="10" fontId="48" fillId="0" borderId="28" xfId="43" applyNumberFormat="1" applyFont="1" applyBorder="1" applyAlignment="1">
      <alignment horizontal="center" vertical="center"/>
    </xf>
    <xf numFmtId="0" fontId="24" fillId="0" borderId="42" xfId="43" applyFont="1" applyBorder="1">
      <alignment vertical="center"/>
    </xf>
    <xf numFmtId="0" fontId="42" fillId="0" borderId="0" xfId="45" applyFont="1">
      <alignment vertical="center"/>
    </xf>
    <xf numFmtId="0" fontId="7" fillId="0" borderId="0" xfId="45" applyFont="1">
      <alignment vertical="center"/>
    </xf>
    <xf numFmtId="0" fontId="42" fillId="0" borderId="0" xfId="45" applyFont="1" applyAlignment="1">
      <alignment horizontal="center" vertical="center"/>
    </xf>
    <xf numFmtId="0" fontId="7" fillId="0" borderId="24" xfId="45" applyFont="1" applyBorder="1" applyAlignment="1">
      <alignment horizontal="left" vertical="center"/>
    </xf>
    <xf numFmtId="0" fontId="7" fillId="0" borderId="18" xfId="45" applyFont="1" applyBorder="1" applyAlignment="1">
      <alignment horizontal="left" vertical="center" indent="1"/>
    </xf>
    <xf numFmtId="0" fontId="7" fillId="0" borderId="28" xfId="45" applyFont="1" applyBorder="1" applyAlignment="1">
      <alignment horizontal="left" vertical="center" indent="1"/>
    </xf>
    <xf numFmtId="0" fontId="7" fillId="0" borderId="70" xfId="45" applyFont="1" applyBorder="1" applyAlignment="1">
      <alignment horizontal="left" vertical="center" indent="1"/>
    </xf>
    <xf numFmtId="0" fontId="7" fillId="0" borderId="70" xfId="45" applyFont="1" applyBorder="1">
      <alignment vertical="center"/>
    </xf>
    <xf numFmtId="0" fontId="7" fillId="0" borderId="25" xfId="45" applyFont="1" applyBorder="1">
      <alignment vertical="center"/>
    </xf>
    <xf numFmtId="0" fontId="7" fillId="0" borderId="71" xfId="45" applyFont="1" applyBorder="1">
      <alignment vertical="center"/>
    </xf>
    <xf numFmtId="0" fontId="7" fillId="0" borderId="68" xfId="45" applyFont="1" applyBorder="1">
      <alignment vertical="center"/>
    </xf>
    <xf numFmtId="0" fontId="7" fillId="0" borderId="28" xfId="45" applyFont="1" applyBorder="1" applyAlignment="1">
      <alignment horizontal="center" vertical="center"/>
    </xf>
    <xf numFmtId="0" fontId="7" fillId="0" borderId="28" xfId="45" applyFont="1" applyBorder="1" applyAlignment="1">
      <alignment vertical="center" wrapText="1"/>
    </xf>
    <xf numFmtId="0" fontId="7" fillId="0" borderId="28" xfId="45" applyFont="1" applyBorder="1" applyAlignment="1">
      <alignment horizontal="right" vertical="center"/>
    </xf>
    <xf numFmtId="0" fontId="7" fillId="0" borderId="0" xfId="45" applyFont="1" applyAlignment="1">
      <alignment horizontal="right" vertical="center"/>
    </xf>
    <xf numFmtId="0" fontId="7" fillId="0" borderId="0" xfId="45" applyFont="1" applyAlignment="1">
      <alignment vertical="center" wrapText="1"/>
    </xf>
    <xf numFmtId="0" fontId="7" fillId="0" borderId="23" xfId="45" applyFont="1" applyBorder="1">
      <alignment vertical="center"/>
    </xf>
    <xf numFmtId="0" fontId="7" fillId="0" borderId="20" xfId="45" applyFont="1" applyBorder="1">
      <alignment vertical="center"/>
    </xf>
    <xf numFmtId="0" fontId="7" fillId="0" borderId="69" xfId="45" applyFont="1" applyBorder="1">
      <alignment vertical="center"/>
    </xf>
    <xf numFmtId="0" fontId="7" fillId="0" borderId="69" xfId="45" applyFont="1" applyBorder="1" applyAlignment="1">
      <alignment vertical="center" wrapText="1"/>
    </xf>
    <xf numFmtId="0" fontId="21" fillId="0" borderId="0" xfId="44" applyFont="1">
      <alignment vertical="center"/>
    </xf>
    <xf numFmtId="0" fontId="4" fillId="0" borderId="0" xfId="44">
      <alignment vertical="center"/>
    </xf>
    <xf numFmtId="0" fontId="81" fillId="0" borderId="0" xfId="45">
      <alignment vertical="center"/>
    </xf>
    <xf numFmtId="0" fontId="21" fillId="0" borderId="0" xfId="44" applyFont="1" applyAlignment="1">
      <alignment horizontal="center" vertical="center"/>
    </xf>
    <xf numFmtId="0" fontId="4" fillId="0" borderId="24" xfId="44" applyBorder="1" applyAlignment="1">
      <alignment horizontal="center" vertical="center"/>
    </xf>
    <xf numFmtId="0" fontId="4" fillId="0" borderId="18" xfId="44" applyBorder="1" applyAlignment="1">
      <alignment horizontal="left" vertical="center" indent="1"/>
    </xf>
    <xf numFmtId="0" fontId="4" fillId="0" borderId="71" xfId="44" applyBorder="1" applyAlignment="1">
      <alignment horizontal="center" vertical="center"/>
    </xf>
    <xf numFmtId="0" fontId="4" fillId="0" borderId="18" xfId="44" applyBorder="1" applyAlignment="1">
      <alignment horizontal="left" vertical="center" wrapText="1" indent="1"/>
    </xf>
    <xf numFmtId="0" fontId="4" fillId="0" borderId="70" xfId="44" applyBorder="1" applyAlignment="1">
      <alignment horizontal="center" vertical="center"/>
    </xf>
    <xf numFmtId="0" fontId="4" fillId="0" borderId="70" xfId="44" applyBorder="1" applyAlignment="1">
      <alignment horizontal="left" vertical="center"/>
    </xf>
    <xf numFmtId="0" fontId="4" fillId="0" borderId="15" xfId="44" applyBorder="1">
      <alignment vertical="center"/>
    </xf>
    <xf numFmtId="0" fontId="21" fillId="0" borderId="0" xfId="45" applyFont="1">
      <alignment vertical="center"/>
    </xf>
    <xf numFmtId="0" fontId="21" fillId="0" borderId="0" xfId="45" applyFont="1" applyAlignment="1">
      <alignment horizontal="center" vertical="center"/>
    </xf>
    <xf numFmtId="0" fontId="4" fillId="0" borderId="24" xfId="45" applyFont="1" applyBorder="1" applyAlignment="1">
      <alignment horizontal="center" vertical="center"/>
    </xf>
    <xf numFmtId="0" fontId="81" fillId="0" borderId="18" xfId="45" applyBorder="1" applyAlignment="1">
      <alignment horizontal="left" vertical="center" indent="1"/>
    </xf>
    <xf numFmtId="0" fontId="41" fillId="0" borderId="0" xfId="45" applyFont="1">
      <alignment vertical="center"/>
    </xf>
    <xf numFmtId="0" fontId="53" fillId="0" borderId="0" xfId="45" applyFont="1">
      <alignment vertical="center"/>
    </xf>
    <xf numFmtId="0" fontId="41" fillId="0" borderId="0" xfId="45" applyFont="1" applyAlignment="1">
      <alignment horizontal="left" vertical="center"/>
    </xf>
    <xf numFmtId="0" fontId="51" fillId="0" borderId="0" xfId="52" applyFont="1">
      <alignment vertical="center"/>
    </xf>
    <xf numFmtId="0" fontId="55" fillId="0" borderId="0" xfId="44" applyFont="1" applyAlignment="1">
      <alignment horizontal="right" vertical="center"/>
    </xf>
    <xf numFmtId="0" fontId="51" fillId="0" borderId="0" xfId="44" applyFont="1">
      <alignment vertical="center"/>
    </xf>
    <xf numFmtId="0" fontId="52" fillId="0" borderId="27" xfId="48" applyFont="1" applyBorder="1" applyAlignment="1">
      <alignment horizontal="distributed" vertical="center"/>
    </xf>
    <xf numFmtId="0" fontId="52" fillId="0" borderId="103" xfId="48" applyFont="1" applyBorder="1" applyAlignment="1">
      <alignment horizontal="distributed" vertical="center"/>
    </xf>
    <xf numFmtId="0" fontId="57" fillId="0" borderId="104" xfId="52" applyFont="1" applyBorder="1" applyAlignment="1">
      <alignment horizontal="center" vertical="center" wrapText="1"/>
    </xf>
    <xf numFmtId="0" fontId="59" fillId="0" borderId="105" xfId="52" applyFont="1" applyBorder="1" applyAlignment="1">
      <alignment horizontal="center" vertical="center" wrapText="1"/>
    </xf>
    <xf numFmtId="0" fontId="61" fillId="0" borderId="106" xfId="52" applyFont="1" applyBorder="1" applyAlignment="1">
      <alignment horizontal="center" vertical="center" wrapText="1"/>
    </xf>
    <xf numFmtId="0" fontId="61" fillId="0" borderId="107" xfId="52" applyFont="1" applyBorder="1" applyAlignment="1">
      <alignment horizontal="center" vertical="center" wrapText="1"/>
    </xf>
    <xf numFmtId="0" fontId="61" fillId="0" borderId="66" xfId="52" applyFont="1" applyBorder="1" applyAlignment="1">
      <alignment horizontal="center" vertical="center" wrapText="1"/>
    </xf>
    <xf numFmtId="0" fontId="62" fillId="0" borderId="55" xfId="52" applyFont="1" applyBorder="1" applyAlignment="1">
      <alignment horizontal="center" vertical="center" shrinkToFit="1"/>
    </xf>
    <xf numFmtId="0" fontId="62" fillId="0" borderId="108" xfId="52" applyFont="1" applyBorder="1" applyAlignment="1">
      <alignment horizontal="center" vertical="center" shrinkToFit="1"/>
    </xf>
    <xf numFmtId="0" fontId="62" fillId="0" borderId="109" xfId="52" applyFont="1" applyBorder="1" applyAlignment="1">
      <alignment horizontal="center" vertical="center" shrinkToFit="1"/>
    </xf>
    <xf numFmtId="0" fontId="62" fillId="0" borderId="95" xfId="52" applyFont="1" applyBorder="1" applyAlignment="1">
      <alignment horizontal="center" vertical="center" shrinkToFit="1"/>
    </xf>
    <xf numFmtId="0" fontId="62" fillId="0" borderId="57" xfId="52" applyFont="1" applyBorder="1" applyAlignment="1">
      <alignment horizontal="center" vertical="center" shrinkToFit="1"/>
    </xf>
    <xf numFmtId="0" fontId="57" fillId="0" borderId="22" xfId="52" applyFont="1" applyBorder="1" applyAlignment="1">
      <alignment horizontal="center" vertical="center" wrapText="1"/>
    </xf>
    <xf numFmtId="0" fontId="57" fillId="0" borderId="28" xfId="52" applyFont="1" applyBorder="1" applyAlignment="1">
      <alignment horizontal="center" vertical="center" wrapText="1"/>
    </xf>
    <xf numFmtId="0" fontId="57" fillId="0" borderId="56" xfId="52" applyFont="1" applyBorder="1" applyAlignment="1">
      <alignment horizontal="center" vertical="center" wrapText="1"/>
    </xf>
    <xf numFmtId="0" fontId="62" fillId="0" borderId="110" xfId="52" applyFont="1" applyBorder="1" applyAlignment="1">
      <alignment horizontal="center" vertical="center" shrinkToFit="1"/>
    </xf>
    <xf numFmtId="0" fontId="59" fillId="0" borderId="0" xfId="45" applyFont="1">
      <alignment vertical="center"/>
    </xf>
    <xf numFmtId="0" fontId="65" fillId="0" borderId="0" xfId="45" applyFont="1">
      <alignment vertical="center"/>
    </xf>
    <xf numFmtId="0" fontId="59" fillId="0" borderId="84" xfId="45" applyFont="1" applyBorder="1">
      <alignment vertical="center"/>
    </xf>
    <xf numFmtId="0" fontId="59" fillId="0" borderId="85" xfId="45" applyFont="1" applyBorder="1">
      <alignment vertical="center"/>
    </xf>
    <xf numFmtId="0" fontId="59" fillId="0" borderId="111" xfId="45" applyFont="1" applyBorder="1">
      <alignment vertical="center"/>
    </xf>
    <xf numFmtId="0" fontId="59" fillId="0" borderId="111" xfId="45" applyFont="1" applyBorder="1" applyAlignment="1">
      <alignment horizontal="right" vertical="center"/>
    </xf>
    <xf numFmtId="0" fontId="64" fillId="0" borderId="51" xfId="45" applyFont="1" applyBorder="1" applyAlignment="1">
      <alignment horizontal="center" vertical="center"/>
    </xf>
    <xf numFmtId="0" fontId="64" fillId="0" borderId="112" xfId="45" applyFont="1" applyBorder="1" applyAlignment="1">
      <alignment horizontal="center" vertical="center"/>
    </xf>
    <xf numFmtId="0" fontId="59" fillId="0" borderId="113" xfId="45" applyFont="1" applyBorder="1">
      <alignment vertical="center"/>
    </xf>
    <xf numFmtId="0" fontId="59" fillId="0" borderId="114" xfId="45" applyFont="1" applyBorder="1" applyAlignment="1">
      <alignment horizontal="right" vertical="center"/>
    </xf>
    <xf numFmtId="0" fontId="81" fillId="0" borderId="0" xfId="45" applyAlignment="1">
      <alignment horizontal="left" vertical="center"/>
    </xf>
    <xf numFmtId="0" fontId="57" fillId="0" borderId="0" xfId="52" applyFont="1" applyAlignment="1">
      <alignment horizontal="left" vertical="center" wrapText="1"/>
    </xf>
    <xf numFmtId="0" fontId="49" fillId="0" borderId="0" xfId="45" applyFont="1" applyAlignment="1">
      <alignment horizontal="left" vertical="center"/>
    </xf>
    <xf numFmtId="0" fontId="24" fillId="0" borderId="0" xfId="52" applyFont="1" applyAlignment="1">
      <alignment horizontal="right" vertical="center"/>
    </xf>
    <xf numFmtId="0" fontId="67" fillId="0" borderId="0" xfId="52" applyFont="1">
      <alignment vertical="center"/>
    </xf>
    <xf numFmtId="0" fontId="0" fillId="0" borderId="0" xfId="43" applyFont="1">
      <alignment vertical="center"/>
    </xf>
    <xf numFmtId="0" fontId="4" fillId="0" borderId="0" xfId="43" applyFont="1">
      <alignment vertical="center"/>
    </xf>
    <xf numFmtId="0" fontId="9" fillId="0" borderId="0" xfId="51" applyFont="1" applyAlignment="1">
      <alignment wrapText="1"/>
    </xf>
    <xf numFmtId="0" fontId="9" fillId="0" borderId="0" xfId="51" applyFont="1"/>
    <xf numFmtId="0" fontId="9" fillId="0" borderId="0" xfId="51" applyFont="1" applyAlignment="1">
      <alignment horizontal="right" wrapText="1"/>
    </xf>
    <xf numFmtId="0" fontId="9" fillId="0" borderId="28" xfId="51" applyFont="1" applyBorder="1" applyAlignment="1">
      <alignment horizontal="distributed" vertical="distributed" wrapText="1"/>
    </xf>
    <xf numFmtId="0" fontId="9" fillId="0" borderId="47" xfId="51" applyFont="1" applyBorder="1" applyAlignment="1">
      <alignment horizontal="center" vertical="center" wrapText="1"/>
    </xf>
    <xf numFmtId="0" fontId="9" fillId="0" borderId="0" xfId="51" applyFont="1" applyAlignment="1">
      <alignment vertical="center"/>
    </xf>
    <xf numFmtId="0" fontId="11" fillId="25" borderId="53" xfId="46" applyFont="1" applyFill="1" applyBorder="1" applyAlignment="1">
      <alignment horizontal="justify" vertical="center" wrapText="1"/>
    </xf>
    <xf numFmtId="185" fontId="11" fillId="25" borderId="125" xfId="46" applyNumberFormat="1" applyFont="1" applyFill="1" applyBorder="1" applyAlignment="1">
      <alignment vertical="center" wrapText="1"/>
    </xf>
    <xf numFmtId="0" fontId="11" fillId="26" borderId="125" xfId="46" applyFont="1" applyFill="1" applyBorder="1" applyAlignment="1">
      <alignment horizontal="center" vertical="center" wrapText="1"/>
    </xf>
    <xf numFmtId="0" fontId="11" fillId="27" borderId="53" xfId="46" applyFont="1" applyFill="1" applyBorder="1" applyAlignment="1">
      <alignment horizontal="justify" vertical="center" wrapText="1"/>
    </xf>
    <xf numFmtId="0" fontId="11" fillId="27" borderId="125" xfId="46" applyFont="1" applyFill="1" applyBorder="1" applyAlignment="1">
      <alignment horizontal="center" vertical="center" wrapText="1"/>
    </xf>
    <xf numFmtId="0" fontId="72" fillId="0" borderId="0" xfId="45" applyFont="1">
      <alignment vertical="center"/>
    </xf>
    <xf numFmtId="0" fontId="71" fillId="0" borderId="0" xfId="45" applyFont="1">
      <alignment vertical="center"/>
    </xf>
    <xf numFmtId="177" fontId="11" fillId="26" borderId="30" xfId="0" applyNumberFormat="1" applyFont="1" applyFill="1" applyBorder="1" applyAlignment="1" applyProtection="1">
      <alignment vertical="center"/>
      <protection locked="0"/>
    </xf>
    <xf numFmtId="0" fontId="7" fillId="0" borderId="0" xfId="45" applyFont="1" applyAlignment="1">
      <alignment horizontal="left" vertical="center"/>
    </xf>
    <xf numFmtId="0" fontId="81" fillId="0" borderId="0" xfId="45" applyAlignment="1">
      <alignment horizontal="right" vertical="center"/>
    </xf>
    <xf numFmtId="0" fontId="4" fillId="0" borderId="0" xfId="44" applyAlignment="1">
      <alignment horizontal="right" vertical="center"/>
    </xf>
    <xf numFmtId="0" fontId="74" fillId="0" borderId="0" xfId="45" applyFont="1" applyAlignment="1">
      <alignment horizontal="right" vertical="center"/>
    </xf>
    <xf numFmtId="0" fontId="7" fillId="0" borderId="0" xfId="45" applyFont="1" applyAlignment="1">
      <alignment horizontal="center" vertical="center"/>
    </xf>
    <xf numFmtId="0" fontId="7" fillId="0" borderId="15" xfId="45" applyFont="1" applyBorder="1">
      <alignment vertical="center"/>
    </xf>
    <xf numFmtId="0" fontId="74" fillId="0" borderId="0" xfId="45" applyFont="1">
      <alignment vertical="center"/>
    </xf>
    <xf numFmtId="0" fontId="74" fillId="0" borderId="0" xfId="45" applyFont="1" applyAlignment="1">
      <alignment horizontal="center" vertical="center"/>
    </xf>
    <xf numFmtId="49" fontId="74" fillId="0" borderId="0" xfId="45" applyNumberFormat="1" applyFont="1">
      <alignment vertical="center"/>
    </xf>
    <xf numFmtId="0" fontId="76" fillId="0" borderId="0" xfId="45" applyFont="1">
      <alignment vertical="center"/>
    </xf>
    <xf numFmtId="0" fontId="76" fillId="0" borderId="28" xfId="45" applyFont="1" applyBorder="1">
      <alignment vertical="center"/>
    </xf>
    <xf numFmtId="0" fontId="76" fillId="0" borderId="47" xfId="45" applyFont="1" applyBorder="1" applyAlignment="1">
      <alignment horizontal="center" vertical="center"/>
    </xf>
    <xf numFmtId="0" fontId="76" fillId="0" borderId="47" xfId="45" applyFont="1" applyBorder="1">
      <alignment vertical="center"/>
    </xf>
    <xf numFmtId="0" fontId="77" fillId="0" borderId="0" xfId="45" applyFont="1">
      <alignment vertical="center"/>
    </xf>
    <xf numFmtId="0" fontId="74" fillId="0" borderId="0" xfId="45" applyFont="1" applyAlignment="1">
      <alignment vertical="center" textRotation="255" wrapText="1"/>
    </xf>
    <xf numFmtId="0" fontId="74" fillId="0" borderId="0" xfId="45" applyFont="1" applyAlignment="1">
      <alignment horizontal="left" vertical="center"/>
    </xf>
    <xf numFmtId="0" fontId="79" fillId="0" borderId="0" xfId="45" applyFont="1" applyAlignment="1">
      <alignment horizontal="center" vertical="center" wrapText="1"/>
    </xf>
    <xf numFmtId="0" fontId="79" fillId="0" borderId="0" xfId="45" applyFont="1" applyAlignment="1">
      <alignment horizontal="center" vertical="center"/>
    </xf>
    <xf numFmtId="0" fontId="78" fillId="0" borderId="0" xfId="45" applyFont="1">
      <alignment vertical="center"/>
    </xf>
    <xf numFmtId="58" fontId="76" fillId="0" borderId="47" xfId="45" applyNumberFormat="1" applyFont="1" applyBorder="1" applyAlignment="1">
      <alignment horizontal="center" vertical="center"/>
    </xf>
    <xf numFmtId="0" fontId="81" fillId="0" borderId="28" xfId="45" applyBorder="1" applyAlignment="1">
      <alignment horizontal="left" vertical="center" wrapText="1"/>
    </xf>
    <xf numFmtId="0" fontId="81" fillId="0" borderId="27" xfId="45" applyBorder="1" applyAlignment="1">
      <alignment horizontal="left" vertical="center" wrapText="1"/>
    </xf>
    <xf numFmtId="0" fontId="73" fillId="0" borderId="0" xfId="45" applyFont="1" applyAlignment="1">
      <alignment horizontal="left" vertical="center"/>
    </xf>
    <xf numFmtId="0" fontId="0" fillId="0" borderId="0" xfId="44" applyFont="1" applyAlignment="1">
      <alignment horizontal="right" vertical="center"/>
    </xf>
    <xf numFmtId="0" fontId="0" fillId="0" borderId="0" xfId="45" applyFont="1" applyAlignment="1">
      <alignment horizontal="left" vertical="center"/>
    </xf>
    <xf numFmtId="0" fontId="13" fillId="26" borderId="29" xfId="0" applyFont="1" applyFill="1" applyBorder="1" applyAlignment="1" applyProtection="1">
      <alignment horizontal="center" vertical="center"/>
      <protection locked="0"/>
    </xf>
    <xf numFmtId="0" fontId="13" fillId="26" borderId="26" xfId="0" applyFont="1" applyFill="1" applyBorder="1" applyAlignment="1" applyProtection="1">
      <alignment horizontal="center" vertical="center"/>
      <protection locked="0"/>
    </xf>
    <xf numFmtId="0" fontId="13" fillId="26" borderId="37" xfId="0" applyFont="1" applyFill="1" applyBorder="1" applyAlignment="1" applyProtection="1">
      <alignment horizontal="center" vertical="center"/>
      <protection locked="0"/>
    </xf>
    <xf numFmtId="0" fontId="13" fillId="26" borderId="38" xfId="0" applyFont="1" applyFill="1" applyBorder="1" applyAlignment="1" applyProtection="1">
      <alignment horizontal="center" vertical="center"/>
      <protection locked="0"/>
    </xf>
    <xf numFmtId="0" fontId="13" fillId="26" borderId="21" xfId="0" applyFont="1" applyFill="1" applyBorder="1" applyAlignment="1" applyProtection="1">
      <alignment horizontal="center" vertical="center"/>
      <protection locked="0"/>
    </xf>
    <xf numFmtId="0" fontId="13" fillId="25" borderId="29" xfId="0" applyFont="1" applyFill="1" applyBorder="1" applyAlignment="1">
      <alignment horizontal="center" vertical="center"/>
    </xf>
    <xf numFmtId="0" fontId="13" fillId="25" borderId="26" xfId="0" applyFont="1" applyFill="1" applyBorder="1" applyAlignment="1">
      <alignment horizontal="center" vertical="center"/>
    </xf>
    <xf numFmtId="0" fontId="13" fillId="25" borderId="37" xfId="0" applyFont="1" applyFill="1" applyBorder="1" applyAlignment="1">
      <alignment horizontal="center" vertical="center"/>
    </xf>
    <xf numFmtId="0" fontId="13" fillId="25" borderId="38" xfId="0" applyFont="1" applyFill="1" applyBorder="1" applyAlignment="1">
      <alignment horizontal="center" vertical="center"/>
    </xf>
    <xf numFmtId="0" fontId="13" fillId="26" borderId="30" xfId="0" applyFont="1" applyFill="1" applyBorder="1" applyAlignment="1" applyProtection="1">
      <alignment horizontal="center" vertical="center"/>
      <protection locked="0"/>
    </xf>
    <xf numFmtId="0" fontId="13" fillId="26" borderId="31" xfId="0" applyFont="1" applyFill="1" applyBorder="1" applyAlignment="1" applyProtection="1">
      <alignment horizontal="center" vertical="center"/>
      <protection locked="0"/>
    </xf>
    <xf numFmtId="0" fontId="13" fillId="26" borderId="33" xfId="0" applyFont="1" applyFill="1" applyBorder="1" applyAlignment="1" applyProtection="1">
      <alignment horizontal="center" vertical="center"/>
      <protection locked="0"/>
    </xf>
    <xf numFmtId="0" fontId="13" fillId="26" borderId="22" xfId="0" applyFont="1" applyFill="1" applyBorder="1" applyAlignment="1" applyProtection="1">
      <alignment horizontal="center" vertical="center"/>
      <protection locked="0"/>
    </xf>
    <xf numFmtId="0" fontId="13" fillId="26" borderId="34" xfId="0" applyFont="1" applyFill="1" applyBorder="1" applyAlignment="1" applyProtection="1">
      <alignment horizontal="center" vertical="center"/>
      <protection locked="0"/>
    </xf>
    <xf numFmtId="0" fontId="13" fillId="26" borderId="35" xfId="0" applyFont="1" applyFill="1" applyBorder="1" applyAlignment="1" applyProtection="1">
      <alignment horizontal="center" vertical="center"/>
      <protection locked="0"/>
    </xf>
    <xf numFmtId="0" fontId="13" fillId="26" borderId="42" xfId="0" applyFont="1" applyFill="1" applyBorder="1" applyAlignment="1" applyProtection="1">
      <alignment horizontal="center" vertical="center"/>
      <protection locked="0"/>
    </xf>
    <xf numFmtId="0" fontId="13" fillId="26" borderId="27" xfId="0" applyFont="1" applyFill="1" applyBorder="1" applyAlignment="1" applyProtection="1">
      <alignment horizontal="center" vertical="center"/>
      <protection locked="0"/>
    </xf>
    <xf numFmtId="0" fontId="13" fillId="26" borderId="43" xfId="0" applyFont="1" applyFill="1" applyBorder="1" applyAlignment="1" applyProtection="1">
      <alignment horizontal="center" vertical="center"/>
      <protection locked="0"/>
    </xf>
    <xf numFmtId="0" fontId="13" fillId="26" borderId="15" xfId="0" applyFont="1" applyFill="1" applyBorder="1" applyAlignment="1" applyProtection="1">
      <alignment horizontal="center" vertical="center"/>
      <protection locked="0"/>
    </xf>
    <xf numFmtId="0" fontId="13" fillId="26" borderId="23" xfId="0" applyFont="1" applyFill="1" applyBorder="1" applyAlignment="1" applyProtection="1">
      <alignment horizontal="center" vertical="center"/>
      <protection locked="0"/>
    </xf>
    <xf numFmtId="0" fontId="13" fillId="26" borderId="45" xfId="0" applyFont="1" applyFill="1" applyBorder="1" applyAlignment="1" applyProtection="1">
      <alignment horizontal="center" vertical="center"/>
      <protection locked="0"/>
    </xf>
    <xf numFmtId="0" fontId="13" fillId="26" borderId="28" xfId="0" applyFont="1" applyFill="1" applyBorder="1" applyAlignment="1" applyProtection="1">
      <alignment horizontal="center" vertical="center"/>
      <protection locked="0"/>
    </xf>
    <xf numFmtId="0" fontId="13" fillId="26" borderId="46" xfId="0" applyFont="1" applyFill="1" applyBorder="1" applyAlignment="1" applyProtection="1">
      <alignment horizontal="center" vertical="center"/>
      <protection locked="0"/>
    </xf>
    <xf numFmtId="0" fontId="13" fillId="26" borderId="47" xfId="0" applyFont="1" applyFill="1" applyBorder="1" applyAlignment="1" applyProtection="1">
      <alignment horizontal="center" vertical="center"/>
      <protection locked="0"/>
    </xf>
    <xf numFmtId="0" fontId="13" fillId="26" borderId="24" xfId="0" applyFont="1" applyFill="1" applyBorder="1" applyAlignment="1" applyProtection="1">
      <alignment horizontal="center" vertical="center"/>
      <protection locked="0"/>
    </xf>
    <xf numFmtId="0" fontId="13" fillId="26" borderId="55" xfId="0" applyFont="1" applyFill="1" applyBorder="1" applyAlignment="1" applyProtection="1">
      <alignment horizontal="center" vertical="center"/>
      <protection locked="0"/>
    </xf>
    <xf numFmtId="0" fontId="13" fillId="26" borderId="56" xfId="0" applyFont="1" applyFill="1" applyBorder="1" applyAlignment="1" applyProtection="1">
      <alignment horizontal="center" vertical="center"/>
      <protection locked="0"/>
    </xf>
    <xf numFmtId="0" fontId="13" fillId="26" borderId="57" xfId="0" applyFont="1" applyFill="1" applyBorder="1" applyAlignment="1" applyProtection="1">
      <alignment horizontal="center" vertical="center"/>
      <protection locked="0"/>
    </xf>
    <xf numFmtId="0" fontId="13" fillId="26" borderId="58" xfId="0" applyFont="1" applyFill="1" applyBorder="1" applyAlignment="1" applyProtection="1">
      <alignment horizontal="center" vertical="center"/>
      <protection locked="0"/>
    </xf>
    <xf numFmtId="0" fontId="13" fillId="26" borderId="59" xfId="0" applyFont="1" applyFill="1" applyBorder="1" applyAlignment="1" applyProtection="1">
      <alignment horizontal="center" vertical="center"/>
      <protection locked="0"/>
    </xf>
    <xf numFmtId="0" fontId="13" fillId="26" borderId="82" xfId="0" applyFont="1" applyFill="1" applyBorder="1" applyAlignment="1" applyProtection="1">
      <alignment horizontal="center" vertical="center"/>
      <protection locked="0"/>
    </xf>
    <xf numFmtId="0" fontId="13" fillId="25" borderId="21" xfId="0" applyFont="1" applyFill="1" applyBorder="1" applyAlignment="1">
      <alignment horizontal="center" vertical="center"/>
    </xf>
    <xf numFmtId="0" fontId="13" fillId="26" borderId="29" xfId="49" applyFont="1" applyFill="1" applyBorder="1" applyAlignment="1" applyProtection="1">
      <alignment horizontal="center" vertical="center"/>
      <protection locked="0"/>
    </xf>
    <xf numFmtId="0" fontId="13" fillId="26" borderId="26" xfId="49" applyFont="1" applyFill="1" applyBorder="1" applyAlignment="1" applyProtection="1">
      <alignment horizontal="center" vertical="center"/>
      <protection locked="0"/>
    </xf>
    <xf numFmtId="0" fontId="13" fillId="26" borderId="37" xfId="49" applyFont="1" applyFill="1" applyBorder="1" applyAlignment="1" applyProtection="1">
      <alignment horizontal="center" vertical="center"/>
      <protection locked="0"/>
    </xf>
    <xf numFmtId="0" fontId="13" fillId="26" borderId="38" xfId="49" applyFont="1" applyFill="1" applyBorder="1" applyAlignment="1" applyProtection="1">
      <alignment horizontal="center" vertical="center"/>
      <protection locked="0"/>
    </xf>
    <xf numFmtId="0" fontId="13" fillId="26" borderId="21" xfId="49" applyFont="1" applyFill="1" applyBorder="1" applyAlignment="1" applyProtection="1">
      <alignment horizontal="center" vertical="center"/>
      <protection locked="0"/>
    </xf>
    <xf numFmtId="0" fontId="13" fillId="26" borderId="17" xfId="0" applyFont="1" applyFill="1" applyBorder="1" applyAlignment="1" applyProtection="1">
      <alignment horizontal="center" vertical="center"/>
      <protection locked="0"/>
    </xf>
    <xf numFmtId="0" fontId="13" fillId="26" borderId="18" xfId="0" applyFont="1" applyFill="1" applyBorder="1" applyAlignment="1" applyProtection="1">
      <alignment horizontal="center" vertical="center"/>
      <protection locked="0"/>
    </xf>
    <xf numFmtId="0" fontId="13" fillId="26" borderId="19" xfId="0" applyFont="1" applyFill="1" applyBorder="1" applyAlignment="1" applyProtection="1">
      <alignment horizontal="center" vertical="center"/>
      <protection locked="0"/>
    </xf>
    <xf numFmtId="0" fontId="13" fillId="26" borderId="20" xfId="0" applyFont="1" applyFill="1" applyBorder="1" applyAlignment="1" applyProtection="1">
      <alignment horizontal="center" vertical="center"/>
      <protection locked="0"/>
    </xf>
    <xf numFmtId="0" fontId="13" fillId="26" borderId="25" xfId="0" applyFont="1" applyFill="1" applyBorder="1" applyAlignment="1" applyProtection="1">
      <alignment horizontal="center" vertical="center"/>
      <protection locked="0"/>
    </xf>
    <xf numFmtId="0" fontId="13" fillId="26" borderId="87" xfId="0" applyFont="1" applyFill="1" applyBorder="1" applyAlignment="1" applyProtection="1">
      <alignment horizontal="center" vertical="center"/>
      <protection locked="0"/>
    </xf>
    <xf numFmtId="0" fontId="13" fillId="26" borderId="88" xfId="0" applyFont="1" applyFill="1" applyBorder="1" applyAlignment="1" applyProtection="1">
      <alignment horizontal="center" vertical="center"/>
      <protection locked="0"/>
    </xf>
    <xf numFmtId="0" fontId="13" fillId="26" borderId="89" xfId="0" applyFont="1" applyFill="1" applyBorder="1" applyAlignment="1" applyProtection="1">
      <alignment horizontal="center" vertical="center"/>
      <protection locked="0"/>
    </xf>
    <xf numFmtId="0" fontId="13" fillId="26" borderId="90" xfId="0" applyFont="1" applyFill="1" applyBorder="1" applyAlignment="1" applyProtection="1">
      <alignment horizontal="center" vertical="center"/>
      <protection locked="0"/>
    </xf>
    <xf numFmtId="0" fontId="13" fillId="26" borderId="91" xfId="0" applyFont="1" applyFill="1" applyBorder="1" applyAlignment="1" applyProtection="1">
      <alignment horizontal="center" vertical="center"/>
      <protection locked="0"/>
    </xf>
    <xf numFmtId="177" fontId="9" fillId="25" borderId="37" xfId="0" applyNumberFormat="1" applyFont="1" applyFill="1" applyBorder="1" applyAlignment="1">
      <alignment horizontal="right" vertical="center"/>
    </xf>
    <xf numFmtId="180" fontId="16" fillId="25" borderId="16" xfId="0" applyNumberFormat="1" applyFont="1" applyFill="1" applyBorder="1" applyAlignment="1">
      <alignment horizontal="right" vertical="center"/>
    </xf>
    <xf numFmtId="181" fontId="16" fillId="25" borderId="16" xfId="0" applyNumberFormat="1" applyFont="1" applyFill="1" applyBorder="1" applyAlignment="1">
      <alignment horizontal="right" vertical="center"/>
    </xf>
    <xf numFmtId="0" fontId="9" fillId="25" borderId="37" xfId="0" applyFont="1" applyFill="1" applyBorder="1" applyAlignment="1">
      <alignment horizontal="right" vertical="center"/>
    </xf>
    <xf numFmtId="0" fontId="13" fillId="26" borderId="39" xfId="0" applyFont="1" applyFill="1" applyBorder="1" applyAlignment="1" applyProtection="1">
      <alignment horizontal="right" vertical="center"/>
      <protection locked="0"/>
    </xf>
    <xf numFmtId="181" fontId="16" fillId="25" borderId="48" xfId="0" applyNumberFormat="1" applyFont="1" applyFill="1" applyBorder="1" applyAlignment="1">
      <alignment horizontal="right" vertical="center"/>
    </xf>
    <xf numFmtId="182" fontId="13" fillId="25" borderId="52" xfId="0" applyNumberFormat="1" applyFont="1" applyFill="1" applyBorder="1" applyAlignment="1">
      <alignment horizontal="right" vertical="center"/>
    </xf>
    <xf numFmtId="187" fontId="13" fillId="25" borderId="39" xfId="0" applyNumberFormat="1" applyFont="1" applyFill="1" applyBorder="1" applyAlignment="1">
      <alignment horizontal="right" vertical="center"/>
    </xf>
    <xf numFmtId="0" fontId="13" fillId="0" borderId="30" xfId="0" applyFont="1" applyBorder="1" applyAlignment="1">
      <alignment vertical="center"/>
    </xf>
    <xf numFmtId="187" fontId="13" fillId="25" borderId="37" xfId="0" applyNumberFormat="1" applyFont="1" applyFill="1" applyBorder="1" applyAlignment="1">
      <alignment horizontal="right" vertical="center"/>
    </xf>
    <xf numFmtId="181" fontId="16" fillId="25" borderId="49" xfId="0" applyNumberFormat="1" applyFont="1" applyFill="1" applyBorder="1" applyAlignment="1">
      <alignment horizontal="right" vertical="center"/>
    </xf>
    <xf numFmtId="182" fontId="13" fillId="25" borderId="16" xfId="0" applyNumberFormat="1" applyFont="1" applyFill="1" applyBorder="1" applyAlignment="1">
      <alignment horizontal="right" vertical="center"/>
    </xf>
    <xf numFmtId="182" fontId="13" fillId="25" borderId="53" xfId="0" applyNumberFormat="1" applyFont="1" applyFill="1" applyBorder="1" applyAlignment="1">
      <alignment horizontal="right" vertical="center"/>
    </xf>
    <xf numFmtId="181" fontId="16" fillId="25" borderId="60" xfId="0" applyNumberFormat="1" applyFont="1" applyFill="1" applyBorder="1" applyAlignment="1">
      <alignment horizontal="right" vertical="center"/>
    </xf>
    <xf numFmtId="181" fontId="16" fillId="25" borderId="81" xfId="0" applyNumberFormat="1" applyFont="1" applyFill="1" applyBorder="1" applyAlignment="1">
      <alignment horizontal="right" vertical="center"/>
    </xf>
    <xf numFmtId="0" fontId="13" fillId="0" borderId="30" xfId="49" applyFont="1" applyBorder="1" applyAlignment="1">
      <alignment horizontal="distributed" vertical="distributed" wrapText="1"/>
    </xf>
    <xf numFmtId="181" fontId="16" fillId="25" borderId="39" xfId="49" applyNumberFormat="1" applyFont="1" applyFill="1" applyBorder="1" applyAlignment="1">
      <alignment horizontal="right" vertical="center"/>
    </xf>
    <xf numFmtId="181" fontId="16" fillId="25" borderId="50" xfId="0" applyNumberFormat="1" applyFont="1" applyFill="1" applyBorder="1" applyAlignment="1">
      <alignment horizontal="right" vertical="center"/>
    </xf>
    <xf numFmtId="181" fontId="16" fillId="25" borderId="52" xfId="0" applyNumberFormat="1" applyFont="1" applyFill="1" applyBorder="1" applyAlignment="1">
      <alignment horizontal="right" vertical="center"/>
    </xf>
    <xf numFmtId="181" fontId="16" fillId="25" borderId="51" xfId="0" applyNumberFormat="1" applyFont="1" applyFill="1" applyBorder="1" applyAlignment="1">
      <alignment horizontal="right" vertical="center"/>
    </xf>
    <xf numFmtId="181" fontId="16" fillId="25" borderId="125" xfId="49" applyNumberFormat="1" applyFont="1" applyFill="1" applyBorder="1" applyAlignment="1">
      <alignment horizontal="right" vertical="center"/>
    </xf>
    <xf numFmtId="0" fontId="13" fillId="25" borderId="39" xfId="0" applyFont="1" applyFill="1" applyBorder="1" applyAlignment="1">
      <alignment horizontal="right" vertical="center"/>
    </xf>
    <xf numFmtId="0" fontId="12" fillId="0" borderId="0" xfId="0" applyFont="1" applyAlignment="1">
      <alignment horizontal="distributed" vertical="center" wrapText="1" shrinkToFit="1"/>
    </xf>
    <xf numFmtId="0" fontId="21" fillId="0" borderId="0" xfId="43" applyFont="1" applyAlignment="1">
      <alignment horizontal="center" vertical="center"/>
    </xf>
    <xf numFmtId="0" fontId="82" fillId="30" borderId="0" xfId="43" applyFont="1" applyFill="1">
      <alignment vertical="center"/>
    </xf>
    <xf numFmtId="0" fontId="87" fillId="0" borderId="0" xfId="41" applyFont="1" applyAlignment="1">
      <alignment vertical="center"/>
    </xf>
    <xf numFmtId="0" fontId="87" fillId="0" borderId="0" xfId="41" applyFont="1" applyAlignment="1">
      <alignment horizontal="center" vertical="center"/>
    </xf>
    <xf numFmtId="0" fontId="87" fillId="0" borderId="71" xfId="41" applyFont="1" applyBorder="1" applyAlignment="1">
      <alignment vertical="center"/>
    </xf>
    <xf numFmtId="0" fontId="87" fillId="0" borderId="25" xfId="41" applyFont="1" applyBorder="1" applyAlignment="1">
      <alignment vertical="center"/>
    </xf>
    <xf numFmtId="0" fontId="87" fillId="0" borderId="20" xfId="41" applyFont="1" applyBorder="1" applyAlignment="1">
      <alignment vertical="center"/>
    </xf>
    <xf numFmtId="0" fontId="87" fillId="0" borderId="68" xfId="41" applyFont="1" applyBorder="1" applyAlignment="1">
      <alignment vertical="center"/>
    </xf>
    <xf numFmtId="0" fontId="87" fillId="0" borderId="69" xfId="41" applyFont="1" applyBorder="1" applyAlignment="1">
      <alignment horizontal="left" vertical="center"/>
    </xf>
    <xf numFmtId="49" fontId="87" fillId="0" borderId="0" xfId="41" applyNumberFormat="1" applyFont="1" applyAlignment="1">
      <alignment vertical="center"/>
    </xf>
    <xf numFmtId="0" fontId="87" fillId="0" borderId="69" xfId="41" applyFont="1" applyBorder="1" applyAlignment="1">
      <alignment vertical="center"/>
    </xf>
    <xf numFmtId="0" fontId="87" fillId="0" borderId="70" xfId="41" applyFont="1" applyBorder="1" applyAlignment="1">
      <alignment vertical="center"/>
    </xf>
    <xf numFmtId="0" fontId="87" fillId="0" borderId="23" xfId="41" applyFont="1" applyBorder="1" applyAlignment="1">
      <alignment vertical="center"/>
    </xf>
    <xf numFmtId="0" fontId="87" fillId="0" borderId="15" xfId="41" applyFont="1" applyBorder="1" applyAlignment="1">
      <alignment horizontal="left" vertical="center"/>
    </xf>
    <xf numFmtId="0" fontId="87" fillId="0" borderId="71" xfId="41" applyFont="1" applyBorder="1" applyAlignment="1">
      <alignment horizontal="center" vertical="center" textRotation="255" wrapText="1"/>
    </xf>
    <xf numFmtId="0" fontId="87" fillId="0" borderId="71" xfId="41" applyFont="1" applyBorder="1" applyAlignment="1">
      <alignment horizontal="center" vertical="center"/>
    </xf>
    <xf numFmtId="0" fontId="92" fillId="0" borderId="28" xfId="41" applyFont="1" applyBorder="1" applyAlignment="1">
      <alignment vertical="center"/>
    </xf>
    <xf numFmtId="0" fontId="92" fillId="0" borderId="68" xfId="41" applyFont="1" applyBorder="1" applyAlignment="1">
      <alignment vertical="center"/>
    </xf>
    <xf numFmtId="0" fontId="94" fillId="0" borderId="0" xfId="41" applyFont="1" applyAlignment="1">
      <alignment vertical="center"/>
    </xf>
    <xf numFmtId="0" fontId="87" fillId="0" borderId="15" xfId="41" applyFont="1" applyBorder="1" applyAlignment="1">
      <alignment vertical="center"/>
    </xf>
    <xf numFmtId="0" fontId="87" fillId="0" borderId="0" xfId="41" applyFont="1" applyAlignment="1">
      <alignment vertical="top"/>
    </xf>
    <xf numFmtId="0" fontId="87" fillId="0" borderId="0" xfId="41" applyFont="1" applyAlignment="1">
      <alignment horizontal="center" vertical="center" wrapText="1"/>
    </xf>
    <xf numFmtId="0" fontId="92" fillId="0" borderId="0" xfId="41" applyFont="1" applyAlignment="1">
      <alignment vertical="center"/>
    </xf>
    <xf numFmtId="56" fontId="92" fillId="0" borderId="47" xfId="41" applyNumberFormat="1" applyFont="1" applyBorder="1" applyAlignment="1">
      <alignment horizontal="center" vertical="center"/>
    </xf>
    <xf numFmtId="0" fontId="92" fillId="0" borderId="47" xfId="41" applyFont="1" applyBorder="1" applyAlignment="1">
      <alignment horizontal="center" vertical="center"/>
    </xf>
    <xf numFmtId="0" fontId="92" fillId="0" borderId="47" xfId="41" applyFont="1" applyBorder="1" applyAlignment="1">
      <alignment vertical="center"/>
    </xf>
    <xf numFmtId="0" fontId="87" fillId="0" borderId="71" xfId="41" applyFont="1" applyBorder="1" applyAlignment="1">
      <alignment vertical="center" textRotation="255" wrapText="1"/>
    </xf>
    <xf numFmtId="0" fontId="87" fillId="0" borderId="0" xfId="41" applyFont="1" applyAlignment="1">
      <alignment vertical="center" textRotation="255" wrapText="1"/>
    </xf>
    <xf numFmtId="0" fontId="87" fillId="0" borderId="70" xfId="41" applyFont="1" applyBorder="1" applyAlignment="1">
      <alignment vertical="center" textRotation="255" wrapText="1"/>
    </xf>
    <xf numFmtId="0" fontId="87" fillId="0" borderId="0" xfId="41" applyFont="1" applyAlignment="1">
      <alignment vertical="center" wrapText="1"/>
    </xf>
    <xf numFmtId="0" fontId="92" fillId="0" borderId="70" xfId="41" applyFont="1" applyBorder="1" applyAlignment="1">
      <alignment vertical="center"/>
    </xf>
    <xf numFmtId="0" fontId="93" fillId="0" borderId="71" xfId="41" applyFont="1" applyBorder="1" applyAlignment="1">
      <alignment vertical="center"/>
    </xf>
    <xf numFmtId="0" fontId="93" fillId="0" borderId="0" xfId="41" applyFont="1" applyAlignment="1">
      <alignment vertical="center"/>
    </xf>
    <xf numFmtId="0" fontId="87" fillId="0" borderId="0" xfId="56" applyFont="1">
      <alignment vertical="center"/>
    </xf>
    <xf numFmtId="0" fontId="87" fillId="0" borderId="0" xfId="56" applyFont="1" applyAlignment="1">
      <alignment horizontal="center" vertical="center"/>
    </xf>
    <xf numFmtId="0" fontId="91" fillId="0" borderId="0" xfId="56" applyFont="1">
      <alignment vertical="center"/>
    </xf>
    <xf numFmtId="0" fontId="87" fillId="0" borderId="25" xfId="56" applyFont="1" applyBorder="1">
      <alignment vertical="center"/>
    </xf>
    <xf numFmtId="0" fontId="87" fillId="0" borderId="71" xfId="56" applyFont="1" applyBorder="1">
      <alignment vertical="center"/>
    </xf>
    <xf numFmtId="0" fontId="87" fillId="0" borderId="23" xfId="56" applyFont="1" applyBorder="1">
      <alignment vertical="center"/>
    </xf>
    <xf numFmtId="0" fontId="87" fillId="0" borderId="70" xfId="56" applyFont="1" applyBorder="1">
      <alignment vertical="center"/>
    </xf>
    <xf numFmtId="0" fontId="87" fillId="0" borderId="68" xfId="56" applyFont="1" applyBorder="1">
      <alignment vertical="center"/>
    </xf>
    <xf numFmtId="0" fontId="87" fillId="0" borderId="25" xfId="56" applyFont="1" applyBorder="1" applyAlignment="1">
      <alignment vertical="center" wrapText="1"/>
    </xf>
    <xf numFmtId="0" fontId="87" fillId="0" borderId="71" xfId="56" applyFont="1" applyBorder="1" applyAlignment="1">
      <alignment vertical="center" wrapText="1"/>
    </xf>
    <xf numFmtId="0" fontId="87" fillId="0" borderId="71" xfId="56" applyFont="1" applyBorder="1" applyAlignment="1">
      <alignment vertical="center" textRotation="255" wrapText="1"/>
    </xf>
    <xf numFmtId="0" fontId="87" fillId="0" borderId="20" xfId="56" applyFont="1" applyBorder="1">
      <alignment vertical="center"/>
    </xf>
    <xf numFmtId="0" fontId="87" fillId="0" borderId="68" xfId="56" applyFont="1" applyBorder="1" applyAlignment="1">
      <alignment vertical="center" wrapText="1"/>
    </xf>
    <xf numFmtId="0" fontId="87" fillId="0" borderId="0" xfId="56" applyFont="1" applyAlignment="1">
      <alignment vertical="center" wrapText="1"/>
    </xf>
    <xf numFmtId="49" fontId="87" fillId="0" borderId="0" xfId="56" applyNumberFormat="1" applyFont="1">
      <alignment vertical="center"/>
    </xf>
    <xf numFmtId="0" fontId="87" fillId="0" borderId="0" xfId="56" applyFont="1" applyAlignment="1">
      <alignment vertical="center" textRotation="255" wrapText="1"/>
    </xf>
    <xf numFmtId="0" fontId="87" fillId="0" borderId="69" xfId="56" applyFont="1" applyBorder="1">
      <alignment vertical="center"/>
    </xf>
    <xf numFmtId="0" fontId="87" fillId="0" borderId="69" xfId="56" applyFont="1" applyBorder="1" applyAlignment="1">
      <alignment horizontal="left" vertical="center"/>
    </xf>
    <xf numFmtId="0" fontId="87" fillId="0" borderId="70" xfId="56" applyFont="1" applyBorder="1" applyAlignment="1">
      <alignment vertical="center" textRotation="255" wrapText="1"/>
    </xf>
    <xf numFmtId="0" fontId="87" fillId="0" borderId="15" xfId="56" applyFont="1" applyBorder="1" applyAlignment="1">
      <alignment horizontal="left" vertical="center"/>
    </xf>
    <xf numFmtId="0" fontId="87" fillId="0" borderId="71" xfId="56" applyFont="1" applyBorder="1" applyAlignment="1">
      <alignment horizontal="center" vertical="center" textRotation="255" wrapText="1"/>
    </xf>
    <xf numFmtId="0" fontId="87" fillId="0" borderId="71" xfId="56" applyFont="1" applyBorder="1" applyAlignment="1">
      <alignment horizontal="center" vertical="center"/>
    </xf>
    <xf numFmtId="0" fontId="93" fillId="0" borderId="0" xfId="56" applyFont="1">
      <alignment vertical="center"/>
    </xf>
    <xf numFmtId="0" fontId="93" fillId="0" borderId="71" xfId="56" applyFont="1" applyBorder="1" applyAlignment="1">
      <alignment vertical="center" shrinkToFit="1"/>
    </xf>
    <xf numFmtId="0" fontId="93" fillId="0" borderId="0" xfId="56" applyFont="1" applyAlignment="1">
      <alignment vertical="center" wrapText="1"/>
    </xf>
    <xf numFmtId="0" fontId="93" fillId="0" borderId="0" xfId="56" applyFont="1" applyAlignment="1">
      <alignment vertical="center" textRotation="255" shrinkToFit="1"/>
    </xf>
    <xf numFmtId="0" fontId="87" fillId="0" borderId="15" xfId="56" applyFont="1" applyBorder="1">
      <alignment vertical="center"/>
    </xf>
    <xf numFmtId="0" fontId="81" fillId="0" borderId="0" xfId="56">
      <alignment vertical="center"/>
    </xf>
    <xf numFmtId="0" fontId="53" fillId="0" borderId="0" xfId="56" applyFont="1">
      <alignment vertical="center"/>
    </xf>
    <xf numFmtId="0" fontId="21" fillId="0" borderId="0" xfId="56" applyFont="1">
      <alignment vertical="center"/>
    </xf>
    <xf numFmtId="0" fontId="87" fillId="0" borderId="0" xfId="56" applyFont="1" applyAlignment="1">
      <alignment vertical="top"/>
    </xf>
    <xf numFmtId="0" fontId="87" fillId="0" borderId="0" xfId="56" applyFont="1" applyAlignment="1">
      <alignment horizontal="center" vertical="center" wrapText="1"/>
    </xf>
    <xf numFmtId="0" fontId="92" fillId="0" borderId="0" xfId="56" applyFont="1">
      <alignment vertical="center"/>
    </xf>
    <xf numFmtId="0" fontId="92" fillId="0" borderId="28" xfId="56" applyFont="1" applyBorder="1">
      <alignment vertical="center"/>
    </xf>
    <xf numFmtId="56" fontId="92" fillId="0" borderId="47" xfId="56" applyNumberFormat="1" applyFont="1" applyBorder="1" applyAlignment="1">
      <alignment horizontal="center" vertical="center" wrapText="1"/>
    </xf>
    <xf numFmtId="0" fontId="92" fillId="0" borderId="47" xfId="56" applyFont="1" applyBorder="1" applyAlignment="1">
      <alignment horizontal="center" vertical="center"/>
    </xf>
    <xf numFmtId="0" fontId="92" fillId="0" borderId="47" xfId="56" applyFont="1" applyBorder="1">
      <alignment vertical="center"/>
    </xf>
    <xf numFmtId="9" fontId="87" fillId="0" borderId="0" xfId="56" applyNumberFormat="1" applyFont="1">
      <alignment vertical="center"/>
    </xf>
    <xf numFmtId="0" fontId="97" fillId="0" borderId="41" xfId="56" applyFont="1" applyBorder="1">
      <alignment vertical="center"/>
    </xf>
    <xf numFmtId="0" fontId="92" fillId="0" borderId="47" xfId="56" applyFont="1" applyBorder="1" applyAlignment="1">
      <alignment horizontal="center" vertical="center" wrapText="1"/>
    </xf>
    <xf numFmtId="0" fontId="107" fillId="0" borderId="0" xfId="0" applyFont="1"/>
    <xf numFmtId="0" fontId="108" fillId="0" borderId="0" xfId="0" applyFont="1"/>
    <xf numFmtId="0" fontId="109" fillId="0" borderId="94" xfId="0" applyFont="1" applyBorder="1" applyAlignment="1">
      <alignment horizontal="center" vertical="center"/>
    </xf>
    <xf numFmtId="0" fontId="110" fillId="0" borderId="93" xfId="57" applyFont="1" applyFill="1" applyBorder="1" applyAlignment="1">
      <alignment horizontal="center" vertical="center" textRotation="255" wrapText="1"/>
    </xf>
    <xf numFmtId="0" fontId="109" fillId="0" borderId="93" xfId="0" applyFont="1" applyBorder="1" applyAlignment="1">
      <alignment horizontal="center" vertical="center" textRotation="255" wrapText="1"/>
    </xf>
    <xf numFmtId="0" fontId="109" fillId="0" borderId="127" xfId="0" applyFont="1" applyBorder="1" applyAlignment="1">
      <alignment horizontal="center" vertical="center" textRotation="255" wrapText="1"/>
    </xf>
    <xf numFmtId="0" fontId="110" fillId="0" borderId="127" xfId="57" applyFont="1" applyFill="1" applyBorder="1" applyAlignment="1">
      <alignment horizontal="center" vertical="center" textRotation="255" wrapText="1"/>
    </xf>
    <xf numFmtId="0" fontId="109" fillId="0" borderId="94" xfId="0" applyFont="1" applyBorder="1" applyAlignment="1">
      <alignment horizontal="center" vertical="center" textRotation="255" wrapText="1"/>
    </xf>
    <xf numFmtId="0" fontId="108" fillId="0" borderId="128" xfId="0" applyFont="1" applyBorder="1" applyAlignment="1">
      <alignment horizontal="center" vertical="center"/>
    </xf>
    <xf numFmtId="0" fontId="108" fillId="0" borderId="129" xfId="0" applyFont="1" applyBorder="1" applyAlignment="1">
      <alignment shrinkToFit="1"/>
    </xf>
    <xf numFmtId="0" fontId="108" fillId="0" borderId="128" xfId="0" applyFont="1" applyBorder="1" applyAlignment="1">
      <alignment horizontal="center" vertical="center" textRotation="255"/>
    </xf>
    <xf numFmtId="0" fontId="108" fillId="0" borderId="130" xfId="0" applyFont="1" applyBorder="1" applyAlignment="1">
      <alignment horizontal="center" vertical="center"/>
    </xf>
    <xf numFmtId="0" fontId="108" fillId="0" borderId="131" xfId="0" applyFont="1" applyBorder="1" applyAlignment="1">
      <alignment horizontal="center" vertical="center"/>
    </xf>
    <xf numFmtId="0" fontId="108" fillId="0" borderId="132" xfId="0" applyFont="1" applyBorder="1" applyAlignment="1">
      <alignment horizontal="center" vertical="center"/>
    </xf>
    <xf numFmtId="0" fontId="108" fillId="0" borderId="115" xfId="0" applyFont="1" applyBorder="1" applyAlignment="1">
      <alignment horizontal="center" vertical="center"/>
    </xf>
    <xf numFmtId="0" fontId="108" fillId="0" borderId="12" xfId="0" applyFont="1" applyBorder="1" applyAlignment="1">
      <alignment shrinkToFit="1"/>
    </xf>
    <xf numFmtId="0" fontId="108" fillId="0" borderId="116" xfId="0" applyFont="1" applyBorder="1" applyAlignment="1">
      <alignment horizontal="center" vertical="center" textRotation="255"/>
    </xf>
    <xf numFmtId="0" fontId="108" fillId="0" borderId="133" xfId="0" applyFont="1" applyBorder="1" applyAlignment="1">
      <alignment horizontal="center" vertical="center"/>
    </xf>
    <xf numFmtId="0" fontId="108" fillId="0" borderId="13" xfId="0" applyFont="1" applyBorder="1" applyAlignment="1">
      <alignment horizontal="center" vertical="center"/>
    </xf>
    <xf numFmtId="0" fontId="108" fillId="0" borderId="14" xfId="0" applyFont="1" applyBorder="1" applyAlignment="1">
      <alignment horizontal="center" vertical="center"/>
    </xf>
    <xf numFmtId="0" fontId="108" fillId="0" borderId="11" xfId="0" applyFont="1" applyBorder="1" applyAlignment="1">
      <alignment horizontal="center" vertical="center"/>
    </xf>
    <xf numFmtId="0" fontId="108" fillId="0" borderId="116" xfId="0" applyFont="1" applyBorder="1" applyAlignment="1">
      <alignment horizontal="center" vertical="center"/>
    </xf>
    <xf numFmtId="0" fontId="108" fillId="0" borderId="12" xfId="0" applyFont="1" applyBorder="1" applyAlignment="1">
      <alignment vertical="center" shrinkToFit="1"/>
    </xf>
    <xf numFmtId="0" fontId="111" fillId="29" borderId="136" xfId="0" applyFont="1" applyFill="1" applyBorder="1" applyAlignment="1">
      <alignment horizontal="center" vertical="center"/>
    </xf>
    <xf numFmtId="0" fontId="111" fillId="29" borderId="137" xfId="0" applyFont="1" applyFill="1" applyBorder="1" applyAlignment="1">
      <alignment shrinkToFit="1"/>
    </xf>
    <xf numFmtId="0" fontId="111" fillId="29" borderId="138" xfId="0" applyFont="1" applyFill="1" applyBorder="1" applyAlignment="1">
      <alignment horizontal="center" vertical="center"/>
    </xf>
    <xf numFmtId="0" fontId="112" fillId="0" borderId="0" xfId="0" applyFont="1"/>
    <xf numFmtId="0" fontId="108" fillId="0" borderId="140" xfId="0" applyFont="1" applyBorder="1"/>
    <xf numFmtId="0" fontId="108" fillId="0" borderId="141" xfId="0" applyFont="1" applyBorder="1"/>
    <xf numFmtId="0" fontId="113" fillId="0" borderId="140" xfId="0" applyFont="1" applyBorder="1"/>
    <xf numFmtId="0" fontId="113" fillId="0" borderId="142" xfId="0" applyFont="1" applyBorder="1"/>
    <xf numFmtId="0" fontId="108" fillId="0" borderId="144" xfId="0" applyFont="1" applyBorder="1" applyAlignment="1">
      <alignment horizontal="center" textRotation="255"/>
    </xf>
    <xf numFmtId="0" fontId="108" fillId="0" borderId="146" xfId="0" applyFont="1" applyBorder="1" applyAlignment="1">
      <alignment horizontal="center" textRotation="255"/>
    </xf>
    <xf numFmtId="0" fontId="108" fillId="0" borderId="147" xfId="0" applyFont="1" applyBorder="1"/>
    <xf numFmtId="0" fontId="113" fillId="0" borderId="146" xfId="0" applyFont="1" applyBorder="1" applyAlignment="1">
      <alignment vertical="distributed" textRotation="255"/>
    </xf>
    <xf numFmtId="0" fontId="113" fillId="0" borderId="148" xfId="0" applyFont="1" applyBorder="1" applyAlignment="1">
      <alignment vertical="distributed" textRotation="255"/>
    </xf>
    <xf numFmtId="0" fontId="108" fillId="0" borderId="129" xfId="0" applyFont="1" applyBorder="1"/>
    <xf numFmtId="0" fontId="108" fillId="0" borderId="12" xfId="0" applyFont="1" applyBorder="1"/>
    <xf numFmtId="0" fontId="108" fillId="0" borderId="79" xfId="0" applyFont="1" applyBorder="1"/>
    <xf numFmtId="0" fontId="108" fillId="0" borderId="13" xfId="0" applyFont="1" applyBorder="1"/>
    <xf numFmtId="0" fontId="108" fillId="0" borderId="13" xfId="0" applyFont="1" applyBorder="1" applyAlignment="1">
      <alignment horizontal="center" vertical="center" textRotation="255"/>
    </xf>
    <xf numFmtId="0" fontId="108" fillId="0" borderId="140" xfId="0" applyFont="1" applyBorder="1" applyAlignment="1">
      <alignment horizontal="center" textRotation="255"/>
    </xf>
    <xf numFmtId="0" fontId="109" fillId="0" borderId="20" xfId="0" applyFont="1" applyBorder="1" applyAlignment="1">
      <alignment horizontal="center" vertical="center"/>
    </xf>
    <xf numFmtId="0" fontId="110" fillId="0" borderId="140" xfId="57" applyFont="1" applyFill="1" applyBorder="1" applyAlignment="1">
      <alignment horizontal="center" vertical="center" textRotation="255"/>
    </xf>
    <xf numFmtId="0" fontId="110" fillId="0" borderId="142" xfId="57" applyFont="1" applyFill="1" applyBorder="1" applyAlignment="1">
      <alignment horizontal="center" vertical="center" textRotation="255" wrapText="1"/>
    </xf>
    <xf numFmtId="0" fontId="109" fillId="0" borderId="142" xfId="0" applyFont="1" applyBorder="1" applyAlignment="1">
      <alignment horizontal="center" vertical="center" textRotation="255" wrapText="1"/>
    </xf>
    <xf numFmtId="0" fontId="110" fillId="0" borderId="143" xfId="57" applyFont="1" applyFill="1" applyBorder="1" applyAlignment="1">
      <alignment horizontal="center" vertical="center" textRotation="255" wrapText="1"/>
    </xf>
    <xf numFmtId="0" fontId="109" fillId="0" borderId="143" xfId="0" applyFont="1" applyBorder="1" applyAlignment="1">
      <alignment horizontal="center" vertical="center" textRotation="255" wrapText="1"/>
    </xf>
    <xf numFmtId="0" fontId="109" fillId="0" borderId="141" xfId="0" applyFont="1" applyBorder="1" applyAlignment="1">
      <alignment horizontal="center" vertical="center" textRotation="255" wrapText="1"/>
    </xf>
    <xf numFmtId="0" fontId="3" fillId="0" borderId="28" xfId="43" applyFont="1" applyBorder="1" applyAlignment="1">
      <alignment horizontal="center" vertical="center"/>
    </xf>
    <xf numFmtId="0" fontId="82" fillId="30" borderId="28" xfId="43" applyFont="1" applyFill="1" applyBorder="1" applyAlignment="1">
      <alignment horizontal="center" vertical="center"/>
    </xf>
    <xf numFmtId="0" fontId="111" fillId="29" borderId="146" xfId="0" applyFont="1" applyFill="1" applyBorder="1" applyAlignment="1">
      <alignment horizontal="center" vertical="center" textRotation="255"/>
    </xf>
    <xf numFmtId="0" fontId="111" fillId="29" borderId="148" xfId="0" applyFont="1" applyFill="1" applyBorder="1" applyAlignment="1">
      <alignment horizontal="center" vertical="center"/>
    </xf>
    <xf numFmtId="0" fontId="111" fillId="29" borderId="149" xfId="0" applyFont="1" applyFill="1" applyBorder="1" applyAlignment="1">
      <alignment horizontal="center" vertical="center"/>
    </xf>
    <xf numFmtId="0" fontId="111" fillId="29" borderId="147" xfId="0" applyFont="1" applyFill="1" applyBorder="1" applyAlignment="1">
      <alignment horizontal="center" vertical="center"/>
    </xf>
    <xf numFmtId="0" fontId="111" fillId="29" borderId="116" xfId="0" applyFont="1" applyFill="1" applyBorder="1" applyAlignment="1">
      <alignment horizontal="center" vertical="center"/>
    </xf>
    <xf numFmtId="0" fontId="111" fillId="29" borderId="12" xfId="0" applyFont="1" applyFill="1" applyBorder="1" applyAlignment="1">
      <alignment shrinkToFit="1"/>
    </xf>
    <xf numFmtId="0" fontId="111" fillId="29" borderId="116" xfId="0" applyFont="1" applyFill="1" applyBorder="1" applyAlignment="1">
      <alignment horizontal="center" vertical="center" textRotation="255"/>
    </xf>
    <xf numFmtId="0" fontId="111" fillId="29" borderId="13" xfId="0" applyFont="1" applyFill="1" applyBorder="1" applyAlignment="1">
      <alignment horizontal="center" vertical="center"/>
    </xf>
    <xf numFmtId="0" fontId="111" fillId="29" borderId="14" xfId="0" applyFont="1" applyFill="1" applyBorder="1" applyAlignment="1">
      <alignment horizontal="center" vertical="center"/>
    </xf>
    <xf numFmtId="0" fontId="111" fillId="29" borderId="11" xfId="0" applyFont="1" applyFill="1" applyBorder="1" applyAlignment="1">
      <alignment horizontal="center" vertical="center"/>
    </xf>
    <xf numFmtId="0" fontId="111" fillId="29" borderId="138" xfId="0" applyFont="1" applyFill="1" applyBorder="1"/>
    <xf numFmtId="0" fontId="111" fillId="29" borderId="138" xfId="0" applyFont="1" applyFill="1" applyBorder="1" applyAlignment="1">
      <alignment horizontal="center" vertical="center" textRotation="255"/>
    </xf>
    <xf numFmtId="0" fontId="109" fillId="0" borderId="145" xfId="0" applyFont="1" applyBorder="1" applyAlignment="1">
      <alignment horizontal="center" vertical="center"/>
    </xf>
    <xf numFmtId="0" fontId="109" fillId="0" borderId="0" xfId="0" applyFont="1"/>
    <xf numFmtId="0" fontId="110" fillId="0" borderId="10" xfId="57" applyFont="1" applyFill="1" applyBorder="1" applyAlignment="1">
      <alignment horizontal="center" vertical="center" textRotation="255" wrapText="1"/>
    </xf>
    <xf numFmtId="0" fontId="108" fillId="0" borderId="148" xfId="0" applyFont="1" applyBorder="1" applyAlignment="1">
      <alignment horizontal="center" vertical="center"/>
    </xf>
    <xf numFmtId="0" fontId="108" fillId="0" borderId="132" xfId="0" applyFont="1" applyBorder="1"/>
    <xf numFmtId="0" fontId="108" fillId="0" borderId="11" xfId="0" applyFont="1" applyBorder="1"/>
    <xf numFmtId="0" fontId="108" fillId="29" borderId="139" xfId="0" applyFont="1" applyFill="1" applyBorder="1"/>
    <xf numFmtId="0" fontId="110" fillId="0" borderId="10" xfId="57" applyFont="1" applyFill="1" applyBorder="1" applyAlignment="1">
      <alignment vertical="center" textRotation="255" wrapText="1"/>
    </xf>
    <xf numFmtId="0" fontId="111" fillId="29" borderId="0" xfId="0" applyFont="1" applyFill="1"/>
    <xf numFmtId="0" fontId="21" fillId="0" borderId="0" xfId="0" applyFont="1" applyAlignment="1">
      <alignment vertical="center"/>
    </xf>
    <xf numFmtId="0" fontId="87" fillId="0" borderId="0" xfId="0" applyFont="1" applyAlignment="1">
      <alignment vertical="center"/>
    </xf>
    <xf numFmtId="0" fontId="41" fillId="0" borderId="0" xfId="0" applyFont="1" applyAlignment="1">
      <alignment vertical="center"/>
    </xf>
    <xf numFmtId="0" fontId="53" fillId="0" borderId="0" xfId="0" applyFont="1" applyAlignment="1">
      <alignment vertical="center"/>
    </xf>
    <xf numFmtId="0" fontId="111" fillId="29" borderId="134" xfId="0" applyFont="1" applyFill="1" applyBorder="1" applyAlignment="1">
      <alignment horizontal="center" vertical="center"/>
    </xf>
    <xf numFmtId="0" fontId="111" fillId="29" borderId="115" xfId="0" applyFont="1" applyFill="1" applyBorder="1" applyAlignment="1">
      <alignment horizontal="center" vertical="center"/>
    </xf>
    <xf numFmtId="0" fontId="111" fillId="29" borderId="79" xfId="0" applyFont="1" applyFill="1" applyBorder="1" applyAlignment="1">
      <alignment shrinkToFit="1"/>
    </xf>
    <xf numFmtId="0" fontId="111" fillId="29" borderId="115" xfId="0" applyFont="1" applyFill="1" applyBorder="1" applyAlignment="1">
      <alignment horizontal="center" vertical="center" textRotation="255"/>
    </xf>
    <xf numFmtId="0" fontId="111" fillId="29" borderId="133" xfId="0" applyFont="1" applyFill="1" applyBorder="1" applyAlignment="1">
      <alignment horizontal="center" vertical="center"/>
    </xf>
    <xf numFmtId="0" fontId="111" fillId="29" borderId="135" xfId="0" applyFont="1" applyFill="1" applyBorder="1" applyAlignment="1">
      <alignment horizontal="center" vertical="center"/>
    </xf>
    <xf numFmtId="0" fontId="119" fillId="0" borderId="93" xfId="57" applyFont="1" applyFill="1" applyBorder="1" applyAlignment="1">
      <alignment horizontal="center" vertical="center" textRotation="255" wrapText="1"/>
    </xf>
    <xf numFmtId="0" fontId="119" fillId="0" borderId="143" xfId="57" applyFont="1" applyFill="1" applyBorder="1" applyAlignment="1">
      <alignment horizontal="center" vertical="center" textRotation="255" wrapText="1"/>
    </xf>
    <xf numFmtId="0" fontId="120" fillId="0" borderId="131" xfId="0" applyFont="1" applyBorder="1" applyAlignment="1">
      <alignment horizontal="center" vertical="center"/>
    </xf>
    <xf numFmtId="0" fontId="92" fillId="0" borderId="28" xfId="56" applyFont="1" applyBorder="1" applyAlignment="1">
      <alignment horizontal="center" vertical="center"/>
    </xf>
    <xf numFmtId="0" fontId="93" fillId="0" borderId="0" xfId="56" applyFont="1" applyAlignment="1">
      <alignment horizontal="left" vertical="center" wrapText="1"/>
    </xf>
    <xf numFmtId="0" fontId="87" fillId="0" borderId="0" xfId="56" applyFont="1" applyAlignment="1">
      <alignment horizontal="right" vertical="center"/>
    </xf>
    <xf numFmtId="0" fontId="92" fillId="0" borderId="24" xfId="56" applyFont="1" applyBorder="1" applyAlignment="1">
      <alignment horizontal="center" vertical="center"/>
    </xf>
    <xf numFmtId="0" fontId="96" fillId="0" borderId="0" xfId="56" applyFont="1">
      <alignment vertical="center"/>
    </xf>
    <xf numFmtId="0" fontId="92" fillId="0" borderId="0" xfId="56" applyFont="1" applyAlignment="1">
      <alignment horizontal="center" vertical="center" wrapText="1"/>
    </xf>
    <xf numFmtId="0" fontId="92" fillId="0" borderId="0" xfId="56" applyFont="1" applyAlignment="1">
      <alignment horizontal="right" vertical="center"/>
    </xf>
    <xf numFmtId="0" fontId="92" fillId="0" borderId="25" xfId="56" applyFont="1" applyBorder="1" applyAlignment="1">
      <alignment horizontal="right" vertical="center"/>
    </xf>
    <xf numFmtId="0" fontId="92" fillId="0" borderId="71" xfId="56" applyFont="1" applyBorder="1" applyAlignment="1">
      <alignment horizontal="right" vertical="center"/>
    </xf>
    <xf numFmtId="0" fontId="92" fillId="0" borderId="23" xfId="56" applyFont="1" applyBorder="1" applyAlignment="1">
      <alignment horizontal="right" vertical="center"/>
    </xf>
    <xf numFmtId="0" fontId="92" fillId="0" borderId="70" xfId="56" applyFont="1" applyBorder="1" applyAlignment="1">
      <alignment horizontal="right" vertical="center"/>
    </xf>
    <xf numFmtId="0" fontId="92" fillId="0" borderId="81" xfId="56" applyFont="1" applyBorder="1" applyAlignment="1">
      <alignment horizontal="center" vertical="center" wrapText="1"/>
    </xf>
    <xf numFmtId="56" fontId="92" fillId="0" borderId="47" xfId="56" applyNumberFormat="1" applyFont="1" applyBorder="1" applyAlignment="1">
      <alignment horizontal="center" vertical="center"/>
    </xf>
    <xf numFmtId="58" fontId="92" fillId="0" borderId="49" xfId="56" applyNumberFormat="1" applyFont="1" applyBorder="1" applyAlignment="1">
      <alignment horizontal="center" vertical="center"/>
    </xf>
    <xf numFmtId="0" fontId="92" fillId="0" borderId="49" xfId="56" applyFont="1" applyBorder="1" applyAlignment="1">
      <alignment horizontal="center" vertical="center"/>
    </xf>
    <xf numFmtId="58" fontId="92" fillId="0" borderId="60" xfId="56" applyNumberFormat="1" applyFont="1" applyBorder="1" applyAlignment="1">
      <alignment horizontal="center" vertical="center"/>
    </xf>
    <xf numFmtId="0" fontId="92" fillId="0" borderId="0" xfId="56" applyFont="1" applyAlignment="1">
      <alignment horizontal="center" vertical="center"/>
    </xf>
    <xf numFmtId="0" fontId="92" fillId="0" borderId="20" xfId="56" applyFont="1" applyBorder="1">
      <alignment vertical="center"/>
    </xf>
    <xf numFmtId="0" fontId="92" fillId="0" borderId="69" xfId="56" applyFont="1" applyBorder="1">
      <alignment vertical="center"/>
    </xf>
    <xf numFmtId="0" fontId="92" fillId="0" borderId="15" xfId="56" applyFont="1" applyBorder="1">
      <alignment vertical="center"/>
    </xf>
    <xf numFmtId="0" fontId="87" fillId="29" borderId="0" xfId="41" applyFont="1" applyFill="1" applyAlignment="1">
      <alignment vertical="center"/>
    </xf>
    <xf numFmtId="0" fontId="111" fillId="29" borderId="0" xfId="41" applyFont="1" applyFill="1" applyAlignment="1">
      <alignment vertical="center"/>
    </xf>
    <xf numFmtId="0" fontId="21" fillId="0" borderId="0" xfId="43" applyFont="1" applyAlignment="1">
      <alignment horizontal="left" vertical="center"/>
    </xf>
    <xf numFmtId="0" fontId="2" fillId="0" borderId="0" xfId="58">
      <alignment vertical="center"/>
    </xf>
    <xf numFmtId="0" fontId="20" fillId="0" borderId="0" xfId="43" applyFont="1" applyAlignment="1">
      <alignment horizontal="center" vertical="center"/>
    </xf>
    <xf numFmtId="49" fontId="7" fillId="0" borderId="28" xfId="43" applyNumberFormat="1" applyBorder="1" applyAlignment="1">
      <alignment horizontal="center" vertical="center"/>
    </xf>
    <xf numFmtId="0" fontId="20" fillId="0" borderId="0" xfId="43" applyFont="1" applyAlignment="1">
      <alignment horizontal="left" vertical="center" wrapText="1"/>
    </xf>
    <xf numFmtId="0" fontId="20" fillId="0" borderId="66" xfId="43" applyFont="1" applyBorder="1" applyAlignment="1">
      <alignment horizontal="center" vertical="center"/>
    </xf>
    <xf numFmtId="0" fontId="20" fillId="0" borderId="69" xfId="43" applyFont="1" applyBorder="1" applyAlignment="1">
      <alignment horizontal="center" vertical="center"/>
    </xf>
    <xf numFmtId="0" fontId="3" fillId="0" borderId="27" xfId="43" applyFont="1" applyBorder="1" applyAlignment="1">
      <alignment horizontal="left" vertical="center" wrapText="1" shrinkToFit="1"/>
    </xf>
    <xf numFmtId="0" fontId="3" fillId="0" borderId="28" xfId="43" applyFont="1" applyBorder="1" applyAlignment="1">
      <alignment horizontal="left" vertical="center" wrapText="1"/>
    </xf>
    <xf numFmtId="0" fontId="20" fillId="0" borderId="69" xfId="43" applyFont="1" applyBorder="1">
      <alignment vertical="center"/>
    </xf>
    <xf numFmtId="0" fontId="20" fillId="0" borderId="28" xfId="43" applyFont="1" applyBorder="1" applyProtection="1">
      <alignment vertical="center"/>
      <protection locked="0"/>
    </xf>
    <xf numFmtId="0" fontId="20" fillId="0" borderId="24" xfId="43" applyFont="1" applyBorder="1" applyAlignment="1" applyProtection="1">
      <alignment horizontal="center" vertical="center"/>
      <protection locked="0"/>
    </xf>
    <xf numFmtId="0" fontId="20" fillId="0" borderId="70" xfId="43" applyFont="1" applyBorder="1">
      <alignment vertical="center"/>
    </xf>
    <xf numFmtId="0" fontId="20" fillId="0" borderId="15" xfId="43" applyFont="1" applyBorder="1">
      <alignment vertical="center"/>
    </xf>
    <xf numFmtId="0" fontId="20" fillId="0" borderId="0" xfId="45" applyFont="1" applyAlignment="1">
      <alignment horizontal="left" vertical="center"/>
    </xf>
    <xf numFmtId="0" fontId="3" fillId="0" borderId="0" xfId="45" applyFont="1">
      <alignment vertical="center"/>
    </xf>
    <xf numFmtId="0" fontId="3" fillId="0" borderId="0" xfId="45" applyFont="1" applyAlignment="1">
      <alignment horizontal="center" vertical="center"/>
    </xf>
    <xf numFmtId="0" fontId="3" fillId="0" borderId="0" xfId="45" applyFont="1" applyAlignment="1">
      <alignment horizontal="center" vertical="center" wrapText="1"/>
    </xf>
    <xf numFmtId="0" fontId="53" fillId="0" borderId="28" xfId="45" applyFont="1" applyBorder="1">
      <alignment vertical="center"/>
    </xf>
    <xf numFmtId="56" fontId="53" fillId="0" borderId="47" xfId="45" applyNumberFormat="1" applyFont="1" applyBorder="1" applyAlignment="1">
      <alignment horizontal="center" vertical="center"/>
    </xf>
    <xf numFmtId="0" fontId="53" fillId="0" borderId="47" xfId="45" applyFont="1" applyBorder="1" applyAlignment="1">
      <alignment horizontal="center" vertical="center"/>
    </xf>
    <xf numFmtId="0" fontId="53" fillId="0" borderId="47" xfId="45" applyFont="1" applyBorder="1">
      <alignment vertical="center"/>
    </xf>
    <xf numFmtId="0" fontId="122" fillId="0" borderId="93" xfId="57" applyFont="1" applyFill="1" applyBorder="1" applyAlignment="1">
      <alignment horizontal="center" vertical="center" textRotation="255" wrapText="1"/>
    </xf>
    <xf numFmtId="0" fontId="0" fillId="0" borderId="0" xfId="0" applyAlignment="1">
      <alignment vertical="center"/>
    </xf>
    <xf numFmtId="0" fontId="82" fillId="0" borderId="0" xfId="56" applyFont="1">
      <alignment vertical="center"/>
    </xf>
    <xf numFmtId="0" fontId="87" fillId="0" borderId="0" xfId="0" applyFont="1" applyAlignment="1">
      <alignment horizontal="right" vertical="center"/>
    </xf>
    <xf numFmtId="0" fontId="21" fillId="0" borderId="0" xfId="0" applyFont="1" applyAlignment="1">
      <alignment horizontal="center" vertical="center"/>
    </xf>
    <xf numFmtId="0" fontId="21" fillId="0" borderId="0" xfId="43" applyFont="1" applyAlignment="1">
      <alignment horizontal="right" vertical="center"/>
    </xf>
    <xf numFmtId="0" fontId="125" fillId="0" borderId="13" xfId="0" applyFont="1" applyBorder="1"/>
    <xf numFmtId="0" fontId="121" fillId="0" borderId="0" xfId="55" applyFont="1">
      <alignment vertical="center"/>
    </xf>
    <xf numFmtId="0" fontId="106" fillId="0" borderId="92" xfId="57" applyFill="1" applyBorder="1" applyAlignment="1">
      <alignment horizontal="center" vertical="center" textRotation="255"/>
    </xf>
    <xf numFmtId="0" fontId="87" fillId="0" borderId="70" xfId="0" applyFont="1" applyBorder="1" applyAlignment="1">
      <alignment horizontal="right" vertical="center"/>
    </xf>
    <xf numFmtId="0" fontId="87" fillId="0" borderId="28" xfId="45" applyFont="1" applyBorder="1" applyAlignment="1">
      <alignment vertical="center" wrapText="1"/>
    </xf>
    <xf numFmtId="0" fontId="87" fillId="0" borderId="47" xfId="45" applyFont="1" applyBorder="1" applyAlignment="1">
      <alignment horizontal="center" vertical="center" wrapText="1"/>
    </xf>
    <xf numFmtId="190" fontId="87" fillId="0" borderId="28" xfId="45" applyNumberFormat="1" applyFont="1" applyBorder="1" applyAlignment="1">
      <alignment horizontal="right" vertical="center" indent="1"/>
    </xf>
    <xf numFmtId="0" fontId="133" fillId="0" borderId="0" xfId="43" applyFont="1" applyAlignment="1">
      <alignment horizontal="right" vertical="center"/>
    </xf>
    <xf numFmtId="0" fontId="129" fillId="0" borderId="0" xfId="45" applyFont="1" applyAlignment="1">
      <alignment horizontal="right" vertical="center"/>
    </xf>
    <xf numFmtId="183" fontId="134" fillId="0" borderId="70" xfId="0" applyNumberFormat="1" applyFont="1" applyBorder="1" applyAlignment="1">
      <alignment vertical="center"/>
    </xf>
    <xf numFmtId="0" fontId="135" fillId="0" borderId="0" xfId="44" applyFont="1" applyAlignment="1">
      <alignment horizontal="right" vertical="center"/>
    </xf>
    <xf numFmtId="0" fontId="136" fillId="0" borderId="0" xfId="43" applyFont="1" applyAlignment="1">
      <alignment horizontal="right" vertical="center"/>
    </xf>
    <xf numFmtId="20" fontId="96" fillId="0" borderId="0" xfId="56" applyNumberFormat="1" applyFont="1">
      <alignment vertical="center"/>
    </xf>
    <xf numFmtId="0" fontId="137" fillId="0" borderId="0" xfId="56" applyFont="1">
      <alignment vertical="center"/>
    </xf>
    <xf numFmtId="0" fontId="138" fillId="0" borderId="0" xfId="56" applyFont="1">
      <alignment vertical="center"/>
    </xf>
    <xf numFmtId="0" fontId="9" fillId="0" borderId="0" xfId="51" applyFont="1" applyAlignment="1">
      <alignment horizontal="center" vertical="center" wrapText="1"/>
    </xf>
    <xf numFmtId="0" fontId="139" fillId="0" borderId="0" xfId="43" applyFont="1">
      <alignment vertical="center"/>
    </xf>
    <xf numFmtId="0" fontId="139" fillId="0" borderId="0" xfId="52" applyFont="1">
      <alignment vertical="center"/>
    </xf>
    <xf numFmtId="0" fontId="44" fillId="0" borderId="0" xfId="43" applyFont="1">
      <alignment vertical="center"/>
    </xf>
    <xf numFmtId="0" fontId="43" fillId="0" borderId="0" xfId="43" applyFont="1">
      <alignment vertical="center"/>
    </xf>
    <xf numFmtId="0" fontId="43" fillId="0" borderId="0" xfId="50" applyFont="1">
      <alignment vertical="center"/>
    </xf>
    <xf numFmtId="0" fontId="19" fillId="0" borderId="0" xfId="0" applyFont="1" applyAlignment="1">
      <alignment vertical="center"/>
    </xf>
    <xf numFmtId="0" fontId="23" fillId="0" borderId="0" xfId="0" applyFont="1" applyAlignment="1">
      <alignment vertical="center"/>
    </xf>
    <xf numFmtId="0" fontId="142" fillId="0" borderId="0" xfId="45" applyFont="1">
      <alignment vertical="center"/>
    </xf>
    <xf numFmtId="0" fontId="18" fillId="0" borderId="0" xfId="0" applyFont="1" applyAlignment="1">
      <alignment vertical="center"/>
    </xf>
    <xf numFmtId="0" fontId="140" fillId="0" borderId="0" xfId="48" applyFont="1">
      <alignment vertical="center"/>
    </xf>
    <xf numFmtId="0" fontId="126" fillId="0" borderId="0" xfId="45" applyFont="1">
      <alignment vertical="center"/>
    </xf>
    <xf numFmtId="0" fontId="43" fillId="0" borderId="0" xfId="43" applyFont="1" applyAlignment="1">
      <alignment horizontal="left" vertical="center"/>
    </xf>
    <xf numFmtId="0" fontId="141" fillId="0" borderId="0" xfId="45" applyFont="1" applyAlignment="1">
      <alignment horizontal="left" vertical="center"/>
    </xf>
    <xf numFmtId="0" fontId="44" fillId="0" borderId="0" xfId="45" applyFont="1">
      <alignment vertical="center"/>
    </xf>
    <xf numFmtId="0" fontId="94" fillId="0" borderId="0" xfId="56" applyFont="1">
      <alignment vertical="center"/>
    </xf>
    <xf numFmtId="0" fontId="87" fillId="0" borderId="0" xfId="56" applyFont="1" applyAlignment="1">
      <alignment horizontal="left" vertical="center"/>
    </xf>
    <xf numFmtId="0" fontId="88" fillId="30" borderId="0" xfId="43" applyFont="1" applyFill="1">
      <alignment vertical="center"/>
    </xf>
    <xf numFmtId="0" fontId="89" fillId="30" borderId="0" xfId="54" applyFont="1" applyFill="1">
      <alignment vertical="center"/>
    </xf>
    <xf numFmtId="0" fontId="88" fillId="30" borderId="0" xfId="54" applyFont="1" applyFill="1">
      <alignment vertical="center"/>
    </xf>
    <xf numFmtId="0" fontId="7" fillId="30" borderId="80" xfId="54" applyFont="1" applyFill="1" applyBorder="1" applyAlignment="1">
      <alignment vertical="center" shrinkToFit="1"/>
    </xf>
    <xf numFmtId="0" fontId="7" fillId="30" borderId="100" xfId="54" applyFont="1" applyFill="1" applyBorder="1" applyAlignment="1">
      <alignment vertical="center" shrinkToFit="1"/>
    </xf>
    <xf numFmtId="0" fontId="41" fillId="30" borderId="80" xfId="54" applyFont="1" applyFill="1" applyBorder="1" applyAlignment="1">
      <alignment horizontal="left" vertical="center"/>
    </xf>
    <xf numFmtId="0" fontId="41" fillId="30" borderId="80" xfId="54" applyFont="1" applyFill="1" applyBorder="1" applyAlignment="1">
      <alignment horizontal="left" vertical="center" wrapText="1" shrinkToFit="1"/>
    </xf>
    <xf numFmtId="0" fontId="85" fillId="30" borderId="0" xfId="54" applyFont="1" applyFill="1">
      <alignment vertical="center"/>
    </xf>
    <xf numFmtId="0" fontId="42" fillId="30" borderId="0" xfId="43" applyFont="1" applyFill="1">
      <alignment vertical="center"/>
    </xf>
    <xf numFmtId="0" fontId="21" fillId="30" borderId="0" xfId="54" applyFont="1" applyFill="1" applyAlignment="1">
      <alignment horizontal="left" vertical="center"/>
    </xf>
    <xf numFmtId="0" fontId="21" fillId="30" borderId="0" xfId="43" applyFont="1" applyFill="1">
      <alignment vertical="center"/>
    </xf>
    <xf numFmtId="0" fontId="21" fillId="30" borderId="0" xfId="43" applyFont="1" applyFill="1" applyAlignment="1">
      <alignment vertical="top"/>
    </xf>
    <xf numFmtId="0" fontId="83" fillId="30" borderId="0" xfId="54" applyFont="1" applyFill="1" applyAlignment="1">
      <alignment horizontal="left" vertical="center"/>
    </xf>
    <xf numFmtId="0" fontId="83" fillId="30" borderId="0" xfId="43" applyFont="1" applyFill="1">
      <alignment vertical="center"/>
    </xf>
    <xf numFmtId="0" fontId="83" fillId="30" borderId="0" xfId="43" applyFont="1" applyFill="1" applyAlignment="1">
      <alignment horizontal="left" vertical="center"/>
    </xf>
    <xf numFmtId="0" fontId="7" fillId="30" borderId="0" xfId="43" applyFill="1">
      <alignment vertical="center"/>
    </xf>
    <xf numFmtId="0" fontId="21" fillId="0" borderId="0" xfId="54" applyFont="1" applyAlignment="1">
      <alignment horizontal="left" vertical="center"/>
    </xf>
    <xf numFmtId="0" fontId="21" fillId="30" borderId="0" xfId="43" applyFont="1" applyFill="1" applyAlignment="1">
      <alignment horizontal="left" vertical="center"/>
    </xf>
    <xf numFmtId="0" fontId="146" fillId="29" borderId="0" xfId="43" applyFont="1" applyFill="1">
      <alignment vertical="center"/>
    </xf>
    <xf numFmtId="0" fontId="145" fillId="29" borderId="0" xfId="43" applyFont="1" applyFill="1">
      <alignment vertical="center"/>
    </xf>
    <xf numFmtId="0" fontId="146" fillId="29" borderId="0" xfId="43" applyFont="1" applyFill="1" applyAlignment="1">
      <alignment vertical="top"/>
    </xf>
    <xf numFmtId="0" fontId="145" fillId="29" borderId="0" xfId="43" applyFont="1" applyFill="1" applyAlignment="1">
      <alignment vertical="top"/>
    </xf>
    <xf numFmtId="0" fontId="145" fillId="29" borderId="0" xfId="54" applyFont="1" applyFill="1" applyAlignment="1">
      <alignment horizontal="left" vertical="center"/>
    </xf>
    <xf numFmtId="0" fontId="145" fillId="29" borderId="0" xfId="54" applyFont="1" applyFill="1" applyAlignment="1">
      <alignment horizontal="left" vertical="top"/>
    </xf>
    <xf numFmtId="0" fontId="10" fillId="0" borderId="0" xfId="46" applyFont="1">
      <alignment vertical="center"/>
    </xf>
    <xf numFmtId="0" fontId="11" fillId="0" borderId="0" xfId="46" applyFont="1">
      <alignment vertical="center"/>
    </xf>
    <xf numFmtId="0" fontId="11" fillId="0" borderId="16" xfId="46" applyFont="1" applyBorder="1" applyAlignment="1">
      <alignment horizontal="center" vertical="center"/>
    </xf>
    <xf numFmtId="0" fontId="11" fillId="0" borderId="31" xfId="46" applyFont="1" applyBorder="1" applyAlignment="1">
      <alignment horizontal="center" vertical="center"/>
    </xf>
    <xf numFmtId="0" fontId="11" fillId="0" borderId="39" xfId="46" applyFont="1" applyBorder="1">
      <alignment vertical="center"/>
    </xf>
    <xf numFmtId="0" fontId="11" fillId="27" borderId="16" xfId="46" applyFont="1" applyFill="1" applyBorder="1" applyProtection="1">
      <alignment vertical="center"/>
      <protection locked="0"/>
    </xf>
    <xf numFmtId="0" fontId="11" fillId="26" borderId="30" xfId="0" applyFont="1" applyFill="1" applyBorder="1" applyAlignment="1" applyProtection="1">
      <alignment vertical="center" shrinkToFit="1"/>
      <protection locked="0"/>
    </xf>
    <xf numFmtId="0" fontId="11" fillId="0" borderId="30" xfId="46" applyFont="1" applyBorder="1" applyAlignment="1">
      <alignment horizontal="center" vertical="center" wrapText="1"/>
    </xf>
    <xf numFmtId="177" fontId="11" fillId="27" borderId="52" xfId="46" applyNumberFormat="1" applyFont="1" applyFill="1" applyBorder="1">
      <alignment vertical="center"/>
    </xf>
    <xf numFmtId="0" fontId="11" fillId="0" borderId="16" xfId="46" applyFont="1" applyBorder="1" applyAlignment="1">
      <alignment horizontal="center" vertical="center" wrapText="1"/>
    </xf>
    <xf numFmtId="0" fontId="11" fillId="0" borderId="125" xfId="46" applyFont="1" applyBorder="1" applyAlignment="1">
      <alignment horizontal="center" vertical="center" wrapText="1"/>
    </xf>
    <xf numFmtId="0" fontId="11" fillId="27" borderId="125" xfId="46" applyFont="1" applyFill="1" applyBorder="1" applyAlignment="1" applyProtection="1">
      <alignment horizontal="center" vertical="center" shrinkToFit="1"/>
      <protection locked="0"/>
    </xf>
    <xf numFmtId="0" fontId="11" fillId="25" borderId="16" xfId="46" applyFont="1" applyFill="1" applyBorder="1">
      <alignment vertical="center"/>
    </xf>
    <xf numFmtId="0" fontId="11" fillId="26" borderId="125" xfId="46" applyFont="1" applyFill="1" applyBorder="1" applyProtection="1">
      <alignment vertical="center"/>
      <protection locked="0"/>
    </xf>
    <xf numFmtId="0" fontId="11" fillId="26" borderId="125" xfId="46" applyFont="1" applyFill="1" applyBorder="1">
      <alignment vertical="center"/>
    </xf>
    <xf numFmtId="0" fontId="11" fillId="0" borderId="99" xfId="46" applyFont="1" applyBorder="1" applyAlignment="1">
      <alignment horizontal="justify" vertical="center" wrapText="1"/>
    </xf>
    <xf numFmtId="0" fontId="11" fillId="0" borderId="80" xfId="46" applyFont="1" applyBorder="1" applyAlignment="1">
      <alignment horizontal="justify" vertical="center" wrapText="1"/>
    </xf>
    <xf numFmtId="0" fontId="11" fillId="0" borderId="80" xfId="46" applyFont="1" applyBorder="1" applyAlignment="1">
      <alignment horizontal="center" vertical="center" wrapText="1"/>
    </xf>
    <xf numFmtId="0" fontId="11" fillId="0" borderId="80" xfId="46" applyFont="1" applyBorder="1">
      <alignment vertical="center"/>
    </xf>
    <xf numFmtId="185" fontId="11" fillId="0" borderId="100" xfId="46" applyNumberFormat="1" applyFont="1" applyBorder="1" applyAlignment="1">
      <alignment vertical="center" wrapText="1"/>
    </xf>
    <xf numFmtId="0" fontId="11" fillId="0" borderId="41" xfId="46" applyFont="1" applyBorder="1" applyAlignment="1">
      <alignment horizontal="right" vertical="center" wrapText="1"/>
    </xf>
    <xf numFmtId="0" fontId="11" fillId="0" borderId="0" xfId="46" applyFont="1" applyAlignment="1">
      <alignment horizontal="justify" vertical="center" wrapText="1"/>
    </xf>
    <xf numFmtId="0" fontId="11" fillId="0" borderId="0" xfId="46" applyFont="1" applyAlignment="1">
      <alignment horizontal="center" vertical="center" wrapText="1"/>
    </xf>
    <xf numFmtId="0" fontId="11" fillId="0" borderId="0" xfId="46" applyFont="1" applyAlignment="1">
      <alignment horizontal="right" vertical="center"/>
    </xf>
    <xf numFmtId="185" fontId="11" fillId="0" borderId="124" xfId="46" applyNumberFormat="1" applyFont="1" applyBorder="1" applyAlignment="1">
      <alignment vertical="center" wrapText="1"/>
    </xf>
    <xf numFmtId="0" fontId="13" fillId="0" borderId="0" xfId="46" applyFont="1" applyAlignment="1">
      <alignment horizontal="justify" vertical="center" wrapText="1"/>
    </xf>
    <xf numFmtId="0" fontId="11" fillId="0" borderId="41" xfId="46" applyFont="1" applyBorder="1" applyAlignment="1">
      <alignment horizontal="right" vertical="center"/>
    </xf>
    <xf numFmtId="0" fontId="13" fillId="0" borderId="0" xfId="46" applyFont="1">
      <alignment vertical="center"/>
    </xf>
    <xf numFmtId="0" fontId="11" fillId="0" borderId="124" xfId="46" applyFont="1" applyBorder="1">
      <alignment vertical="center"/>
    </xf>
    <xf numFmtId="0" fontId="147" fillId="0" borderId="0" xfId="46" applyFont="1">
      <alignment vertical="center"/>
    </xf>
    <xf numFmtId="0" fontId="11" fillId="0" borderId="0" xfId="46" applyFont="1" applyAlignment="1">
      <alignment vertical="center" wrapText="1"/>
    </xf>
    <xf numFmtId="185" fontId="11" fillId="0" borderId="0" xfId="46" applyNumberFormat="1" applyFont="1">
      <alignment vertical="center"/>
    </xf>
    <xf numFmtId="185" fontId="11" fillId="0" borderId="124" xfId="46" applyNumberFormat="1" applyFont="1" applyBorder="1">
      <alignment vertical="center"/>
    </xf>
    <xf numFmtId="185" fontId="11" fillId="0" borderId="0" xfId="46" applyNumberFormat="1" applyFont="1" applyProtection="1">
      <alignment vertical="center"/>
      <protection locked="0"/>
    </xf>
    <xf numFmtId="0" fontId="13" fillId="0" borderId="0" xfId="46" applyFont="1" applyAlignment="1">
      <alignment vertical="center" wrapText="1"/>
    </xf>
    <xf numFmtId="0" fontId="11" fillId="0" borderId="0" xfId="46" applyFont="1" applyAlignment="1">
      <alignment horizontal="center" vertical="center"/>
    </xf>
    <xf numFmtId="9" fontId="11" fillId="0" borderId="0" xfId="46" applyNumberFormat="1" applyFont="1" applyAlignment="1">
      <alignment horizontal="left" vertical="center"/>
    </xf>
    <xf numFmtId="9" fontId="11" fillId="0" borderId="0" xfId="46" applyNumberFormat="1" applyFont="1" applyAlignment="1">
      <alignment horizontal="center" vertical="center"/>
    </xf>
    <xf numFmtId="187" fontId="11" fillId="0" borderId="0" xfId="46" applyNumberFormat="1" applyFont="1">
      <alignment vertical="center"/>
    </xf>
    <xf numFmtId="0" fontId="11" fillId="0" borderId="78" xfId="46" applyFont="1" applyBorder="1">
      <alignment vertical="center"/>
    </xf>
    <xf numFmtId="0" fontId="11" fillId="0" borderId="67" xfId="46" applyFont="1" applyBorder="1">
      <alignment vertical="center"/>
    </xf>
    <xf numFmtId="0" fontId="11" fillId="0" borderId="67" xfId="46" applyFont="1" applyBorder="1" applyAlignment="1">
      <alignment horizontal="right" vertical="center"/>
    </xf>
    <xf numFmtId="185" fontId="11" fillId="0" borderId="67" xfId="46" applyNumberFormat="1" applyFont="1" applyBorder="1">
      <alignment vertical="center"/>
    </xf>
    <xf numFmtId="0" fontId="13" fillId="0" borderId="67" xfId="46" applyFont="1" applyBorder="1">
      <alignment vertical="center"/>
    </xf>
    <xf numFmtId="187" fontId="11" fillId="0" borderId="67" xfId="46" applyNumberFormat="1" applyFont="1" applyBorder="1">
      <alignment vertical="center"/>
    </xf>
    <xf numFmtId="0" fontId="11" fillId="0" borderId="125" xfId="46" applyFont="1" applyBorder="1">
      <alignment vertical="center"/>
    </xf>
    <xf numFmtId="0" fontId="11" fillId="26" borderId="16" xfId="46" applyFont="1" applyFill="1" applyBorder="1" applyProtection="1">
      <alignment vertical="center"/>
      <protection locked="0"/>
    </xf>
    <xf numFmtId="0" fontId="11" fillId="26" borderId="125" xfId="46" applyFont="1" applyFill="1" applyBorder="1" applyAlignment="1" applyProtection="1">
      <alignment horizontal="center" vertical="center" wrapText="1"/>
      <protection locked="0"/>
    </xf>
    <xf numFmtId="185" fontId="11" fillId="0" borderId="0" xfId="46" applyNumberFormat="1" applyFont="1" applyAlignment="1" applyProtection="1">
      <alignment horizontal="right" vertical="center"/>
      <protection locked="0"/>
    </xf>
    <xf numFmtId="0" fontId="13" fillId="26" borderId="63" xfId="0" applyFont="1" applyFill="1" applyBorder="1" applyAlignment="1" applyProtection="1">
      <alignment horizontal="center" vertical="center"/>
      <protection locked="0"/>
    </xf>
    <xf numFmtId="0" fontId="13" fillId="26" borderId="61" xfId="0" applyFont="1" applyFill="1" applyBorder="1" applyAlignment="1" applyProtection="1">
      <alignment horizontal="center" vertical="center"/>
      <protection locked="0"/>
    </xf>
    <xf numFmtId="0" fontId="13" fillId="26" borderId="62" xfId="0" applyFont="1" applyFill="1" applyBorder="1" applyAlignment="1" applyProtection="1">
      <alignment horizontal="center" vertical="center"/>
      <protection locked="0"/>
    </xf>
    <xf numFmtId="0" fontId="13" fillId="26" borderId="64" xfId="0" applyFont="1" applyFill="1" applyBorder="1" applyAlignment="1" applyProtection="1">
      <alignment horizontal="center" vertical="center"/>
      <protection locked="0"/>
    </xf>
    <xf numFmtId="0" fontId="13" fillId="26" borderId="65" xfId="0" applyFont="1" applyFill="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0" fontId="149" fillId="0" borderId="0" xfId="60" applyFont="1">
      <alignment vertical="center"/>
    </xf>
    <xf numFmtId="0" fontId="150" fillId="0" borderId="0" xfId="60" applyFont="1">
      <alignment vertical="center"/>
    </xf>
    <xf numFmtId="0" fontId="3" fillId="0" borderId="0" xfId="60">
      <alignment vertical="center"/>
    </xf>
    <xf numFmtId="0" fontId="150" fillId="0" borderId="0" xfId="60" applyFont="1" applyAlignment="1">
      <alignment horizontal="right" vertical="center"/>
    </xf>
    <xf numFmtId="0" fontId="149" fillId="0" borderId="0" xfId="60" applyFont="1" applyAlignment="1">
      <alignment horizontal="center" vertical="center"/>
    </xf>
    <xf numFmtId="0" fontId="150" fillId="0" borderId="24" xfId="60" applyFont="1" applyBorder="1" applyAlignment="1">
      <alignment horizontal="left" vertical="center"/>
    </xf>
    <xf numFmtId="0" fontId="150" fillId="0" borderId="18" xfId="60" applyFont="1" applyBorder="1" applyAlignment="1">
      <alignment horizontal="left" vertical="center"/>
    </xf>
    <xf numFmtId="0" fontId="150" fillId="0" borderId="28" xfId="60" applyFont="1" applyBorder="1" applyAlignment="1">
      <alignment horizontal="left" vertical="center"/>
    </xf>
    <xf numFmtId="0" fontId="150" fillId="0" borderId="68" xfId="60" applyFont="1" applyBorder="1">
      <alignment vertical="center"/>
    </xf>
    <xf numFmtId="0" fontId="150" fillId="0" borderId="69" xfId="60" applyFont="1" applyBorder="1">
      <alignment vertical="center"/>
    </xf>
    <xf numFmtId="0" fontId="150" fillId="0" borderId="28" xfId="60" applyFont="1" applyBorder="1" applyAlignment="1">
      <alignment horizontal="distributed" vertical="center" wrapText="1" justifyLastLine="1"/>
    </xf>
    <xf numFmtId="0" fontId="150" fillId="0" borderId="23" xfId="60" applyFont="1" applyBorder="1">
      <alignment vertical="center"/>
    </xf>
    <xf numFmtId="0" fontId="150" fillId="0" borderId="70" xfId="60" applyFont="1" applyBorder="1">
      <alignment vertical="center"/>
    </xf>
    <xf numFmtId="0" fontId="150" fillId="0" borderId="15" xfId="60" applyFont="1" applyBorder="1">
      <alignment vertical="center"/>
    </xf>
    <xf numFmtId="0" fontId="150" fillId="0" borderId="71" xfId="60" applyFont="1" applyBorder="1">
      <alignment vertical="center"/>
    </xf>
    <xf numFmtId="0" fontId="150" fillId="0" borderId="20" xfId="60" applyFont="1" applyBorder="1">
      <alignment vertical="center"/>
    </xf>
    <xf numFmtId="0" fontId="150" fillId="0" borderId="28" xfId="60" applyFont="1" applyBorder="1" applyAlignment="1">
      <alignment horizontal="center" vertical="center"/>
    </xf>
    <xf numFmtId="0" fontId="150" fillId="0" borderId="24" xfId="60" applyFont="1" applyBorder="1">
      <alignment vertical="center"/>
    </xf>
    <xf numFmtId="0" fontId="150" fillId="0" borderId="0" xfId="60" applyFont="1" applyAlignment="1">
      <alignment horizontal="left" vertical="center"/>
    </xf>
    <xf numFmtId="0" fontId="150" fillId="0" borderId="68" xfId="60" applyFont="1" applyBorder="1" applyAlignment="1">
      <alignment horizontal="left" vertical="center"/>
    </xf>
    <xf numFmtId="0" fontId="111" fillId="0" borderId="0" xfId="0" applyFont="1"/>
    <xf numFmtId="191" fontId="22" fillId="34" borderId="24" xfId="0" applyNumberFormat="1" applyFont="1" applyFill="1" applyBorder="1" applyAlignment="1">
      <alignment horizontal="right" vertical="center" wrapText="1"/>
    </xf>
    <xf numFmtId="191" fontId="150" fillId="34" borderId="28" xfId="60" applyNumberFormat="1" applyFont="1" applyFill="1" applyBorder="1" applyAlignment="1">
      <alignment horizontal="right" vertical="center" indent="1"/>
    </xf>
    <xf numFmtId="191" fontId="22" fillId="34" borderId="28" xfId="0" applyNumberFormat="1" applyFont="1" applyFill="1" applyBorder="1" applyAlignment="1">
      <alignment horizontal="right" vertical="center" wrapText="1"/>
    </xf>
    <xf numFmtId="0" fontId="156" fillId="0" borderId="0" xfId="55" applyFont="1">
      <alignment vertical="center"/>
    </xf>
    <xf numFmtId="0" fontId="157" fillId="0" borderId="0" xfId="55" applyFont="1">
      <alignment vertical="center"/>
    </xf>
    <xf numFmtId="0" fontId="160" fillId="0" borderId="0" xfId="60" applyFont="1" applyAlignment="1">
      <alignment horizontal="center" vertical="center"/>
    </xf>
    <xf numFmtId="0" fontId="161" fillId="0" borderId="0" xfId="60" applyFont="1">
      <alignment vertical="center"/>
    </xf>
    <xf numFmtId="177" fontId="157" fillId="0" borderId="256" xfId="55" applyNumberFormat="1" applyFont="1" applyBorder="1">
      <alignment vertical="center"/>
    </xf>
    <xf numFmtId="177" fontId="157" fillId="0" borderId="257" xfId="55" applyNumberFormat="1" applyFont="1" applyBorder="1">
      <alignment vertical="center"/>
    </xf>
    <xf numFmtId="192" fontId="157" fillId="0" borderId="0" xfId="55" applyNumberFormat="1" applyFont="1">
      <alignment vertical="center"/>
    </xf>
    <xf numFmtId="0" fontId="157" fillId="0" borderId="255" xfId="55" applyFont="1" applyBorder="1">
      <alignment vertical="center"/>
    </xf>
    <xf numFmtId="178" fontId="157" fillId="0" borderId="261" xfId="55" applyNumberFormat="1" applyFont="1" applyBorder="1">
      <alignment vertical="center"/>
    </xf>
    <xf numFmtId="178" fontId="157" fillId="0" borderId="265" xfId="55" applyNumberFormat="1" applyFont="1" applyBorder="1">
      <alignment vertical="center"/>
    </xf>
    <xf numFmtId="0" fontId="157" fillId="0" borderId="254" xfId="55" applyFont="1" applyBorder="1" applyAlignment="1">
      <alignment vertical="center" shrinkToFit="1"/>
    </xf>
    <xf numFmtId="0" fontId="157" fillId="0" borderId="0" xfId="55" applyFont="1" applyAlignment="1">
      <alignment vertical="center" shrinkToFit="1"/>
    </xf>
    <xf numFmtId="0" fontId="157" fillId="0" borderId="0" xfId="55" applyFont="1" applyAlignment="1">
      <alignment horizontal="center" vertical="center"/>
    </xf>
    <xf numFmtId="179" fontId="157" fillId="0" borderId="268" xfId="55" applyNumberFormat="1" applyFont="1" applyBorder="1">
      <alignment vertical="center"/>
    </xf>
    <xf numFmtId="179" fontId="157" fillId="0" borderId="269" xfId="55" applyNumberFormat="1" applyFont="1" applyBorder="1">
      <alignment vertical="center"/>
    </xf>
    <xf numFmtId="179" fontId="157" fillId="0" borderId="265" xfId="55" applyNumberFormat="1" applyFont="1" applyBorder="1">
      <alignment vertical="center"/>
    </xf>
    <xf numFmtId="179" fontId="157" fillId="0" borderId="270" xfId="55" applyNumberFormat="1" applyFont="1" applyBorder="1">
      <alignment vertical="center"/>
    </xf>
    <xf numFmtId="0" fontId="165" fillId="0" borderId="0" xfId="55" applyFont="1" applyAlignment="1">
      <alignment vertical="center" wrapText="1"/>
    </xf>
    <xf numFmtId="0" fontId="165" fillId="0" borderId="0" xfId="55" applyFont="1">
      <alignment vertical="center"/>
    </xf>
    <xf numFmtId="0" fontId="165" fillId="0" borderId="0" xfId="55" applyFont="1" applyAlignment="1">
      <alignment horizontal="right" vertical="center"/>
    </xf>
    <xf numFmtId="0" fontId="24" fillId="0" borderId="0" xfId="60" applyFont="1">
      <alignment vertical="center"/>
    </xf>
    <xf numFmtId="192" fontId="156" fillId="0" borderId="0" xfId="55" applyNumberFormat="1" applyFont="1">
      <alignment vertical="center"/>
    </xf>
    <xf numFmtId="0" fontId="166" fillId="0" borderId="0" xfId="55" applyFont="1" applyAlignment="1">
      <alignment vertical="center" wrapText="1"/>
    </xf>
    <xf numFmtId="0" fontId="166" fillId="0" borderId="0" xfId="55" applyFont="1">
      <alignment vertical="center"/>
    </xf>
    <xf numFmtId="0" fontId="166" fillId="0" borderId="0" xfId="55" applyFont="1" applyAlignment="1">
      <alignment horizontal="right" vertical="center"/>
    </xf>
    <xf numFmtId="0" fontId="0" fillId="0" borderId="0" xfId="62" applyFont="1">
      <alignment vertical="center"/>
    </xf>
    <xf numFmtId="0" fontId="150" fillId="0" borderId="0" xfId="62" applyFont="1">
      <alignment vertical="center"/>
    </xf>
    <xf numFmtId="0" fontId="0" fillId="0" borderId="0" xfId="62" applyFont="1" applyAlignment="1">
      <alignment vertical="center" wrapText="1"/>
    </xf>
    <xf numFmtId="0" fontId="0" fillId="0" borderId="0" xfId="62" applyFont="1" applyAlignment="1">
      <alignment vertical="top" wrapText="1"/>
    </xf>
    <xf numFmtId="0" fontId="150" fillId="0" borderId="0" xfId="62" applyFont="1" applyAlignment="1">
      <alignment vertical="top"/>
    </xf>
    <xf numFmtId="0" fontId="150" fillId="0" borderId="28" xfId="62" applyFont="1" applyBorder="1">
      <alignment vertical="center"/>
    </xf>
    <xf numFmtId="0" fontId="150" fillId="31" borderId="28" xfId="62" applyFont="1" applyFill="1" applyBorder="1" applyAlignment="1">
      <alignment horizontal="center" vertical="center"/>
    </xf>
    <xf numFmtId="0" fontId="150" fillId="31" borderId="18" xfId="62" applyFont="1" applyFill="1" applyBorder="1" applyAlignment="1">
      <alignment horizontal="center" vertical="center"/>
    </xf>
    <xf numFmtId="0" fontId="150" fillId="0" borderId="0" xfId="62" applyFont="1" applyAlignment="1">
      <alignment horizontal="right" vertical="center"/>
    </xf>
    <xf numFmtId="0" fontId="167" fillId="0" borderId="0" xfId="62" applyFont="1">
      <alignment vertical="center"/>
    </xf>
    <xf numFmtId="0" fontId="150" fillId="0" borderId="0" xfId="63" applyFont="1">
      <alignment vertical="center"/>
    </xf>
    <xf numFmtId="0" fontId="167" fillId="0" borderId="0" xfId="63" applyFont="1">
      <alignment vertical="center"/>
    </xf>
    <xf numFmtId="0" fontId="150" fillId="0" borderId="0" xfId="63" applyFont="1" applyAlignment="1">
      <alignment horizontal="right" vertical="center"/>
    </xf>
    <xf numFmtId="0" fontId="150" fillId="0" borderId="0" xfId="63" applyFont="1" applyAlignment="1">
      <alignment horizontal="center" vertical="center"/>
    </xf>
    <xf numFmtId="0" fontId="150" fillId="31" borderId="18" xfId="63" applyFont="1" applyFill="1" applyBorder="1" applyAlignment="1">
      <alignment horizontal="center" vertical="center"/>
    </xf>
    <xf numFmtId="0" fontId="150" fillId="0" borderId="28" xfId="63" applyFont="1" applyBorder="1">
      <alignment vertical="center"/>
    </xf>
    <xf numFmtId="0" fontId="150" fillId="31" borderId="28" xfId="63" applyFont="1" applyFill="1" applyBorder="1" applyAlignment="1">
      <alignment horizontal="center" vertical="center"/>
    </xf>
    <xf numFmtId="0" fontId="167" fillId="0" borderId="0" xfId="63" applyFont="1" applyAlignment="1">
      <alignment horizontal="center" vertical="center"/>
    </xf>
    <xf numFmtId="0" fontId="167" fillId="0" borderId="0" xfId="63" applyFont="1" applyAlignment="1">
      <alignment vertical="center" wrapText="1"/>
    </xf>
    <xf numFmtId="0" fontId="150" fillId="0" borderId="0" xfId="63" applyFont="1" applyAlignment="1">
      <alignment horizontal="left" vertical="center" wrapText="1"/>
    </xf>
    <xf numFmtId="0" fontId="150" fillId="0" borderId="0" xfId="63" applyFont="1" applyAlignment="1">
      <alignment vertical="center" wrapText="1"/>
    </xf>
    <xf numFmtId="0" fontId="150" fillId="0" borderId="0" xfId="63" applyFont="1" applyAlignment="1">
      <alignment horizontal="left" vertical="center"/>
    </xf>
    <xf numFmtId="0" fontId="150" fillId="0" borderId="0" xfId="63" applyFont="1" applyAlignment="1">
      <alignment horizontal="left" vertical="top" wrapText="1"/>
    </xf>
    <xf numFmtId="0" fontId="150" fillId="0" borderId="0" xfId="63" applyFont="1" applyAlignment="1">
      <alignment vertical="top" wrapText="1"/>
    </xf>
    <xf numFmtId="0" fontId="53" fillId="0" borderId="0" xfId="55" applyFont="1">
      <alignment vertical="center"/>
    </xf>
    <xf numFmtId="0" fontId="168" fillId="0" borderId="0" xfId="55" applyFont="1">
      <alignment vertical="center"/>
    </xf>
    <xf numFmtId="0" fontId="168" fillId="0" borderId="0" xfId="55" applyFont="1" applyAlignment="1">
      <alignment horizontal="right" vertical="center"/>
    </xf>
    <xf numFmtId="0" fontId="53" fillId="0" borderId="0" xfId="55" applyFont="1" applyAlignment="1">
      <alignment horizontal="center" vertical="center"/>
    </xf>
    <xf numFmtId="0" fontId="168" fillId="0" borderId="0" xfId="55" applyFont="1" applyAlignment="1">
      <alignment horizontal="distributed" vertical="center"/>
    </xf>
    <xf numFmtId="0" fontId="168" fillId="0" borderId="0" xfId="55" applyFont="1" applyAlignment="1">
      <alignment horizontal="center" vertical="center"/>
    </xf>
    <xf numFmtId="0" fontId="168" fillId="0" borderId="0" xfId="55" applyFont="1" applyAlignment="1">
      <alignment horizontal="left" vertical="center" indent="1" shrinkToFit="1"/>
    </xf>
    <xf numFmtId="0" fontId="53" fillId="0" borderId="0" xfId="55" applyFont="1" applyAlignment="1">
      <alignment horizontal="distributed" vertical="center" indent="9"/>
    </xf>
    <xf numFmtId="0" fontId="150" fillId="0" borderId="24" xfId="55" applyFont="1" applyBorder="1" applyAlignment="1">
      <alignment horizontal="distributed" vertical="center" indent="2"/>
    </xf>
    <xf numFmtId="0" fontId="150" fillId="0" borderId="66" xfId="55" applyFont="1" applyBorder="1">
      <alignment vertical="center"/>
    </xf>
    <xf numFmtId="0" fontId="150" fillId="0" borderId="47" xfId="55" applyFont="1" applyBorder="1" applyAlignment="1">
      <alignment horizontal="distributed" vertical="center" indent="2"/>
    </xf>
    <xf numFmtId="0" fontId="150" fillId="0" borderId="24" xfId="55" applyFont="1" applyBorder="1" applyAlignment="1">
      <alignment horizontal="center" vertical="center"/>
    </xf>
    <xf numFmtId="0" fontId="150" fillId="0" borderId="66" xfId="55" applyFont="1" applyBorder="1" applyAlignment="1">
      <alignment vertical="center" wrapText="1"/>
    </xf>
    <xf numFmtId="0" fontId="150" fillId="0" borderId="25" xfId="55" applyFont="1" applyBorder="1" applyAlignment="1">
      <alignment horizontal="distributed" vertical="center" indent="2"/>
    </xf>
    <xf numFmtId="0" fontId="150" fillId="0" borderId="71" xfId="55" applyFont="1" applyBorder="1">
      <alignment vertical="center"/>
    </xf>
    <xf numFmtId="0" fontId="150" fillId="0" borderId="20" xfId="55" applyFont="1" applyBorder="1" applyAlignment="1">
      <alignment horizontal="distributed" vertical="center" indent="2"/>
    </xf>
    <xf numFmtId="0" fontId="150" fillId="0" borderId="25" xfId="55" applyFont="1" applyBorder="1" applyAlignment="1">
      <alignment horizontal="center" vertical="center"/>
    </xf>
    <xf numFmtId="0" fontId="150" fillId="0" borderId="71" xfId="55" applyFont="1" applyBorder="1" applyAlignment="1">
      <alignment vertical="center" wrapText="1"/>
    </xf>
    <xf numFmtId="0" fontId="152" fillId="0" borderId="24" xfId="55" applyFont="1" applyBorder="1" applyAlignment="1">
      <alignment vertical="center" wrapText="1"/>
    </xf>
    <xf numFmtId="0" fontId="152" fillId="0" borderId="66" xfId="55" applyFont="1" applyBorder="1" applyAlignment="1">
      <alignment vertical="center" wrapText="1"/>
    </xf>
    <xf numFmtId="0" fontId="152" fillId="0" borderId="47" xfId="55" applyFont="1" applyBorder="1" applyAlignment="1">
      <alignment vertical="center" wrapText="1"/>
    </xf>
    <xf numFmtId="0" fontId="150" fillId="0" borderId="0" xfId="56" applyFont="1">
      <alignment vertical="center"/>
    </xf>
    <xf numFmtId="0" fontId="149" fillId="0" borderId="0" xfId="56" applyFont="1">
      <alignment vertical="center"/>
    </xf>
    <xf numFmtId="0" fontId="150" fillId="0" borderId="0" xfId="56" applyFont="1" applyAlignment="1">
      <alignment horizontal="right" vertical="center"/>
    </xf>
    <xf numFmtId="0" fontId="149" fillId="0" borderId="0" xfId="56" applyFont="1" applyAlignment="1">
      <alignment horizontal="center" vertical="center"/>
    </xf>
    <xf numFmtId="0" fontId="150" fillId="0" borderId="28" xfId="56" applyFont="1" applyBorder="1" applyAlignment="1">
      <alignment horizontal="left" vertical="center"/>
    </xf>
    <xf numFmtId="0" fontId="150" fillId="0" borderId="71" xfId="56" applyFont="1" applyBorder="1" applyAlignment="1">
      <alignment horizontal="center" vertical="center"/>
    </xf>
    <xf numFmtId="0" fontId="150" fillId="0" borderId="24" xfId="56" applyFont="1" applyBorder="1" applyAlignment="1">
      <alignment horizontal="left" vertical="center" wrapText="1"/>
    </xf>
    <xf numFmtId="0" fontId="150" fillId="0" borderId="18" xfId="56" applyFont="1" applyBorder="1" applyAlignment="1">
      <alignment horizontal="left" vertical="center" wrapText="1"/>
    </xf>
    <xf numFmtId="0" fontId="150" fillId="0" borderId="101" xfId="56" applyFont="1" applyBorder="1">
      <alignment vertical="center"/>
    </xf>
    <xf numFmtId="0" fontId="150" fillId="0" borderId="102" xfId="56" applyFont="1" applyBorder="1">
      <alignment vertical="center"/>
    </xf>
    <xf numFmtId="0" fontId="169" fillId="0" borderId="68" xfId="56" applyFont="1" applyBorder="1">
      <alignment vertical="center"/>
    </xf>
    <xf numFmtId="0" fontId="169" fillId="0" borderId="28" xfId="56" applyFont="1" applyBorder="1">
      <alignment vertical="center"/>
    </xf>
    <xf numFmtId="0" fontId="150" fillId="0" borderId="28" xfId="56" applyFont="1" applyBorder="1" applyAlignment="1">
      <alignment horizontal="center" vertical="center"/>
    </xf>
    <xf numFmtId="0" fontId="150" fillId="0" borderId="69" xfId="56" applyFont="1" applyBorder="1">
      <alignment vertical="center"/>
    </xf>
    <xf numFmtId="0" fontId="150" fillId="0" borderId="28" xfId="56" applyFont="1" applyBorder="1" applyAlignment="1">
      <alignment horizontal="right" vertical="center" indent="1"/>
    </xf>
    <xf numFmtId="0" fontId="168" fillId="0" borderId="0" xfId="56" applyFont="1">
      <alignment vertical="center"/>
    </xf>
    <xf numFmtId="0" fontId="170" fillId="0" borderId="0" xfId="56" applyFont="1">
      <alignment vertical="center"/>
    </xf>
    <xf numFmtId="0" fontId="170" fillId="0" borderId="0" xfId="56" applyFont="1" applyAlignment="1">
      <alignment horizontal="right" vertical="center"/>
    </xf>
    <xf numFmtId="0" fontId="150" fillId="0" borderId="24" xfId="56" applyFont="1" applyBorder="1">
      <alignment vertical="center"/>
    </xf>
    <xf numFmtId="0" fontId="170" fillId="0" borderId="18" xfId="56" applyFont="1" applyBorder="1">
      <alignment vertical="center"/>
    </xf>
    <xf numFmtId="0" fontId="170" fillId="0" borderId="71" xfId="56" applyFont="1" applyBorder="1" applyAlignment="1">
      <alignment horizontal="center" vertical="center"/>
    </xf>
    <xf numFmtId="0" fontId="170" fillId="0" borderId="24" xfId="56" applyFont="1" applyBorder="1" applyAlignment="1">
      <alignment vertical="center" wrapText="1"/>
    </xf>
    <xf numFmtId="0" fontId="150" fillId="0" borderId="24" xfId="56" applyFont="1" applyBorder="1" applyAlignment="1">
      <alignment vertical="center" wrapText="1"/>
    </xf>
    <xf numFmtId="0" fontId="167" fillId="0" borderId="0" xfId="56" applyFont="1">
      <alignment vertical="center"/>
    </xf>
    <xf numFmtId="0" fontId="172" fillId="0" borderId="0" xfId="56" applyFont="1">
      <alignment vertical="center"/>
    </xf>
    <xf numFmtId="0" fontId="173" fillId="0" borderId="0" xfId="60" applyFont="1">
      <alignment vertical="center"/>
    </xf>
    <xf numFmtId="0" fontId="173" fillId="0" borderId="0" xfId="60" applyFont="1" applyAlignment="1">
      <alignment vertical="center" textRotation="255" wrapText="1"/>
    </xf>
    <xf numFmtId="0" fontId="173" fillId="0" borderId="47" xfId="60" applyFont="1" applyBorder="1">
      <alignment vertical="center"/>
    </xf>
    <xf numFmtId="0" fontId="173" fillId="0" borderId="24" xfId="60" applyFont="1" applyBorder="1">
      <alignment vertical="center"/>
    </xf>
    <xf numFmtId="0" fontId="168" fillId="0" borderId="27" xfId="60" applyFont="1" applyBorder="1" applyAlignment="1">
      <alignment horizontal="center" vertical="center" wrapText="1"/>
    </xf>
    <xf numFmtId="0" fontId="168" fillId="0" borderId="28" xfId="60" applyFont="1" applyBorder="1" applyAlignment="1">
      <alignment horizontal="center" vertical="center" wrapText="1"/>
    </xf>
    <xf numFmtId="0" fontId="173" fillId="0" borderId="0" xfId="60" applyFont="1" applyAlignment="1">
      <alignment horizontal="center" vertical="center"/>
    </xf>
    <xf numFmtId="0" fontId="173" fillId="0" borderId="0" xfId="60" applyFont="1" applyAlignment="1">
      <alignment horizontal="left" vertical="center" wrapText="1"/>
    </xf>
    <xf numFmtId="0" fontId="173" fillId="0" borderId="273" xfId="60" applyFont="1" applyBorder="1">
      <alignment vertical="center"/>
    </xf>
    <xf numFmtId="0" fontId="173" fillId="0" borderId="274" xfId="60" applyFont="1" applyBorder="1">
      <alignment vertical="center"/>
    </xf>
    <xf numFmtId="0" fontId="173" fillId="0" borderId="23" xfId="60" applyFont="1" applyBorder="1" applyAlignment="1">
      <alignment horizontal="center" vertical="center"/>
    </xf>
    <xf numFmtId="0" fontId="173" fillId="0" borderId="193" xfId="60" applyFont="1" applyBorder="1">
      <alignment vertical="center"/>
    </xf>
    <xf numFmtId="0" fontId="173" fillId="0" borderId="275" xfId="60" applyFont="1" applyBorder="1">
      <alignment vertical="center"/>
    </xf>
    <xf numFmtId="0" fontId="173" fillId="0" borderId="24" xfId="60" applyFont="1" applyBorder="1" applyAlignment="1">
      <alignment horizontal="center" vertical="center"/>
    </xf>
    <xf numFmtId="0" fontId="173" fillId="0" borderId="188" xfId="60" applyFont="1" applyBorder="1">
      <alignment vertical="center"/>
    </xf>
    <xf numFmtId="0" fontId="173" fillId="0" borderId="239" xfId="60" applyFont="1" applyBorder="1">
      <alignment vertical="center"/>
    </xf>
    <xf numFmtId="0" fontId="150" fillId="0" borderId="28" xfId="60" applyFont="1" applyBorder="1">
      <alignment vertical="center"/>
    </xf>
    <xf numFmtId="0" fontId="20" fillId="0" borderId="0" xfId="60" applyFont="1">
      <alignment vertical="center"/>
    </xf>
    <xf numFmtId="0" fontId="0" fillId="0" borderId="0" xfId="60" applyFont="1">
      <alignment vertical="center"/>
    </xf>
    <xf numFmtId="0" fontId="178" fillId="0" borderId="0" xfId="56" applyFont="1" applyAlignment="1">
      <alignment horizontal="right" vertical="center"/>
    </xf>
    <xf numFmtId="0" fontId="82" fillId="0" borderId="0" xfId="56" applyFont="1" applyAlignment="1">
      <alignment horizontal="right" vertical="center"/>
    </xf>
    <xf numFmtId="0" fontId="178" fillId="0" borderId="0" xfId="56" applyFont="1">
      <alignment vertical="center"/>
    </xf>
    <xf numFmtId="0" fontId="180" fillId="0" borderId="0" xfId="56" applyFont="1">
      <alignment vertical="center"/>
    </xf>
    <xf numFmtId="0" fontId="21" fillId="0" borderId="0" xfId="56" applyFont="1" applyAlignment="1">
      <alignment horizontal="center" vertical="center"/>
    </xf>
    <xf numFmtId="0" fontId="181" fillId="0" borderId="24" xfId="56" applyFont="1" applyBorder="1" applyAlignment="1">
      <alignment horizontal="center" vertical="center"/>
    </xf>
    <xf numFmtId="0" fontId="181" fillId="0" borderId="0" xfId="56" applyFont="1" applyAlignment="1">
      <alignment horizontal="center" vertical="center"/>
    </xf>
    <xf numFmtId="0" fontId="181" fillId="0" borderId="0" xfId="56" applyFont="1" applyAlignment="1">
      <alignment horizontal="left" vertical="center"/>
    </xf>
    <xf numFmtId="0" fontId="178" fillId="0" borderId="0" xfId="56" applyFont="1" applyAlignment="1">
      <alignment horizontal="left" vertical="center" wrapText="1"/>
    </xf>
    <xf numFmtId="0" fontId="178" fillId="0" borderId="0" xfId="56" applyFont="1" applyAlignment="1">
      <alignment horizontal="center" vertical="center"/>
    </xf>
    <xf numFmtId="0" fontId="181" fillId="0" borderId="0" xfId="56" applyFont="1">
      <alignment vertical="center"/>
    </xf>
    <xf numFmtId="0" fontId="181" fillId="31" borderId="18" xfId="56" applyFont="1" applyFill="1" applyBorder="1" applyAlignment="1">
      <alignment horizontal="centerContinuous" vertical="center"/>
    </xf>
    <xf numFmtId="0" fontId="181" fillId="31" borderId="28" xfId="56" applyFont="1" applyFill="1" applyBorder="1" applyAlignment="1">
      <alignment horizontal="center" vertical="center"/>
    </xf>
    <xf numFmtId="0" fontId="53" fillId="0" borderId="0" xfId="56" applyFont="1" applyAlignment="1">
      <alignment horizontal="left" vertical="center"/>
    </xf>
    <xf numFmtId="0" fontId="111" fillId="29" borderId="276" xfId="0" applyFont="1" applyFill="1" applyBorder="1" applyAlignment="1">
      <alignment horizontal="center" vertical="center"/>
    </xf>
    <xf numFmtId="0" fontId="111" fillId="29" borderId="277" xfId="0" applyFont="1" applyFill="1" applyBorder="1" applyAlignment="1">
      <alignment shrinkToFit="1"/>
    </xf>
    <xf numFmtId="0" fontId="183" fillId="0" borderId="0" xfId="0" applyFont="1"/>
    <xf numFmtId="0" fontId="183" fillId="0" borderId="116" xfId="0" applyFont="1" applyBorder="1" applyAlignment="1">
      <alignment horizontal="center" vertical="center"/>
    </xf>
    <xf numFmtId="0" fontId="183" fillId="0" borderId="12" xfId="0" applyFont="1" applyBorder="1" applyAlignment="1">
      <alignment shrinkToFit="1"/>
    </xf>
    <xf numFmtId="0" fontId="183" fillId="0" borderId="116" xfId="0" applyFont="1" applyBorder="1" applyAlignment="1">
      <alignment horizontal="center" vertical="center" textRotation="255"/>
    </xf>
    <xf numFmtId="0" fontId="183" fillId="0" borderId="13" xfId="0" applyFont="1" applyBorder="1" applyAlignment="1">
      <alignment horizontal="center" vertical="center"/>
    </xf>
    <xf numFmtId="0" fontId="183" fillId="0" borderId="14" xfId="0" applyFont="1" applyBorder="1" applyAlignment="1">
      <alignment horizontal="center" vertical="center"/>
    </xf>
    <xf numFmtId="0" fontId="183" fillId="0" borderId="11" xfId="0" applyFont="1" applyBorder="1" applyAlignment="1">
      <alignment horizontal="center" vertical="center"/>
    </xf>
    <xf numFmtId="0" fontId="150" fillId="0" borderId="24" xfId="56" applyFont="1" applyBorder="1" applyAlignment="1">
      <alignment horizontal="left" vertical="center"/>
    </xf>
    <xf numFmtId="0" fontId="150" fillId="0" borderId="18" xfId="56" applyFont="1" applyBorder="1">
      <alignment vertical="center"/>
    </xf>
    <xf numFmtId="0" fontId="170" fillId="0" borderId="68" xfId="56" applyFont="1" applyBorder="1">
      <alignment vertical="center"/>
    </xf>
    <xf numFmtId="0" fontId="150" fillId="0" borderId="28" xfId="56" applyFont="1" applyBorder="1" applyAlignment="1">
      <alignment horizontal="center" vertical="center" wrapText="1"/>
    </xf>
    <xf numFmtId="0" fontId="168" fillId="0" borderId="28" xfId="56" applyFont="1" applyBorder="1" applyAlignment="1">
      <alignment horizontal="center" vertical="center" wrapText="1"/>
    </xf>
    <xf numFmtId="0" fontId="150" fillId="0" borderId="28" xfId="56" applyFont="1" applyBorder="1" applyAlignment="1">
      <alignment vertical="center" wrapText="1"/>
    </xf>
    <xf numFmtId="0" fontId="150" fillId="0" borderId="28" xfId="56" applyFont="1" applyBorder="1">
      <alignment vertical="center"/>
    </xf>
    <xf numFmtId="0" fontId="150" fillId="0" borderId="68" xfId="56" applyFont="1" applyBorder="1" applyAlignment="1">
      <alignment vertical="center" wrapText="1"/>
    </xf>
    <xf numFmtId="0" fontId="150" fillId="0" borderId="0" xfId="56" applyFont="1" applyAlignment="1">
      <alignment vertical="center" wrapText="1"/>
    </xf>
    <xf numFmtId="0" fontId="150" fillId="0" borderId="0" xfId="56" applyFont="1" applyAlignment="1">
      <alignment horizontal="center" vertical="center"/>
    </xf>
    <xf numFmtId="0" fontId="150" fillId="0" borderId="28" xfId="56" applyFont="1" applyBorder="1" applyAlignment="1">
      <alignment horizontal="right" vertical="center"/>
    </xf>
    <xf numFmtId="0" fontId="150" fillId="0" borderId="18" xfId="56" applyFont="1" applyBorder="1" applyAlignment="1">
      <alignment horizontal="right" vertical="center"/>
    </xf>
    <xf numFmtId="0" fontId="150" fillId="0" borderId="24" xfId="56" applyFont="1" applyBorder="1" applyAlignment="1">
      <alignment horizontal="right" vertical="center"/>
    </xf>
    <xf numFmtId="0" fontId="150" fillId="0" borderId="51" xfId="56" applyFont="1" applyBorder="1" applyAlignment="1">
      <alignment horizontal="right" vertical="center"/>
    </xf>
    <xf numFmtId="0" fontId="150" fillId="0" borderId="0" xfId="56" applyFont="1" applyAlignment="1">
      <alignment horizontal="center" vertical="center" wrapText="1"/>
    </xf>
    <xf numFmtId="0" fontId="150" fillId="0" borderId="0" xfId="56" applyFont="1" applyAlignment="1">
      <alignment horizontal="center" wrapText="1"/>
    </xf>
    <xf numFmtId="0" fontId="150" fillId="0" borderId="25" xfId="56" applyFont="1" applyBorder="1" applyAlignment="1">
      <alignment vertical="center" wrapText="1"/>
    </xf>
    <xf numFmtId="0" fontId="150" fillId="0" borderId="71" xfId="56" applyFont="1" applyBorder="1" applyAlignment="1">
      <alignment vertical="center" wrapText="1"/>
    </xf>
    <xf numFmtId="0" fontId="150" fillId="0" borderId="71" xfId="56" applyFont="1" applyBorder="1">
      <alignment vertical="center"/>
    </xf>
    <xf numFmtId="0" fontId="150" fillId="0" borderId="20" xfId="56" applyFont="1" applyBorder="1">
      <alignment vertical="center"/>
    </xf>
    <xf numFmtId="0" fontId="150" fillId="0" borderId="23" xfId="56" applyFont="1" applyBorder="1" applyAlignment="1">
      <alignment vertical="center" wrapText="1"/>
    </xf>
    <xf numFmtId="0" fontId="150" fillId="0" borderId="70" xfId="56" applyFont="1" applyBorder="1" applyAlignment="1">
      <alignment vertical="center" wrapText="1"/>
    </xf>
    <xf numFmtId="0" fontId="150" fillId="0" borderId="70" xfId="56" applyFont="1" applyBorder="1" applyAlignment="1">
      <alignment horizontal="center" vertical="center"/>
    </xf>
    <xf numFmtId="0" fontId="150" fillId="0" borderId="70" xfId="56" applyFont="1" applyBorder="1">
      <alignment vertical="center"/>
    </xf>
    <xf numFmtId="0" fontId="150" fillId="0" borderId="15" xfId="56" applyFont="1" applyBorder="1">
      <alignment vertical="center"/>
    </xf>
    <xf numFmtId="0" fontId="169" fillId="0" borderId="0" xfId="56" applyFont="1">
      <alignment vertical="center"/>
    </xf>
    <xf numFmtId="0" fontId="82" fillId="0" borderId="68" xfId="56" applyFont="1" applyBorder="1">
      <alignment vertical="center"/>
    </xf>
    <xf numFmtId="0" fontId="21" fillId="0" borderId="0" xfId="60" applyFont="1" applyAlignment="1">
      <alignment horizontal="center" vertical="center"/>
    </xf>
    <xf numFmtId="0" fontId="173" fillId="0" borderId="0" xfId="55" applyFont="1">
      <alignment vertical="center"/>
    </xf>
    <xf numFmtId="177" fontId="173" fillId="0" borderId="256" xfId="55" applyNumberFormat="1" applyFont="1" applyBorder="1">
      <alignment vertical="center"/>
    </xf>
    <xf numFmtId="177" fontId="173" fillId="0" borderId="257" xfId="55" applyNumberFormat="1" applyFont="1" applyBorder="1">
      <alignment vertical="center"/>
    </xf>
    <xf numFmtId="192" fontId="121" fillId="0" borderId="0" xfId="55" applyNumberFormat="1" applyFont="1">
      <alignment vertical="center"/>
    </xf>
    <xf numFmtId="0" fontId="173" fillId="0" borderId="281" xfId="55" applyFont="1" applyBorder="1">
      <alignment vertical="center"/>
    </xf>
    <xf numFmtId="178" fontId="173" fillId="0" borderId="261" xfId="55" applyNumberFormat="1" applyFont="1" applyBorder="1">
      <alignment vertical="center"/>
    </xf>
    <xf numFmtId="178" fontId="173" fillId="0" borderId="265" xfId="55" applyNumberFormat="1" applyFont="1" applyBorder="1">
      <alignment vertical="center"/>
    </xf>
    <xf numFmtId="0" fontId="173" fillId="0" borderId="0" xfId="55" applyFont="1" applyAlignment="1">
      <alignment vertical="center" shrinkToFit="1"/>
    </xf>
    <xf numFmtId="0" fontId="173" fillId="0" borderId="0" xfId="55" applyFont="1" applyAlignment="1">
      <alignment horizontal="center" vertical="center"/>
    </xf>
    <xf numFmtId="179" fontId="173" fillId="0" borderId="268" xfId="55" applyNumberFormat="1" applyFont="1" applyBorder="1">
      <alignment vertical="center"/>
    </xf>
    <xf numFmtId="179" fontId="173" fillId="0" borderId="269" xfId="55" applyNumberFormat="1" applyFont="1" applyBorder="1">
      <alignment vertical="center"/>
    </xf>
    <xf numFmtId="179" fontId="173" fillId="0" borderId="297" xfId="55" applyNumberFormat="1" applyFont="1" applyBorder="1">
      <alignment vertical="center"/>
    </xf>
    <xf numFmtId="179" fontId="173" fillId="0" borderId="298" xfId="55" applyNumberFormat="1" applyFont="1" applyBorder="1">
      <alignment vertical="center"/>
    </xf>
    <xf numFmtId="177" fontId="173" fillId="0" borderId="0" xfId="55" applyNumberFormat="1" applyFont="1" applyAlignment="1" applyProtection="1">
      <alignment horizontal="right" vertical="center"/>
      <protection locked="0"/>
    </xf>
    <xf numFmtId="179" fontId="173" fillId="0" borderId="0" xfId="55" applyNumberFormat="1" applyFont="1">
      <alignment vertical="center"/>
    </xf>
    <xf numFmtId="179" fontId="173" fillId="0" borderId="0" xfId="55" applyNumberFormat="1" applyFont="1" applyAlignment="1">
      <alignment horizontal="center" vertical="center"/>
    </xf>
    <xf numFmtId="0" fontId="173" fillId="0" borderId="45" xfId="55" applyFont="1" applyBorder="1" applyAlignment="1">
      <alignment horizontal="center" vertical="center" shrinkToFit="1"/>
    </xf>
    <xf numFmtId="0" fontId="173" fillId="0" borderId="28" xfId="55" applyFont="1" applyBorder="1" applyAlignment="1" applyProtection="1">
      <alignment horizontal="center" vertical="center"/>
      <protection locked="0"/>
    </xf>
    <xf numFmtId="0" fontId="173" fillId="0" borderId="17" xfId="55" applyFont="1" applyBorder="1" applyAlignment="1">
      <alignment horizontal="center" vertical="center" shrinkToFit="1"/>
    </xf>
    <xf numFmtId="0" fontId="173" fillId="0" borderId="18" xfId="55" applyFont="1" applyBorder="1" applyAlignment="1" applyProtection="1">
      <alignment horizontal="center" vertical="center"/>
      <protection locked="0"/>
    </xf>
    <xf numFmtId="0" fontId="45" fillId="0" borderId="0" xfId="55" applyFont="1">
      <alignment vertical="center"/>
    </xf>
    <xf numFmtId="0" fontId="45" fillId="0" borderId="0" xfId="55" applyFont="1" applyAlignment="1">
      <alignment vertical="center" wrapText="1"/>
    </xf>
    <xf numFmtId="0" fontId="45" fillId="0" borderId="0" xfId="55" applyFont="1" applyAlignment="1">
      <alignment horizontal="right" vertical="center"/>
    </xf>
    <xf numFmtId="0" fontId="181" fillId="0" borderId="0" xfId="41" applyFont="1" applyAlignment="1">
      <alignment horizontal="left" vertical="center"/>
    </xf>
    <xf numFmtId="0" fontId="181" fillId="0" borderId="0" xfId="41" applyFont="1" applyAlignment="1">
      <alignment horizontal="right" vertical="center"/>
    </xf>
    <xf numFmtId="0" fontId="187" fillId="0" borderId="24" xfId="41" applyFont="1" applyBorder="1" applyAlignment="1">
      <alignment horizontal="left" vertical="center"/>
    </xf>
    <xf numFmtId="0" fontId="187" fillId="0" borderId="66" xfId="41" applyFont="1" applyBorder="1" applyAlignment="1">
      <alignment horizontal="left" vertical="center"/>
    </xf>
    <xf numFmtId="0" fontId="187" fillId="0" borderId="47" xfId="41" applyFont="1" applyBorder="1" applyAlignment="1">
      <alignment horizontal="left" vertical="center"/>
    </xf>
    <xf numFmtId="0" fontId="181" fillId="0" borderId="0" xfId="41" applyFont="1"/>
    <xf numFmtId="0" fontId="181" fillId="0" borderId="25" xfId="41" applyFont="1" applyBorder="1" applyAlignment="1">
      <alignment horizontal="center" vertical="center"/>
    </xf>
    <xf numFmtId="0" fontId="3" fillId="0" borderId="0" xfId="41"/>
    <xf numFmtId="0" fontId="181" fillId="0" borderId="71" xfId="41" applyFont="1" applyBorder="1" applyAlignment="1">
      <alignment horizontal="center" vertical="center"/>
    </xf>
    <xf numFmtId="0" fontId="181" fillId="0" borderId="71" xfId="41" applyFont="1" applyBorder="1" applyAlignment="1">
      <alignment horizontal="left" vertical="center"/>
    </xf>
    <xf numFmtId="0" fontId="187" fillId="0" borderId="71" xfId="41" applyFont="1" applyBorder="1" applyAlignment="1">
      <alignment vertical="center"/>
    </xf>
    <xf numFmtId="0" fontId="187" fillId="0" borderId="20" xfId="41" applyFont="1" applyBorder="1" applyAlignment="1">
      <alignment vertical="center"/>
    </xf>
    <xf numFmtId="0" fontId="181" fillId="0" borderId="68" xfId="41" applyFont="1" applyBorder="1" applyAlignment="1">
      <alignment horizontal="center" vertical="center"/>
    </xf>
    <xf numFmtId="0" fontId="181" fillId="0" borderId="0" xfId="41" applyFont="1" applyAlignment="1">
      <alignment vertical="center"/>
    </xf>
    <xf numFmtId="0" fontId="181" fillId="0" borderId="70" xfId="41" applyFont="1" applyBorder="1" applyAlignment="1">
      <alignment vertical="center"/>
    </xf>
    <xf numFmtId="0" fontId="181" fillId="0" borderId="0" xfId="41" applyFont="1" applyAlignment="1">
      <alignment horizontal="center" vertical="center"/>
    </xf>
    <xf numFmtId="0" fontId="187" fillId="0" borderId="0" xfId="41" applyFont="1" applyAlignment="1">
      <alignment vertical="center"/>
    </xf>
    <xf numFmtId="0" fontId="187" fillId="0" borderId="69" xfId="41" applyFont="1" applyBorder="1" applyAlignment="1">
      <alignment vertical="center"/>
    </xf>
    <xf numFmtId="0" fontId="181" fillId="0" borderId="71" xfId="41" applyFont="1" applyBorder="1" applyAlignment="1">
      <alignment vertical="center"/>
    </xf>
    <xf numFmtId="0" fontId="181" fillId="0" borderId="23" xfId="41" applyFont="1" applyBorder="1" applyAlignment="1">
      <alignment horizontal="center" vertical="center"/>
    </xf>
    <xf numFmtId="0" fontId="181" fillId="0" borderId="70" xfId="41" applyFont="1" applyBorder="1" applyAlignment="1">
      <alignment horizontal="left" vertical="center"/>
    </xf>
    <xf numFmtId="0" fontId="187" fillId="0" borderId="70" xfId="41" applyFont="1" applyBorder="1" applyAlignment="1">
      <alignment vertical="center"/>
    </xf>
    <xf numFmtId="0" fontId="187" fillId="0" borderId="15" xfId="41" applyFont="1" applyBorder="1" applyAlignment="1">
      <alignment vertical="center"/>
    </xf>
    <xf numFmtId="0" fontId="181" fillId="0" borderId="25" xfId="41" applyFont="1" applyBorder="1" applyAlignment="1">
      <alignment horizontal="left" vertical="center"/>
    </xf>
    <xf numFmtId="0" fontId="181" fillId="0" borderId="68" xfId="41" applyFont="1" applyBorder="1" applyAlignment="1">
      <alignment horizontal="left" vertical="center"/>
    </xf>
    <xf numFmtId="0" fontId="181" fillId="0" borderId="68" xfId="41" applyFont="1" applyBorder="1" applyAlignment="1">
      <alignment vertical="center" wrapText="1"/>
    </xf>
    <xf numFmtId="0" fontId="188" fillId="0" borderId="0" xfId="41" applyFont="1" applyAlignment="1">
      <alignment wrapText="1"/>
    </xf>
    <xf numFmtId="0" fontId="187" fillId="0" borderId="18" xfId="41" applyFont="1" applyBorder="1" applyAlignment="1">
      <alignment vertical="center"/>
    </xf>
    <xf numFmtId="0" fontId="181" fillId="0" borderId="71" xfId="41" applyFont="1" applyBorder="1" applyAlignment="1">
      <alignment horizontal="center" vertical="center" wrapText="1"/>
    </xf>
    <xf numFmtId="0" fontId="188" fillId="0" borderId="0" xfId="41" applyFont="1" applyAlignment="1">
      <alignment horizontal="left" wrapText="1"/>
    </xf>
    <xf numFmtId="0" fontId="181" fillId="0" borderId="15" xfId="41" applyFont="1" applyBorder="1" applyAlignment="1">
      <alignment vertical="center"/>
    </xf>
    <xf numFmtId="0" fontId="181" fillId="0" borderId="27" xfId="41" applyFont="1" applyBorder="1" applyAlignment="1">
      <alignment vertical="center"/>
    </xf>
    <xf numFmtId="0" fontId="187" fillId="0" borderId="68" xfId="41" applyFont="1" applyBorder="1" applyAlignment="1">
      <alignment vertical="center"/>
    </xf>
    <xf numFmtId="0" fontId="181" fillId="0" borderId="68" xfId="41" applyFont="1" applyBorder="1" applyAlignment="1">
      <alignment vertical="center"/>
    </xf>
    <xf numFmtId="0" fontId="187" fillId="0" borderId="28" xfId="41" applyFont="1" applyBorder="1" applyAlignment="1">
      <alignment vertical="center"/>
    </xf>
    <xf numFmtId="0" fontId="187" fillId="0" borderId="69" xfId="41" applyFont="1" applyBorder="1" applyAlignment="1">
      <alignment horizontal="center" vertical="center"/>
    </xf>
    <xf numFmtId="0" fontId="3" fillId="0" borderId="71" xfId="41" applyBorder="1"/>
    <xf numFmtId="0" fontId="181" fillId="0" borderId="20" xfId="41" applyFont="1" applyBorder="1" applyAlignment="1">
      <alignment vertical="center"/>
    </xf>
    <xf numFmtId="0" fontId="181" fillId="0" borderId="70" xfId="41" applyFont="1" applyBorder="1" applyAlignment="1">
      <alignment horizontal="center" vertical="center"/>
    </xf>
    <xf numFmtId="0" fontId="3" fillId="0" borderId="70" xfId="41" applyBorder="1"/>
    <xf numFmtId="0" fontId="181" fillId="0" borderId="70" xfId="41" applyFont="1" applyBorder="1" applyAlignment="1">
      <alignment horizontal="center" vertical="center" wrapText="1"/>
    </xf>
    <xf numFmtId="0" fontId="181" fillId="0" borderId="69" xfId="41" applyFont="1" applyBorder="1" applyAlignment="1">
      <alignment vertical="center"/>
    </xf>
    <xf numFmtId="0" fontId="181" fillId="0" borderId="23" xfId="41" applyFont="1" applyBorder="1" applyAlignment="1">
      <alignment horizontal="left" vertical="center"/>
    </xf>
    <xf numFmtId="0" fontId="181" fillId="0" borderId="15" xfId="41" applyFont="1" applyBorder="1" applyAlignment="1">
      <alignment horizontal="left" vertical="center"/>
    </xf>
    <xf numFmtId="0" fontId="181" fillId="0" borderId="20" xfId="41" applyFont="1" applyBorder="1" applyAlignment="1">
      <alignment horizontal="left" vertical="center"/>
    </xf>
    <xf numFmtId="0" fontId="181" fillId="0" borderId="72" xfId="41" applyFont="1" applyBorder="1" applyAlignment="1">
      <alignment vertical="center" wrapText="1"/>
    </xf>
    <xf numFmtId="0" fontId="187" fillId="0" borderId="72" xfId="41" applyFont="1" applyBorder="1" applyAlignment="1">
      <alignment vertical="center"/>
    </xf>
    <xf numFmtId="0" fontId="181" fillId="0" borderId="72" xfId="41" applyFont="1" applyBorder="1" applyAlignment="1">
      <alignment vertical="center"/>
    </xf>
    <xf numFmtId="0" fontId="187" fillId="0" borderId="47" xfId="41" applyFont="1" applyBorder="1" applyAlignment="1">
      <alignment vertical="center"/>
    </xf>
    <xf numFmtId="0" fontId="187" fillId="0" borderId="24" xfId="41" applyFont="1" applyBorder="1" applyAlignment="1">
      <alignment vertical="center"/>
    </xf>
    <xf numFmtId="0" fontId="181" fillId="0" borderId="0" xfId="41" applyFont="1" applyAlignment="1">
      <alignment horizontal="center" vertical="center" wrapText="1"/>
    </xf>
    <xf numFmtId="193" fontId="181" fillId="0" borderId="66" xfId="41" applyNumberFormat="1" applyFont="1" applyBorder="1" applyAlignment="1">
      <alignment horizontal="center" vertical="center"/>
    </xf>
    <xf numFmtId="193" fontId="181" fillId="0" borderId="47" xfId="41" applyNumberFormat="1" applyFont="1" applyBorder="1" applyAlignment="1">
      <alignment horizontal="center" vertical="center"/>
    </xf>
    <xf numFmtId="193" fontId="181" fillId="0" borderId="69" xfId="41" applyNumberFormat="1" applyFont="1" applyBorder="1" applyAlignment="1">
      <alignment vertical="center"/>
    </xf>
    <xf numFmtId="0" fontId="181" fillId="0" borderId="23" xfId="41" applyFont="1" applyBorder="1" applyAlignment="1">
      <alignment vertical="center" wrapText="1"/>
    </xf>
    <xf numFmtId="193" fontId="181" fillId="0" borderId="70" xfId="41" applyNumberFormat="1" applyFont="1" applyBorder="1" applyAlignment="1">
      <alignment horizontal="center" vertical="center"/>
    </xf>
    <xf numFmtId="193" fontId="181" fillId="0" borderId="15" xfId="41" applyNumberFormat="1" applyFont="1" applyBorder="1" applyAlignment="1">
      <alignment vertical="center"/>
    </xf>
    <xf numFmtId="187" fontId="181" fillId="0" borderId="0" xfId="41" applyNumberFormat="1" applyFont="1" applyAlignment="1">
      <alignment vertical="center"/>
    </xf>
    <xf numFmtId="0" fontId="189" fillId="0" borderId="0" xfId="41" applyFont="1" applyAlignment="1">
      <alignment vertical="top"/>
    </xf>
    <xf numFmtId="0" fontId="189" fillId="0" borderId="0" xfId="41" applyFont="1" applyAlignment="1">
      <alignment vertical="top" wrapText="1"/>
    </xf>
    <xf numFmtId="0" fontId="189" fillId="0" borderId="0" xfId="41" applyFont="1" applyAlignment="1">
      <alignment horizontal="left" vertical="top"/>
    </xf>
    <xf numFmtId="0" fontId="181" fillId="0" borderId="0" xfId="41" applyFont="1" applyAlignment="1">
      <alignment horizontal="left" vertical="top"/>
    </xf>
    <xf numFmtId="0" fontId="181" fillId="0" borderId="0" xfId="41" applyFont="1" applyAlignment="1">
      <alignment horizontal="left"/>
    </xf>
    <xf numFmtId="0" fontId="189" fillId="0" borderId="0" xfId="41" applyFont="1" applyAlignment="1">
      <alignment vertical="center"/>
    </xf>
    <xf numFmtId="0" fontId="181" fillId="0" borderId="0" xfId="41" applyFont="1" applyAlignment="1">
      <alignment horizontal="center"/>
    </xf>
    <xf numFmtId="0" fontId="20" fillId="0" borderId="0" xfId="65" applyFont="1">
      <alignment vertical="center"/>
    </xf>
    <xf numFmtId="0" fontId="190" fillId="0" borderId="0" xfId="65" applyFont="1">
      <alignment vertical="center"/>
    </xf>
    <xf numFmtId="0" fontId="190" fillId="0" borderId="0" xfId="65" applyFont="1" applyAlignment="1">
      <alignment horizontal="right" vertical="center"/>
    </xf>
    <xf numFmtId="0" fontId="181" fillId="0" borderId="0" xfId="65" applyFont="1">
      <alignment vertical="center"/>
    </xf>
    <xf numFmtId="0" fontId="3" fillId="0" borderId="0" xfId="65">
      <alignment vertical="center"/>
    </xf>
    <xf numFmtId="0" fontId="181" fillId="0" borderId="66" xfId="65" applyFont="1" applyBorder="1" applyAlignment="1">
      <alignment horizontal="center" vertical="center"/>
    </xf>
    <xf numFmtId="0" fontId="181" fillId="0" borderId="76" xfId="65" applyFont="1" applyBorder="1" applyAlignment="1">
      <alignment horizontal="center" vertical="center"/>
    </xf>
    <xf numFmtId="0" fontId="181" fillId="0" borderId="150" xfId="65" applyFont="1" applyBorder="1" applyAlignment="1">
      <alignment horizontal="center" vertical="center"/>
    </xf>
    <xf numFmtId="0" fontId="189" fillId="0" borderId="66" xfId="65" applyFont="1" applyBorder="1">
      <alignment vertical="center"/>
    </xf>
    <xf numFmtId="0" fontId="189" fillId="0" borderId="76" xfId="65" applyFont="1" applyBorder="1">
      <alignment vertical="center"/>
    </xf>
    <xf numFmtId="0" fontId="190" fillId="0" borderId="44" xfId="65" applyFont="1" applyBorder="1" applyAlignment="1">
      <alignment horizontal="center" vertical="center" wrapText="1"/>
    </xf>
    <xf numFmtId="0" fontId="190" fillId="0" borderId="66" xfId="65" applyFont="1" applyBorder="1" applyAlignment="1">
      <alignment horizontal="center" vertical="center" wrapText="1"/>
    </xf>
    <xf numFmtId="0" fontId="189" fillId="0" borderId="71" xfId="65" applyFont="1" applyBorder="1" applyAlignment="1">
      <alignment horizontal="left" vertical="center"/>
    </xf>
    <xf numFmtId="0" fontId="189" fillId="0" borderId="71" xfId="65" applyFont="1" applyBorder="1">
      <alignment vertical="center"/>
    </xf>
    <xf numFmtId="0" fontId="189" fillId="0" borderId="151" xfId="65" applyFont="1" applyBorder="1" applyAlignment="1">
      <alignment horizontal="left" vertical="center"/>
    </xf>
    <xf numFmtId="0" fontId="190" fillId="0" borderId="95" xfId="65" applyFont="1" applyBorder="1" applyAlignment="1">
      <alignment horizontal="center" vertical="center" wrapText="1"/>
    </xf>
    <xf numFmtId="0" fontId="189" fillId="0" borderId="95" xfId="65" applyFont="1" applyBorder="1">
      <alignment vertical="center"/>
    </xf>
    <xf numFmtId="0" fontId="189" fillId="0" borderId="126" xfId="65" applyFont="1" applyBorder="1">
      <alignment vertical="center"/>
    </xf>
    <xf numFmtId="0" fontId="190" fillId="0" borderId="0" xfId="65" applyFont="1" applyAlignment="1">
      <alignment vertical="center" wrapText="1"/>
    </xf>
    <xf numFmtId="0" fontId="192" fillId="0" borderId="0" xfId="65" applyFont="1" applyAlignment="1">
      <alignment vertical="center" wrapText="1"/>
    </xf>
    <xf numFmtId="0" fontId="178" fillId="0" borderId="0" xfId="65" applyFont="1">
      <alignment vertical="center"/>
    </xf>
    <xf numFmtId="0" fontId="193" fillId="0" borderId="0" xfId="65" applyFont="1">
      <alignment vertical="center"/>
    </xf>
    <xf numFmtId="0" fontId="194" fillId="0" borderId="0" xfId="65" applyFont="1">
      <alignment vertical="center"/>
    </xf>
    <xf numFmtId="0" fontId="181" fillId="0" borderId="0" xfId="65" applyFont="1" applyAlignment="1">
      <alignment horizontal="center" vertical="center"/>
    </xf>
    <xf numFmtId="0" fontId="195" fillId="0" borderId="0" xfId="65" applyFont="1">
      <alignment vertical="center"/>
    </xf>
    <xf numFmtId="0" fontId="181" fillId="0" borderId="0" xfId="65" applyFont="1" applyAlignment="1">
      <alignment horizontal="left" vertical="center"/>
    </xf>
    <xf numFmtId="0" fontId="3" fillId="0" borderId="0" xfId="65" applyAlignment="1">
      <alignment horizontal="center" vertical="center"/>
    </xf>
    <xf numFmtId="0" fontId="3" fillId="0" borderId="0" xfId="65" applyAlignment="1">
      <alignment horizontal="left" vertical="center"/>
    </xf>
    <xf numFmtId="0" fontId="44" fillId="0" borderId="0" xfId="65" applyFont="1">
      <alignment vertical="center"/>
    </xf>
    <xf numFmtId="0" fontId="196" fillId="0" borderId="0" xfId="65" applyFont="1">
      <alignment vertical="center"/>
    </xf>
    <xf numFmtId="0" fontId="197" fillId="0" borderId="127" xfId="57" applyFont="1" applyFill="1" applyBorder="1" applyAlignment="1">
      <alignment horizontal="center" vertical="center" textRotation="255" wrapText="1"/>
    </xf>
    <xf numFmtId="0" fontId="198" fillId="0" borderId="0" xfId="56" applyFont="1" applyAlignment="1">
      <alignment horizontal="left" vertical="center"/>
    </xf>
    <xf numFmtId="0" fontId="198" fillId="0" borderId="0" xfId="56" applyFont="1" applyAlignment="1">
      <alignment horizontal="center" vertical="center"/>
    </xf>
    <xf numFmtId="0" fontId="199" fillId="0" borderId="0" xfId="56" applyFont="1" applyAlignment="1">
      <alignment horizontal="left" vertical="center"/>
    </xf>
    <xf numFmtId="0" fontId="178" fillId="0" borderId="0" xfId="56" applyFont="1" applyAlignment="1">
      <alignment horizontal="left" vertical="center"/>
    </xf>
    <xf numFmtId="0" fontId="178" fillId="0" borderId="71" xfId="56" applyFont="1" applyBorder="1" applyAlignment="1">
      <alignment horizontal="center" vertical="center"/>
    </xf>
    <xf numFmtId="0" fontId="200" fillId="0" borderId="71" xfId="56" applyFont="1" applyBorder="1" applyAlignment="1">
      <alignment horizontal="left" vertical="center"/>
    </xf>
    <xf numFmtId="0" fontId="199" fillId="0" borderId="0" xfId="56" applyFont="1">
      <alignment vertical="center"/>
    </xf>
    <xf numFmtId="0" fontId="178" fillId="0" borderId="70" xfId="56" applyFont="1" applyBorder="1" applyAlignment="1">
      <alignment horizontal="left" vertical="center"/>
    </xf>
    <xf numFmtId="0" fontId="178" fillId="0" borderId="25" xfId="56" applyFont="1" applyBorder="1" applyAlignment="1">
      <alignment horizontal="left" vertical="center"/>
    </xf>
    <xf numFmtId="0" fontId="178" fillId="0" borderId="71" xfId="56" applyFont="1" applyBorder="1" applyAlignment="1">
      <alignment horizontal="left" vertical="center"/>
    </xf>
    <xf numFmtId="0" fontId="178" fillId="0" borderId="20" xfId="56" applyFont="1" applyBorder="1" applyAlignment="1">
      <alignment horizontal="left" vertical="center"/>
    </xf>
    <xf numFmtId="0" fontId="178" fillId="0" borderId="68" xfId="56" applyFont="1" applyBorder="1" applyAlignment="1">
      <alignment horizontal="left" vertical="center"/>
    </xf>
    <xf numFmtId="0" fontId="178" fillId="0" borderId="69" xfId="56" applyFont="1" applyBorder="1">
      <alignment vertical="center"/>
    </xf>
    <xf numFmtId="0" fontId="201" fillId="0" borderId="0" xfId="56" applyFont="1" applyAlignment="1">
      <alignment horizontal="left" vertical="center"/>
    </xf>
    <xf numFmtId="0" fontId="178" fillId="0" borderId="0" xfId="56" applyFont="1" applyAlignment="1">
      <alignment horizontal="centerContinuous" vertical="center" shrinkToFit="1"/>
    </xf>
    <xf numFmtId="0" fontId="178" fillId="0" borderId="0" xfId="56" applyFont="1" applyAlignment="1">
      <alignment horizontal="centerContinuous" vertical="center"/>
    </xf>
    <xf numFmtId="0" fontId="200" fillId="0" borderId="0" xfId="56" applyFont="1">
      <alignment vertical="center"/>
    </xf>
    <xf numFmtId="0" fontId="202" fillId="0" borderId="0" xfId="56" applyFont="1">
      <alignment vertical="center"/>
    </xf>
    <xf numFmtId="0" fontId="178" fillId="0" borderId="69" xfId="56" applyFont="1" applyBorder="1" applyAlignment="1">
      <alignment horizontal="left" vertical="center"/>
    </xf>
    <xf numFmtId="0" fontId="203" fillId="0" borderId="0" xfId="56" applyFont="1" applyAlignment="1">
      <alignment horizontal="left" vertical="center"/>
    </xf>
    <xf numFmtId="0" fontId="178" fillId="0" borderId="251" xfId="56" applyFont="1" applyBorder="1" applyAlignment="1">
      <alignment horizontal="left" vertical="center"/>
    </xf>
    <xf numFmtId="0" fontId="178" fillId="0" borderId="251" xfId="56" applyFont="1" applyBorder="1">
      <alignment vertical="center"/>
    </xf>
    <xf numFmtId="0" fontId="178" fillId="36" borderId="251" xfId="56" applyFont="1" applyFill="1" applyBorder="1">
      <alignment vertical="center"/>
    </xf>
    <xf numFmtId="0" fontId="178" fillId="0" borderId="306" xfId="56" applyFont="1" applyBorder="1">
      <alignment vertical="center"/>
    </xf>
    <xf numFmtId="0" fontId="178" fillId="36" borderId="306" xfId="56" applyFont="1" applyFill="1" applyBorder="1">
      <alignment vertical="center"/>
    </xf>
    <xf numFmtId="0" fontId="178" fillId="36" borderId="306" xfId="56" applyFont="1" applyFill="1" applyBorder="1" applyAlignment="1">
      <alignment horizontal="left" vertical="center"/>
    </xf>
    <xf numFmtId="0" fontId="178" fillId="36" borderId="251" xfId="56" applyFont="1" applyFill="1" applyBorder="1" applyAlignment="1">
      <alignment horizontal="left" vertical="center"/>
    </xf>
    <xf numFmtId="0" fontId="178" fillId="0" borderId="16" xfId="56" applyFont="1" applyBorder="1" applyAlignment="1">
      <alignment horizontal="center" vertical="center"/>
    </xf>
    <xf numFmtId="0" fontId="178" fillId="0" borderId="39" xfId="56" applyFont="1" applyBorder="1" applyAlignment="1">
      <alignment horizontal="center" vertical="center"/>
    </xf>
    <xf numFmtId="0" fontId="200" fillId="0" borderId="0" xfId="56" applyFont="1" applyAlignment="1">
      <alignment horizontal="left" vertical="center"/>
    </xf>
    <xf numFmtId="0" fontId="178" fillId="0" borderId="69" xfId="56" applyFont="1" applyBorder="1" applyAlignment="1">
      <alignment horizontal="center" vertical="center"/>
    </xf>
    <xf numFmtId="0" fontId="201" fillId="0" borderId="0" xfId="56" applyFont="1" applyAlignment="1">
      <alignment horizontal="centerContinuous" vertical="center" shrinkToFit="1"/>
    </xf>
    <xf numFmtId="0" fontId="201" fillId="0" borderId="0" xfId="56" applyFont="1" applyAlignment="1">
      <alignment horizontal="centerContinuous" vertical="center"/>
    </xf>
    <xf numFmtId="0" fontId="204" fillId="0" borderId="0" xfId="56" applyFont="1">
      <alignment vertical="center"/>
    </xf>
    <xf numFmtId="0" fontId="205" fillId="0" borderId="0" xfId="56" applyFont="1" applyAlignment="1">
      <alignment horizontal="left" vertical="center"/>
    </xf>
    <xf numFmtId="0" fontId="178" fillId="0" borderId="0" xfId="56" applyFont="1" applyAlignment="1">
      <alignment vertical="center" shrinkToFit="1"/>
    </xf>
    <xf numFmtId="0" fontId="178" fillId="0" borderId="80" xfId="56" applyFont="1" applyBorder="1" applyAlignment="1">
      <alignment horizontal="center" vertical="center"/>
    </xf>
    <xf numFmtId="0" fontId="178" fillId="0" borderId="125" xfId="56" applyFont="1" applyBorder="1" applyAlignment="1">
      <alignment horizontal="center" vertical="center"/>
    </xf>
    <xf numFmtId="0" fontId="178" fillId="0" borderId="0" xfId="56" applyFont="1" applyAlignment="1">
      <alignment horizontal="left" vertical="center" shrinkToFit="1"/>
    </xf>
    <xf numFmtId="0" fontId="178" fillId="0" borderId="80" xfId="56" applyFont="1" applyBorder="1" applyAlignment="1">
      <alignment horizontal="left" vertical="center"/>
    </xf>
    <xf numFmtId="0" fontId="178" fillId="0" borderId="67" xfId="56" applyFont="1" applyBorder="1" applyAlignment="1">
      <alignment horizontal="left" vertical="center"/>
    </xf>
    <xf numFmtId="0" fontId="178" fillId="0" borderId="23" xfId="56" applyFont="1" applyBorder="1" applyAlignment="1">
      <alignment horizontal="left" vertical="center"/>
    </xf>
    <xf numFmtId="0" fontId="178" fillId="0" borderId="15" xfId="56" applyFont="1" applyBorder="1" applyAlignment="1">
      <alignment horizontal="left" vertical="center"/>
    </xf>
    <xf numFmtId="0" fontId="170" fillId="0" borderId="18" xfId="56" applyFont="1" applyBorder="1" applyAlignment="1">
      <alignment horizontal="left" vertical="center"/>
    </xf>
    <xf numFmtId="0" fontId="170" fillId="0" borderId="66" xfId="56" applyFont="1" applyBorder="1" applyAlignment="1">
      <alignment horizontal="center" vertical="center"/>
    </xf>
    <xf numFmtId="0" fontId="208" fillId="0" borderId="241" xfId="56" applyFont="1" applyBorder="1" applyAlignment="1">
      <alignment vertical="center" wrapText="1"/>
    </xf>
    <xf numFmtId="0" fontId="208" fillId="0" borderId="308" xfId="56" applyFont="1" applyBorder="1" applyAlignment="1">
      <alignment vertical="center" wrapText="1"/>
    </xf>
    <xf numFmtId="0" fontId="208" fillId="0" borderId="240" xfId="56" applyFont="1" applyBorder="1" applyAlignment="1">
      <alignment vertical="center" wrapText="1"/>
    </xf>
    <xf numFmtId="0" fontId="208" fillId="0" borderId="311" xfId="56" applyFont="1" applyBorder="1" applyAlignment="1">
      <alignment vertical="center" wrapText="1"/>
    </xf>
    <xf numFmtId="0" fontId="106" fillId="0" borderId="10" xfId="57" applyFill="1" applyBorder="1" applyAlignment="1">
      <alignment vertical="center" textRotation="255" wrapText="1"/>
    </xf>
    <xf numFmtId="0" fontId="108" fillId="0" borderId="276" xfId="0" applyFont="1" applyBorder="1" applyAlignment="1">
      <alignment horizontal="center" vertical="center"/>
    </xf>
    <xf numFmtId="0" fontId="108" fillId="0" borderId="313" xfId="0" applyFont="1" applyBorder="1"/>
    <xf numFmtId="0" fontId="108" fillId="0" borderId="313" xfId="0" applyFont="1" applyBorder="1" applyAlignment="1">
      <alignment horizontal="center" vertical="center" textRotation="255"/>
    </xf>
    <xf numFmtId="0" fontId="108" fillId="0" borderId="313" xfId="0" applyFont="1" applyBorder="1" applyAlignment="1">
      <alignment horizontal="center" vertical="center"/>
    </xf>
    <xf numFmtId="0" fontId="108" fillId="0" borderId="314" xfId="0" applyFont="1" applyBorder="1"/>
    <xf numFmtId="0" fontId="111" fillId="29" borderId="313" xfId="0" applyFont="1" applyFill="1" applyBorder="1"/>
    <xf numFmtId="0" fontId="111" fillId="29" borderId="313" xfId="0" applyFont="1" applyFill="1" applyBorder="1" applyAlignment="1">
      <alignment horizontal="center" vertical="center" textRotation="255"/>
    </xf>
    <xf numFmtId="0" fontId="111" fillId="29" borderId="313" xfId="0" applyFont="1" applyFill="1" applyBorder="1" applyAlignment="1">
      <alignment horizontal="center" vertical="center"/>
    </xf>
    <xf numFmtId="0" fontId="111" fillId="29" borderId="314" xfId="0" applyFont="1" applyFill="1" applyBorder="1"/>
    <xf numFmtId="0" fontId="170" fillId="0" borderId="18" xfId="67" applyFont="1" applyBorder="1">
      <alignment vertical="center"/>
    </xf>
    <xf numFmtId="0" fontId="170" fillId="0" borderId="28" xfId="56" applyFont="1" applyBorder="1" applyAlignment="1">
      <alignment horizontal="center" vertical="center"/>
    </xf>
    <xf numFmtId="0" fontId="170" fillId="0" borderId="47" xfId="56" applyFont="1" applyBorder="1" applyAlignment="1">
      <alignment horizontal="center" vertical="center" wrapText="1"/>
    </xf>
    <xf numFmtId="0" fontId="89" fillId="0" borderId="0" xfId="67" applyFont="1" applyProtection="1">
      <alignment vertical="center"/>
      <protection locked="0"/>
    </xf>
    <xf numFmtId="0" fontId="89" fillId="0" borderId="0" xfId="67" applyFont="1" applyAlignment="1" applyProtection="1">
      <alignment horizontal="center" vertical="center"/>
      <protection locked="0"/>
    </xf>
    <xf numFmtId="0" fontId="89" fillId="0" borderId="70" xfId="67" applyFont="1" applyBorder="1" applyProtection="1">
      <alignment vertical="center"/>
      <protection locked="0"/>
    </xf>
    <xf numFmtId="0" fontId="89" fillId="32" borderId="70" xfId="67" applyFont="1" applyFill="1" applyBorder="1" applyProtection="1">
      <alignment vertical="center"/>
      <protection locked="0"/>
    </xf>
    <xf numFmtId="0" fontId="89" fillId="32" borderId="24" xfId="67" applyFont="1" applyFill="1" applyBorder="1" applyAlignment="1" applyProtection="1">
      <alignment horizontal="center" vertical="center"/>
      <protection locked="0"/>
    </xf>
    <xf numFmtId="0" fontId="89" fillId="32" borderId="28" xfId="67" applyFont="1" applyFill="1" applyBorder="1" applyAlignment="1" applyProtection="1">
      <alignment horizontal="center" vertical="center"/>
      <protection locked="0"/>
    </xf>
    <xf numFmtId="0" fontId="89" fillId="32" borderId="72" xfId="67" applyFont="1" applyFill="1" applyBorder="1" applyAlignment="1" applyProtection="1">
      <alignment horizontal="center" vertical="center"/>
      <protection locked="0"/>
    </xf>
    <xf numFmtId="0" fontId="89" fillId="0" borderId="83" xfId="67" applyFont="1" applyBorder="1" applyAlignment="1" applyProtection="1">
      <alignment horizontal="right" vertical="center"/>
      <protection locked="0"/>
    </xf>
    <xf numFmtId="0" fontId="89" fillId="31" borderId="189" xfId="67" applyFont="1" applyFill="1" applyBorder="1" applyAlignment="1" applyProtection="1">
      <alignment horizontal="center" vertical="center"/>
      <protection locked="0"/>
    </xf>
    <xf numFmtId="0" fontId="89" fillId="0" borderId="15" xfId="67" applyFont="1" applyBorder="1" applyAlignment="1" applyProtection="1">
      <alignment horizontal="right" vertical="center"/>
      <protection locked="0"/>
    </xf>
    <xf numFmtId="0" fontId="84" fillId="0" borderId="0" xfId="67" applyFont="1" applyAlignment="1" applyProtection="1">
      <alignment horizontal="left" vertical="top"/>
      <protection locked="0"/>
    </xf>
    <xf numFmtId="0" fontId="99" fillId="0" borderId="71" xfId="67" applyFont="1" applyBorder="1" applyAlignment="1" applyProtection="1">
      <alignment horizontal="center" vertical="top"/>
      <protection locked="0"/>
    </xf>
    <xf numFmtId="0" fontId="99" fillId="0" borderId="71" xfId="67" applyFont="1" applyBorder="1" applyAlignment="1" applyProtection="1">
      <alignment horizontal="right" vertical="top"/>
      <protection locked="0"/>
    </xf>
    <xf numFmtId="0" fontId="103" fillId="0" borderId="23" xfId="67" applyFont="1" applyBorder="1" applyAlignment="1" applyProtection="1">
      <alignment horizontal="left" vertical="center"/>
      <protection locked="0"/>
    </xf>
    <xf numFmtId="0" fontId="103" fillId="0" borderId="70" xfId="67" applyFont="1" applyBorder="1" applyAlignment="1" applyProtection="1">
      <alignment horizontal="left" vertical="center"/>
      <protection locked="0"/>
    </xf>
    <xf numFmtId="0" fontId="103" fillId="0" borderId="15" xfId="67" applyFont="1" applyBorder="1" applyAlignment="1" applyProtection="1">
      <alignment horizontal="left" vertical="center"/>
      <protection locked="0"/>
    </xf>
    <xf numFmtId="0" fontId="89" fillId="32" borderId="18" xfId="67" applyFont="1" applyFill="1" applyBorder="1" applyAlignment="1" applyProtection="1">
      <alignment horizontal="center" vertical="center"/>
      <protection locked="0"/>
    </xf>
    <xf numFmtId="0" fontId="89" fillId="32" borderId="238" xfId="67" applyFont="1" applyFill="1" applyBorder="1" applyAlignment="1" applyProtection="1">
      <alignment horizontal="center" vertical="center"/>
      <protection locked="0"/>
    </xf>
    <xf numFmtId="0" fontId="84" fillId="0" borderId="0" xfId="67" applyFont="1" applyAlignment="1" applyProtection="1">
      <alignment horizontal="left" vertical="center"/>
      <protection locked="0"/>
    </xf>
    <xf numFmtId="0" fontId="84" fillId="0" borderId="71" xfId="67" applyFont="1" applyBorder="1" applyAlignment="1" applyProtection="1">
      <alignment horizontal="right" vertical="top"/>
      <protection locked="0"/>
    </xf>
    <xf numFmtId="0" fontId="103" fillId="0" borderId="47" xfId="67" applyFont="1" applyBorder="1" applyAlignment="1" applyProtection="1">
      <alignment horizontal="left" vertical="center"/>
      <protection locked="0"/>
    </xf>
    <xf numFmtId="0" fontId="99" fillId="0" borderId="0" xfId="67" applyFont="1" applyAlignment="1" applyProtection="1">
      <alignment horizontal="right" vertical="top"/>
      <protection locked="0"/>
    </xf>
    <xf numFmtId="0" fontId="102" fillId="0" borderId="85" xfId="67" applyFont="1" applyBorder="1" applyProtection="1">
      <alignment vertical="center"/>
      <protection locked="0"/>
    </xf>
    <xf numFmtId="0" fontId="89" fillId="32" borderId="66" xfId="67" applyFont="1" applyFill="1" applyBorder="1" applyAlignment="1" applyProtection="1">
      <alignment horizontal="center" vertical="center"/>
      <protection locked="0"/>
    </xf>
    <xf numFmtId="0" fontId="89" fillId="32" borderId="47" xfId="67" applyFont="1" applyFill="1" applyBorder="1" applyAlignment="1" applyProtection="1">
      <alignment horizontal="center" vertical="center"/>
      <protection locked="0"/>
    </xf>
    <xf numFmtId="0" fontId="89" fillId="30" borderId="0" xfId="67" applyFont="1" applyFill="1" applyAlignment="1" applyProtection="1">
      <alignment horizontal="center" vertical="center"/>
      <protection locked="0"/>
    </xf>
    <xf numFmtId="0" fontId="102" fillId="32" borderId="245" xfId="67" applyFont="1" applyFill="1" applyBorder="1" applyProtection="1">
      <alignment vertical="center"/>
      <protection locked="0"/>
    </xf>
    <xf numFmtId="0" fontId="102" fillId="32" borderId="129" xfId="67" applyFont="1" applyFill="1" applyBorder="1" applyProtection="1">
      <alignment vertical="center"/>
      <protection locked="0"/>
    </xf>
    <xf numFmtId="0" fontId="89" fillId="0" borderId="244" xfId="67" applyFont="1" applyBorder="1" applyAlignment="1" applyProtection="1">
      <alignment horizontal="center" vertical="center"/>
      <protection locked="0"/>
    </xf>
    <xf numFmtId="0" fontId="89" fillId="30" borderId="244" xfId="67" applyFont="1" applyFill="1" applyBorder="1" applyAlignment="1" applyProtection="1">
      <alignment horizontal="center" vertical="center"/>
      <protection locked="0"/>
    </xf>
    <xf numFmtId="0" fontId="89" fillId="0" borderId="129" xfId="67" applyFont="1" applyBorder="1" applyAlignment="1" applyProtection="1">
      <alignment horizontal="center" vertical="center"/>
      <protection locked="0"/>
    </xf>
    <xf numFmtId="0" fontId="102" fillId="32" borderId="243" xfId="67" applyFont="1" applyFill="1" applyBorder="1" applyProtection="1">
      <alignment vertical="center"/>
      <protection locked="0"/>
    </xf>
    <xf numFmtId="0" fontId="102" fillId="32" borderId="12" xfId="67" applyFont="1" applyFill="1" applyBorder="1" applyProtection="1">
      <alignment vertical="center"/>
      <protection locked="0"/>
    </xf>
    <xf numFmtId="0" fontId="89" fillId="0" borderId="243" xfId="67" applyFont="1" applyBorder="1" applyAlignment="1" applyProtection="1">
      <alignment horizontal="center" vertical="center"/>
      <protection locked="0"/>
    </xf>
    <xf numFmtId="0" fontId="89" fillId="0" borderId="242" xfId="67" applyFont="1" applyBorder="1" applyAlignment="1" applyProtection="1">
      <alignment horizontal="center" vertical="center"/>
      <protection locked="0"/>
    </xf>
    <xf numFmtId="0" fontId="89" fillId="0" borderId="12" xfId="67" applyFont="1" applyBorder="1" applyProtection="1">
      <alignment vertical="center"/>
      <protection locked="0"/>
    </xf>
    <xf numFmtId="0" fontId="89" fillId="32" borderId="315" xfId="67" applyFont="1" applyFill="1" applyBorder="1" applyAlignment="1" applyProtection="1">
      <alignment horizontal="center" vertical="center" wrapText="1"/>
      <protection locked="0"/>
    </xf>
    <xf numFmtId="0" fontId="89" fillId="32" borderId="316" xfId="67" applyFont="1" applyFill="1" applyBorder="1" applyAlignment="1" applyProtection="1">
      <alignment horizontal="center" vertical="center" wrapText="1"/>
      <protection locked="0"/>
    </xf>
    <xf numFmtId="0" fontId="89" fillId="32" borderId="317" xfId="67" applyFont="1" applyFill="1" applyBorder="1" applyAlignment="1" applyProtection="1">
      <alignment horizontal="center" vertical="center" wrapText="1"/>
      <protection locked="0"/>
    </xf>
    <xf numFmtId="0" fontId="101" fillId="0" borderId="12" xfId="67" applyFont="1" applyBorder="1" applyAlignment="1" applyProtection="1">
      <alignment horizontal="center" vertical="center" wrapText="1"/>
      <protection locked="0"/>
    </xf>
    <xf numFmtId="0" fontId="101" fillId="0" borderId="0" xfId="67" applyFont="1" applyAlignment="1" applyProtection="1">
      <alignment horizontal="center" vertical="center" wrapText="1"/>
      <protection locked="0"/>
    </xf>
    <xf numFmtId="0" fontId="100" fillId="0" borderId="71" xfId="67" applyFont="1" applyBorder="1" applyAlignment="1" applyProtection="1">
      <alignment horizontal="center" wrapText="1"/>
      <protection locked="0"/>
    </xf>
    <xf numFmtId="0" fontId="100" fillId="0" borderId="0" xfId="67" applyFont="1" applyAlignment="1" applyProtection="1">
      <alignment horizontal="center" wrapText="1"/>
      <protection locked="0"/>
    </xf>
    <xf numFmtId="0" fontId="101" fillId="0" borderId="79" xfId="67" applyFont="1" applyBorder="1" applyAlignment="1" applyProtection="1">
      <alignment horizontal="center" vertical="center" wrapText="1"/>
      <protection locked="0"/>
    </xf>
    <xf numFmtId="0" fontId="89" fillId="30" borderId="242" xfId="67" applyFont="1" applyFill="1" applyBorder="1" applyAlignment="1" applyProtection="1">
      <alignment horizontal="center" vertical="center"/>
      <protection locked="0"/>
    </xf>
    <xf numFmtId="0" fontId="100" fillId="0" borderId="318" xfId="67" applyFont="1" applyBorder="1" applyAlignment="1" applyProtection="1">
      <alignment horizontal="center" wrapText="1"/>
      <protection locked="0"/>
    </xf>
    <xf numFmtId="0" fontId="89" fillId="0" borderId="320" xfId="67" applyFont="1" applyBorder="1" applyAlignment="1" applyProtection="1">
      <alignment horizontal="center" vertical="center"/>
      <protection locked="0"/>
    </xf>
    <xf numFmtId="194" fontId="89" fillId="0" borderId="321" xfId="67" applyNumberFormat="1" applyFont="1" applyBorder="1" applyAlignment="1" applyProtection="1">
      <alignment horizontal="center" vertical="center"/>
      <protection locked="0"/>
    </xf>
    <xf numFmtId="0" fontId="89" fillId="0" borderId="321" xfId="67" applyFont="1" applyBorder="1" applyAlignment="1" applyProtection="1">
      <alignment horizontal="center" vertical="center"/>
      <protection locked="0"/>
    </xf>
    <xf numFmtId="0" fontId="89" fillId="0" borderId="70" xfId="67" applyFont="1" applyBorder="1" applyAlignment="1" applyProtection="1">
      <alignment horizontal="center" vertical="center"/>
      <protection locked="0"/>
    </xf>
    <xf numFmtId="0" fontId="101" fillId="0" borderId="15" xfId="67" applyFont="1" applyBorder="1" applyAlignment="1" applyProtection="1">
      <alignment horizontal="center" vertical="center" wrapText="1"/>
      <protection locked="0"/>
    </xf>
    <xf numFmtId="0" fontId="85" fillId="30" borderId="0" xfId="67" applyFont="1" applyFill="1">
      <alignment vertical="center"/>
    </xf>
    <xf numFmtId="0" fontId="85" fillId="30" borderId="70" xfId="67" applyFont="1" applyFill="1" applyBorder="1">
      <alignment vertical="center"/>
    </xf>
    <xf numFmtId="0" fontId="85" fillId="30" borderId="68" xfId="67" applyFont="1" applyFill="1" applyBorder="1">
      <alignment vertical="center"/>
    </xf>
    <xf numFmtId="0" fontId="85" fillId="30" borderId="69" xfId="67" applyFont="1" applyFill="1" applyBorder="1">
      <alignment vertical="center"/>
    </xf>
    <xf numFmtId="0" fontId="216" fillId="30" borderId="0" xfId="67" applyFont="1" applyFill="1" applyAlignment="1">
      <alignment vertical="center" wrapText="1"/>
    </xf>
    <xf numFmtId="0" fontId="216" fillId="30" borderId="69" xfId="67" applyFont="1" applyFill="1" applyBorder="1" applyAlignment="1">
      <alignment vertical="center" wrapText="1"/>
    </xf>
    <xf numFmtId="0" fontId="213" fillId="30" borderId="0" xfId="67" applyFont="1" applyFill="1" applyAlignment="1">
      <alignment vertical="center" wrapText="1"/>
    </xf>
    <xf numFmtId="0" fontId="85" fillId="30" borderId="0" xfId="67" applyFont="1" applyFill="1" applyAlignment="1">
      <alignment horizontal="left" vertical="center"/>
    </xf>
    <xf numFmtId="0" fontId="213" fillId="30" borderId="0" xfId="67" applyFont="1" applyFill="1">
      <alignment vertical="center"/>
    </xf>
    <xf numFmtId="0" fontId="85" fillId="30" borderId="23" xfId="67" applyFont="1" applyFill="1" applyBorder="1">
      <alignment vertical="center"/>
    </xf>
    <xf numFmtId="0" fontId="85" fillId="30" borderId="15" xfId="67" applyFont="1" applyFill="1" applyBorder="1">
      <alignment vertical="center"/>
    </xf>
    <xf numFmtId="0" fontId="214" fillId="30" borderId="68" xfId="67" applyFont="1" applyFill="1" applyBorder="1" applyAlignment="1">
      <alignment horizontal="center" vertical="center"/>
    </xf>
    <xf numFmtId="0" fontId="214" fillId="30" borderId="0" xfId="67" applyFont="1" applyFill="1" applyAlignment="1">
      <alignment horizontal="center" vertical="center"/>
    </xf>
    <xf numFmtId="0" fontId="214" fillId="30" borderId="69" xfId="67" applyFont="1" applyFill="1" applyBorder="1" applyAlignment="1">
      <alignment horizontal="center" vertical="center"/>
    </xf>
    <xf numFmtId="0" fontId="85" fillId="30" borderId="237" xfId="67" applyFont="1" applyFill="1" applyBorder="1">
      <alignment vertical="center"/>
    </xf>
    <xf numFmtId="0" fontId="85" fillId="30" borderId="322" xfId="67" applyFont="1" applyFill="1" applyBorder="1">
      <alignment vertical="center"/>
    </xf>
    <xf numFmtId="0" fontId="85" fillId="30" borderId="323" xfId="67" applyFont="1" applyFill="1" applyBorder="1">
      <alignment vertical="center"/>
    </xf>
    <xf numFmtId="0" fontId="85" fillId="30" borderId="237" xfId="67" applyFont="1" applyFill="1" applyBorder="1" applyAlignment="1">
      <alignment horizontal="left" vertical="center"/>
    </xf>
    <xf numFmtId="0" fontId="85" fillId="30" borderId="324" xfId="67" applyFont="1" applyFill="1" applyBorder="1">
      <alignment vertical="center"/>
    </xf>
    <xf numFmtId="0" fontId="85" fillId="30" borderId="306" xfId="67" applyFont="1" applyFill="1" applyBorder="1">
      <alignment vertical="center"/>
    </xf>
    <xf numFmtId="0" fontId="85" fillId="30" borderId="325" xfId="67" applyFont="1" applyFill="1" applyBorder="1">
      <alignment vertical="center"/>
    </xf>
    <xf numFmtId="0" fontId="213" fillId="30" borderId="324" xfId="67" applyFont="1" applyFill="1" applyBorder="1">
      <alignment vertical="center"/>
    </xf>
    <xf numFmtId="0" fontId="85" fillId="30" borderId="236" xfId="67" applyFont="1" applyFill="1" applyBorder="1">
      <alignment vertical="center"/>
    </xf>
    <xf numFmtId="0" fontId="85" fillId="30" borderId="252" xfId="67" applyFont="1" applyFill="1" applyBorder="1">
      <alignment vertical="center"/>
    </xf>
    <xf numFmtId="0" fontId="85" fillId="30" borderId="326" xfId="67" applyFont="1" applyFill="1" applyBorder="1">
      <alignment vertical="center"/>
    </xf>
    <xf numFmtId="0" fontId="85" fillId="30" borderId="252" xfId="67" applyFont="1" applyFill="1" applyBorder="1" applyAlignment="1">
      <alignment vertical="top" shrinkToFit="1"/>
    </xf>
    <xf numFmtId="0" fontId="85" fillId="30" borderId="326" xfId="67" applyFont="1" applyFill="1" applyBorder="1" applyAlignment="1">
      <alignment vertical="top" shrinkToFit="1"/>
    </xf>
    <xf numFmtId="0" fontId="213" fillId="30" borderId="245" xfId="67" applyFont="1" applyFill="1" applyBorder="1">
      <alignment vertical="center"/>
    </xf>
    <xf numFmtId="0" fontId="213" fillId="30" borderId="250" xfId="67" applyFont="1" applyFill="1" applyBorder="1">
      <alignment vertical="center"/>
    </xf>
    <xf numFmtId="0" fontId="213" fillId="30" borderId="237" xfId="67" applyFont="1" applyFill="1" applyBorder="1">
      <alignment vertical="center"/>
    </xf>
    <xf numFmtId="0" fontId="215" fillId="30" borderId="0" xfId="67" applyFont="1" applyFill="1">
      <alignment vertical="center"/>
    </xf>
    <xf numFmtId="0" fontId="85" fillId="0" borderId="0" xfId="67" applyFont="1">
      <alignment vertical="center"/>
    </xf>
    <xf numFmtId="0" fontId="85" fillId="30" borderId="25" xfId="67" applyFont="1" applyFill="1" applyBorder="1">
      <alignment vertical="center"/>
    </xf>
    <xf numFmtId="0" fontId="85" fillId="30" borderId="71" xfId="67" applyFont="1" applyFill="1" applyBorder="1">
      <alignment vertical="center"/>
    </xf>
    <xf numFmtId="0" fontId="85" fillId="30" borderId="20" xfId="67" applyFont="1" applyFill="1" applyBorder="1">
      <alignment vertical="center"/>
    </xf>
    <xf numFmtId="0" fontId="215" fillId="30" borderId="237" xfId="67" applyFont="1" applyFill="1" applyBorder="1">
      <alignment vertical="center"/>
    </xf>
    <xf numFmtId="0" fontId="213" fillId="30" borderId="306" xfId="67" applyFont="1" applyFill="1" applyBorder="1">
      <alignment vertical="center"/>
    </xf>
    <xf numFmtId="0" fontId="215" fillId="30" borderId="324" xfId="67" applyFont="1" applyFill="1" applyBorder="1">
      <alignment vertical="center"/>
    </xf>
    <xf numFmtId="0" fontId="218" fillId="30" borderId="324" xfId="67" applyFont="1" applyFill="1" applyBorder="1">
      <alignment vertical="center"/>
    </xf>
    <xf numFmtId="0" fontId="85" fillId="30" borderId="306" xfId="67" applyFont="1" applyFill="1" applyBorder="1" applyAlignment="1">
      <alignment vertical="top" shrinkToFit="1"/>
    </xf>
    <xf numFmtId="0" fontId="85" fillId="30" borderId="325" xfId="67" applyFont="1" applyFill="1" applyBorder="1" applyAlignment="1">
      <alignment vertical="top" shrinkToFit="1"/>
    </xf>
    <xf numFmtId="0" fontId="213" fillId="30" borderId="0" xfId="67" applyFont="1" applyFill="1" applyAlignment="1">
      <alignment horizontal="right" vertical="center"/>
    </xf>
    <xf numFmtId="0" fontId="219" fillId="0" borderId="0" xfId="67" applyFont="1">
      <alignment vertical="center"/>
    </xf>
    <xf numFmtId="0" fontId="219" fillId="0" borderId="70" xfId="67" applyFont="1" applyBorder="1" applyAlignment="1">
      <alignment horizontal="right" vertical="center"/>
    </xf>
    <xf numFmtId="0" fontId="219" fillId="0" borderId="0" xfId="67" applyFont="1" applyAlignment="1">
      <alignment horizontal="center" vertical="center"/>
    </xf>
    <xf numFmtId="0" fontId="222" fillId="0" borderId="68" xfId="67" applyFont="1" applyBorder="1">
      <alignment vertical="center"/>
    </xf>
    <xf numFmtId="0" fontId="219" fillId="0" borderId="71" xfId="67" applyFont="1" applyBorder="1">
      <alignment vertical="center"/>
    </xf>
    <xf numFmtId="0" fontId="219" fillId="0" borderId="20" xfId="67" applyFont="1" applyBorder="1">
      <alignment vertical="center"/>
    </xf>
    <xf numFmtId="0" fontId="219" fillId="0" borderId="68" xfId="67" applyFont="1" applyBorder="1">
      <alignment vertical="center"/>
    </xf>
    <xf numFmtId="0" fontId="219" fillId="0" borderId="69" xfId="67" applyFont="1" applyBorder="1">
      <alignment vertical="center"/>
    </xf>
    <xf numFmtId="0" fontId="223" fillId="0" borderId="0" xfId="67" applyFont="1">
      <alignment vertical="center"/>
    </xf>
    <xf numFmtId="0" fontId="222" fillId="0" borderId="25" xfId="67" applyFont="1" applyBorder="1">
      <alignment vertical="center"/>
    </xf>
    <xf numFmtId="0" fontId="219" fillId="0" borderId="23" xfId="67" applyFont="1" applyBorder="1">
      <alignment vertical="center"/>
    </xf>
    <xf numFmtId="0" fontId="219" fillId="0" borderId="70" xfId="67" applyFont="1" applyBorder="1">
      <alignment vertical="center"/>
    </xf>
    <xf numFmtId="0" fontId="219" fillId="0" borderId="15" xfId="67" applyFont="1" applyBorder="1">
      <alignment vertical="center"/>
    </xf>
    <xf numFmtId="0" fontId="87" fillId="0" borderId="80" xfId="56" applyFont="1" applyBorder="1">
      <alignment vertical="center"/>
    </xf>
    <xf numFmtId="0" fontId="87" fillId="0" borderId="80" xfId="56" applyFont="1" applyBorder="1" applyAlignment="1">
      <alignment vertical="center" textRotation="255" wrapText="1"/>
    </xf>
    <xf numFmtId="0" fontId="87" fillId="0" borderId="100" xfId="56" applyFont="1" applyBorder="1" applyAlignment="1">
      <alignment horizontal="left" vertical="center"/>
    </xf>
    <xf numFmtId="0" fontId="87" fillId="0" borderId="124" xfId="56" applyFont="1" applyBorder="1" applyAlignment="1">
      <alignment horizontal="left" vertical="center"/>
    </xf>
    <xf numFmtId="0" fontId="87" fillId="0" borderId="77" xfId="56" applyFont="1" applyBorder="1" applyAlignment="1">
      <alignment horizontal="left" vertical="center"/>
    </xf>
    <xf numFmtId="0" fontId="87" fillId="0" borderId="151" xfId="56" applyFont="1" applyBorder="1">
      <alignment vertical="center"/>
    </xf>
    <xf numFmtId="0" fontId="87" fillId="0" borderId="124" xfId="56" applyFont="1" applyBorder="1">
      <alignment vertical="center"/>
    </xf>
    <xf numFmtId="0" fontId="87" fillId="0" borderId="67" xfId="56" applyFont="1" applyBorder="1">
      <alignment vertical="center"/>
    </xf>
    <xf numFmtId="0" fontId="87" fillId="0" borderId="125" xfId="56" applyFont="1" applyBorder="1">
      <alignment vertical="center"/>
    </xf>
    <xf numFmtId="0" fontId="87" fillId="0" borderId="91" xfId="56" applyFont="1" applyBorder="1">
      <alignment vertical="center"/>
    </xf>
    <xf numFmtId="0" fontId="87" fillId="0" borderId="65" xfId="56" applyFont="1" applyBorder="1" applyAlignment="1">
      <alignment vertical="center" wrapText="1"/>
    </xf>
    <xf numFmtId="0" fontId="87" fillId="0" borderId="67" xfId="56" applyFont="1" applyBorder="1" applyAlignment="1">
      <alignment vertical="center" wrapText="1"/>
    </xf>
    <xf numFmtId="0" fontId="87" fillId="0" borderId="67" xfId="56" applyFont="1" applyBorder="1" applyAlignment="1">
      <alignment vertical="center" textRotation="255" wrapText="1"/>
    </xf>
    <xf numFmtId="0" fontId="87" fillId="0" borderId="125" xfId="56" applyFont="1" applyBorder="1" applyAlignment="1">
      <alignment horizontal="left" vertical="center"/>
    </xf>
    <xf numFmtId="0" fontId="117" fillId="0" borderId="0" xfId="56" applyFont="1" applyAlignment="1">
      <alignment horizontal="center" vertical="center" shrinkToFit="1"/>
    </xf>
    <xf numFmtId="3" fontId="94" fillId="0" borderId="0" xfId="56" applyNumberFormat="1" applyFont="1" applyAlignment="1">
      <alignment horizontal="center" vertical="center"/>
    </xf>
    <xf numFmtId="0" fontId="94" fillId="0" borderId="0" xfId="56" applyFont="1" applyAlignment="1">
      <alignment horizontal="center" vertical="center"/>
    </xf>
    <xf numFmtId="0" fontId="109" fillId="0" borderId="92" xfId="0" applyFont="1" applyBorder="1" applyAlignment="1">
      <alignment horizontal="center" textRotation="255"/>
    </xf>
    <xf numFmtId="0" fontId="226" fillId="0" borderId="92" xfId="57" applyFont="1" applyFill="1" applyBorder="1" applyAlignment="1">
      <alignment horizontal="center" vertical="center" textRotation="255"/>
    </xf>
    <xf numFmtId="0" fontId="226" fillId="0" borderId="93" xfId="57" applyFont="1" applyFill="1" applyBorder="1" applyAlignment="1">
      <alignment horizontal="center" vertical="center" textRotation="255" wrapText="1"/>
    </xf>
    <xf numFmtId="0" fontId="226" fillId="0" borderId="93" xfId="57" quotePrefix="1" applyFont="1" applyFill="1" applyBorder="1" applyAlignment="1">
      <alignment horizontal="center" vertical="center" textRotation="255" wrapText="1"/>
    </xf>
    <xf numFmtId="0" fontId="226" fillId="0" borderId="127" xfId="57" applyFont="1" applyFill="1" applyBorder="1" applyAlignment="1">
      <alignment horizontal="center" vertical="center" textRotation="255" wrapText="1"/>
    </xf>
    <xf numFmtId="0" fontId="226" fillId="0" borderId="127" xfId="57" quotePrefix="1" applyFont="1" applyFill="1" applyBorder="1" applyAlignment="1">
      <alignment horizontal="center" vertical="center" textRotation="255" wrapText="1"/>
    </xf>
    <xf numFmtId="0" fontId="108" fillId="0" borderId="134" xfId="0" applyFont="1" applyBorder="1" applyAlignment="1">
      <alignment horizontal="center" vertical="center"/>
    </xf>
    <xf numFmtId="0" fontId="108" fillId="0" borderId="327" xfId="0" applyFont="1" applyBorder="1" applyAlignment="1">
      <alignment horizontal="center" vertical="center"/>
    </xf>
    <xf numFmtId="0" fontId="111" fillId="29" borderId="327" xfId="0" applyFont="1" applyFill="1" applyBorder="1" applyAlignment="1">
      <alignment horizontal="center" vertical="center"/>
    </xf>
    <xf numFmtId="0" fontId="111" fillId="29" borderId="328" xfId="0" applyFont="1" applyFill="1" applyBorder="1" applyAlignment="1">
      <alignment horizontal="center" vertical="center"/>
    </xf>
    <xf numFmtId="0" fontId="108" fillId="0" borderId="20" xfId="0" applyFont="1" applyBorder="1"/>
    <xf numFmtId="0" fontId="108" fillId="0" borderId="15" xfId="0" applyFont="1" applyBorder="1"/>
    <xf numFmtId="0" fontId="109" fillId="0" borderId="69" xfId="57" applyFont="1" applyFill="1" applyBorder="1" applyAlignment="1">
      <alignment vertical="center" textRotation="255" wrapText="1"/>
    </xf>
    <xf numFmtId="0" fontId="111" fillId="29" borderId="314" xfId="0" applyFont="1" applyFill="1" applyBorder="1" applyAlignment="1">
      <alignment horizontal="center"/>
    </xf>
    <xf numFmtId="0" fontId="87" fillId="0" borderId="0" xfId="41" applyFont="1" applyAlignment="1">
      <alignment horizontal="left" vertical="center"/>
    </xf>
    <xf numFmtId="0" fontId="7" fillId="0" borderId="0" xfId="43" applyAlignment="1">
      <alignment horizontal="center" vertical="center"/>
    </xf>
    <xf numFmtId="0" fontId="83" fillId="30" borderId="0" xfId="43" applyFont="1" applyFill="1" applyAlignment="1">
      <alignment horizontal="left" vertical="center" wrapText="1"/>
    </xf>
    <xf numFmtId="0" fontId="145" fillId="29" borderId="0" xfId="43" applyFont="1" applyFill="1" applyAlignment="1">
      <alignment horizontal="left" vertical="top" wrapText="1"/>
    </xf>
    <xf numFmtId="0" fontId="145" fillId="29" borderId="0" xfId="43" applyFont="1" applyFill="1" applyAlignment="1">
      <alignment horizontal="left" vertical="top"/>
    </xf>
    <xf numFmtId="0" fontId="83" fillId="29" borderId="0" xfId="43" applyFont="1" applyFill="1" applyAlignment="1">
      <alignment horizontal="left" vertical="top" wrapText="1"/>
    </xf>
    <xf numFmtId="0" fontId="21" fillId="30" borderId="0" xfId="43" applyFont="1" applyFill="1" applyAlignment="1">
      <alignment horizontal="left" vertical="top" wrapText="1"/>
    </xf>
    <xf numFmtId="0" fontId="83" fillId="29" borderId="0" xfId="43" applyFont="1" applyFill="1" applyAlignment="1">
      <alignment horizontal="left" vertical="top"/>
    </xf>
    <xf numFmtId="0" fontId="88" fillId="30" borderId="24" xfId="54" applyFont="1" applyFill="1" applyBorder="1" applyAlignment="1">
      <alignment horizontal="center" vertical="center" wrapText="1" shrinkToFit="1"/>
    </xf>
    <xf numFmtId="0" fontId="88" fillId="30" borderId="66" xfId="54" applyFont="1" applyFill="1" applyBorder="1" applyAlignment="1">
      <alignment horizontal="center" vertical="center" wrapText="1" shrinkToFit="1"/>
    </xf>
    <xf numFmtId="0" fontId="88" fillId="30" borderId="47" xfId="54" applyFont="1" applyFill="1" applyBorder="1" applyAlignment="1">
      <alignment horizontal="center" vertical="center" wrapText="1" shrinkToFit="1"/>
    </xf>
    <xf numFmtId="0" fontId="7" fillId="0" borderId="28" xfId="54" applyFont="1" applyBorder="1" applyAlignment="1">
      <alignment horizontal="left" vertical="center" shrinkToFit="1"/>
    </xf>
    <xf numFmtId="0" fontId="7" fillId="0" borderId="28" xfId="43" applyBorder="1" applyAlignment="1">
      <alignment horizontal="left" vertical="center" shrinkToFit="1"/>
    </xf>
    <xf numFmtId="0" fontId="7" fillId="0" borderId="46" xfId="43" applyBorder="1" applyAlignment="1">
      <alignment horizontal="left" vertical="center" shrinkToFit="1"/>
    </xf>
    <xf numFmtId="0" fontId="88" fillId="30" borderId="66" xfId="54" applyFont="1" applyFill="1" applyBorder="1" applyAlignment="1">
      <alignment horizontal="left" vertical="center" shrinkToFit="1"/>
    </xf>
    <xf numFmtId="0" fontId="88" fillId="30" borderId="47" xfId="54" applyFont="1" applyFill="1" applyBorder="1" applyAlignment="1">
      <alignment horizontal="left" vertical="center" shrinkToFit="1"/>
    </xf>
    <xf numFmtId="0" fontId="88" fillId="30" borderId="23" xfId="54" applyFont="1" applyFill="1" applyBorder="1" applyAlignment="1">
      <alignment horizontal="center" vertical="center" shrinkToFit="1"/>
    </xf>
    <xf numFmtId="0" fontId="88" fillId="30" borderId="70" xfId="54" applyFont="1" applyFill="1" applyBorder="1" applyAlignment="1">
      <alignment horizontal="center" vertical="center" shrinkToFit="1"/>
    </xf>
    <xf numFmtId="0" fontId="88" fillId="30" borderId="15" xfId="54" applyFont="1" applyFill="1" applyBorder="1" applyAlignment="1">
      <alignment horizontal="center" vertical="center" shrinkToFit="1"/>
    </xf>
    <xf numFmtId="0" fontId="86" fillId="29" borderId="24" xfId="54" applyFont="1" applyFill="1" applyBorder="1" applyAlignment="1">
      <alignment horizontal="left" vertical="center" shrinkToFit="1"/>
    </xf>
    <xf numFmtId="0" fontId="86" fillId="29" borderId="66" xfId="54" applyFont="1" applyFill="1" applyBorder="1" applyAlignment="1">
      <alignment horizontal="left" vertical="center" shrinkToFit="1"/>
    </xf>
    <xf numFmtId="0" fontId="86" fillId="29" borderId="47" xfId="54" applyFont="1" applyFill="1" applyBorder="1" applyAlignment="1">
      <alignment horizontal="left" vertical="center" shrinkToFit="1"/>
    </xf>
    <xf numFmtId="0" fontId="86" fillId="29" borderId="24" xfId="54" applyFont="1" applyFill="1" applyBorder="1" applyAlignment="1">
      <alignment horizontal="center" vertical="center" wrapText="1" shrinkToFit="1"/>
    </xf>
    <xf numFmtId="0" fontId="86" fillId="29" borderId="66" xfId="54" applyFont="1" applyFill="1" applyBorder="1" applyAlignment="1">
      <alignment horizontal="center" vertical="center" wrapText="1" shrinkToFit="1"/>
    </xf>
    <xf numFmtId="0" fontId="86" fillId="29" borderId="47" xfId="54" applyFont="1" applyFill="1" applyBorder="1" applyAlignment="1">
      <alignment horizontal="center" vertical="center" wrapText="1" shrinkToFit="1"/>
    </xf>
    <xf numFmtId="0" fontId="7" fillId="30" borderId="25" xfId="54" applyFont="1" applyFill="1" applyBorder="1" applyAlignment="1">
      <alignment horizontal="left" vertical="center" shrinkToFit="1"/>
    </xf>
    <xf numFmtId="0" fontId="7" fillId="30" borderId="71" xfId="54" applyFont="1" applyFill="1" applyBorder="1" applyAlignment="1">
      <alignment horizontal="left" vertical="center" shrinkToFit="1"/>
    </xf>
    <xf numFmtId="0" fontId="7" fillId="30" borderId="20" xfId="54" applyFont="1" applyFill="1" applyBorder="1" applyAlignment="1">
      <alignment horizontal="left" vertical="center" shrinkToFit="1"/>
    </xf>
    <xf numFmtId="0" fontId="7" fillId="30" borderId="68" xfId="54" applyFont="1" applyFill="1" applyBorder="1" applyAlignment="1">
      <alignment horizontal="left" vertical="center" shrinkToFit="1"/>
    </xf>
    <xf numFmtId="0" fontId="7" fillId="30" borderId="0" xfId="54" applyFont="1" applyFill="1" applyAlignment="1">
      <alignment horizontal="left" vertical="center" shrinkToFit="1"/>
    </xf>
    <xf numFmtId="0" fontId="7" fillId="30" borderId="69" xfId="54" applyFont="1" applyFill="1" applyBorder="1" applyAlignment="1">
      <alignment horizontal="left" vertical="center" shrinkToFit="1"/>
    </xf>
    <xf numFmtId="0" fontId="7" fillId="30" borderId="23" xfId="54" applyFont="1" applyFill="1" applyBorder="1" applyAlignment="1">
      <alignment horizontal="left" vertical="center" shrinkToFit="1"/>
    </xf>
    <xf numFmtId="0" fontId="7" fillId="30" borderId="70" xfId="54" applyFont="1" applyFill="1" applyBorder="1" applyAlignment="1">
      <alignment horizontal="left" vertical="center" shrinkToFit="1"/>
    </xf>
    <xf numFmtId="0" fontId="7" fillId="30" borderId="15" xfId="54" applyFont="1" applyFill="1" applyBorder="1" applyAlignment="1">
      <alignment horizontal="left" vertical="center" shrinkToFit="1"/>
    </xf>
    <xf numFmtId="0" fontId="7" fillId="30" borderId="154" xfId="54" applyFont="1" applyFill="1" applyBorder="1" applyAlignment="1">
      <alignment horizontal="left" vertical="center" shrinkToFit="1"/>
    </xf>
    <xf numFmtId="0" fontId="7" fillId="30" borderId="155" xfId="54" applyFont="1" applyFill="1" applyBorder="1" applyAlignment="1">
      <alignment horizontal="left" vertical="center" shrinkToFit="1"/>
    </xf>
    <xf numFmtId="0" fontId="7" fillId="30" borderId="156" xfId="54" applyFont="1" applyFill="1" applyBorder="1" applyAlignment="1">
      <alignment horizontal="left" vertical="center" shrinkToFit="1"/>
    </xf>
    <xf numFmtId="0" fontId="7" fillId="30" borderId="157" xfId="54" applyFont="1" applyFill="1" applyBorder="1" applyAlignment="1">
      <alignment horizontal="left" vertical="center" shrinkToFit="1"/>
    </xf>
    <xf numFmtId="0" fontId="7" fillId="30" borderId="158" xfId="54" applyFont="1" applyFill="1" applyBorder="1" applyAlignment="1">
      <alignment horizontal="left" vertical="center" shrinkToFit="1"/>
    </xf>
    <xf numFmtId="0" fontId="7" fillId="30" borderId="159" xfId="54" applyFont="1" applyFill="1" applyBorder="1" applyAlignment="1">
      <alignment horizontal="left" vertical="center" shrinkToFit="1"/>
    </xf>
    <xf numFmtId="0" fontId="7" fillId="30" borderId="160" xfId="54" applyFont="1" applyFill="1" applyBorder="1" applyAlignment="1">
      <alignment horizontal="left" vertical="center" shrinkToFit="1"/>
    </xf>
    <xf numFmtId="0" fontId="7" fillId="30" borderId="161" xfId="54" applyFont="1" applyFill="1" applyBorder="1" applyAlignment="1">
      <alignment horizontal="left" vertical="center" shrinkToFit="1"/>
    </xf>
    <xf numFmtId="0" fontId="7" fillId="30" borderId="162" xfId="54" applyFont="1" applyFill="1" applyBorder="1" applyAlignment="1">
      <alignment horizontal="left" vertical="center" shrinkToFit="1"/>
    </xf>
    <xf numFmtId="0" fontId="7" fillId="30" borderId="155" xfId="43" applyFill="1" applyBorder="1" applyAlignment="1">
      <alignment horizontal="left" vertical="center" shrinkToFit="1"/>
    </xf>
    <xf numFmtId="0" fontId="7" fillId="30" borderId="156" xfId="43" applyFill="1" applyBorder="1" applyAlignment="1">
      <alignment horizontal="left" vertical="center" shrinkToFit="1"/>
    </xf>
    <xf numFmtId="0" fontId="7" fillId="30" borderId="158" xfId="43" applyFill="1" applyBorder="1" applyAlignment="1">
      <alignment horizontal="left" vertical="center" shrinkToFit="1"/>
    </xf>
    <xf numFmtId="0" fontId="7" fillId="30" borderId="159" xfId="43" applyFill="1" applyBorder="1" applyAlignment="1">
      <alignment horizontal="left" vertical="center" shrinkToFit="1"/>
    </xf>
    <xf numFmtId="0" fontId="7" fillId="30" borderId="161" xfId="43" applyFill="1" applyBorder="1" applyAlignment="1">
      <alignment horizontal="left" vertical="center" shrinkToFit="1"/>
    </xf>
    <xf numFmtId="0" fontId="7" fillId="30" borderId="162" xfId="43" applyFill="1" applyBorder="1" applyAlignment="1">
      <alignment horizontal="left" vertical="center" shrinkToFit="1"/>
    </xf>
    <xf numFmtId="0" fontId="7" fillId="30" borderId="25" xfId="54" applyFont="1" applyFill="1" applyBorder="1" applyAlignment="1">
      <alignment horizontal="left" vertical="center" wrapText="1" shrinkToFit="1"/>
    </xf>
    <xf numFmtId="0" fontId="7" fillId="30" borderId="68" xfId="54" applyFont="1" applyFill="1" applyBorder="1" applyAlignment="1">
      <alignment horizontal="left" vertical="center" wrapText="1" shrinkToFit="1"/>
    </xf>
    <xf numFmtId="0" fontId="7" fillId="30" borderId="23" xfId="54" applyFont="1" applyFill="1" applyBorder="1" applyAlignment="1">
      <alignment horizontal="left" vertical="center" wrapText="1" shrinkToFit="1"/>
    </xf>
    <xf numFmtId="0" fontId="86" fillId="29" borderId="23" xfId="54" applyFont="1" applyFill="1" applyBorder="1" applyAlignment="1">
      <alignment horizontal="center" vertical="center" shrinkToFit="1"/>
    </xf>
    <xf numFmtId="0" fontId="86" fillId="29" borderId="70" xfId="54" applyFont="1" applyFill="1" applyBorder="1" applyAlignment="1">
      <alignment horizontal="center" vertical="center" shrinkToFit="1"/>
    </xf>
    <xf numFmtId="0" fontId="86" fillId="29" borderId="15" xfId="54" applyFont="1" applyFill="1" applyBorder="1" applyAlignment="1">
      <alignment horizontal="center" vertical="center" shrinkToFit="1"/>
    </xf>
    <xf numFmtId="0" fontId="86" fillId="0" borderId="24" xfId="54" applyFont="1" applyBorder="1" applyAlignment="1">
      <alignment horizontal="center" vertical="center" shrinkToFit="1"/>
    </xf>
    <xf numFmtId="0" fontId="86" fillId="0" borderId="66" xfId="54" applyFont="1" applyBorder="1" applyAlignment="1">
      <alignment horizontal="center" vertical="center" shrinkToFit="1"/>
    </xf>
    <xf numFmtId="0" fontId="86" fillId="0" borderId="76" xfId="54" applyFont="1" applyBorder="1" applyAlignment="1">
      <alignment horizontal="center" vertical="center" shrinkToFit="1"/>
    </xf>
    <xf numFmtId="0" fontId="86" fillId="29" borderId="66" xfId="43" applyFont="1" applyFill="1" applyBorder="1" applyAlignment="1">
      <alignment horizontal="left" vertical="center" shrinkToFit="1"/>
    </xf>
    <xf numFmtId="0" fontId="86" fillId="29" borderId="47" xfId="43" applyFont="1" applyFill="1" applyBorder="1" applyAlignment="1">
      <alignment horizontal="left" vertical="center" shrinkToFit="1"/>
    </xf>
    <xf numFmtId="0" fontId="86" fillId="29" borderId="24" xfId="54" applyFont="1" applyFill="1" applyBorder="1" applyAlignment="1">
      <alignment horizontal="left" vertical="center" wrapText="1" shrinkToFit="1"/>
    </xf>
    <xf numFmtId="0" fontId="86" fillId="29" borderId="66" xfId="54" applyFont="1" applyFill="1" applyBorder="1" applyAlignment="1">
      <alignment horizontal="left" vertical="center" wrapText="1" shrinkToFit="1"/>
    </xf>
    <xf numFmtId="0" fontId="86" fillId="29" borderId="47" xfId="54" applyFont="1" applyFill="1" applyBorder="1" applyAlignment="1">
      <alignment horizontal="left" vertical="center" wrapText="1" shrinkToFit="1"/>
    </xf>
    <xf numFmtId="0" fontId="86" fillId="0" borderId="24" xfId="54" applyFont="1" applyBorder="1" applyAlignment="1">
      <alignment horizontal="left" vertical="center" shrinkToFit="1"/>
    </xf>
    <xf numFmtId="0" fontId="86" fillId="0" borderId="66" xfId="43" applyFont="1" applyBorder="1" applyAlignment="1">
      <alignment horizontal="left" vertical="center" shrinkToFit="1"/>
    </xf>
    <xf numFmtId="0" fontId="86" fillId="0" borderId="76" xfId="43" applyFont="1" applyBorder="1" applyAlignment="1">
      <alignment horizontal="left" vertical="center" shrinkToFit="1"/>
    </xf>
    <xf numFmtId="0" fontId="86" fillId="0" borderId="66" xfId="54" applyFont="1" applyBorder="1" applyAlignment="1">
      <alignment horizontal="left" vertical="center" shrinkToFit="1"/>
    </xf>
    <xf numFmtId="0" fontId="86" fillId="0" borderId="76" xfId="54" applyFont="1" applyBorder="1" applyAlignment="1">
      <alignment horizontal="left" vertical="center" shrinkToFit="1"/>
    </xf>
    <xf numFmtId="0" fontId="86" fillId="0" borderId="28" xfId="54" applyFont="1" applyBorder="1" applyAlignment="1">
      <alignment horizontal="left" vertical="center" shrinkToFit="1"/>
    </xf>
    <xf numFmtId="0" fontId="86" fillId="0" borderId="46" xfId="54" applyFont="1" applyBorder="1" applyAlignment="1">
      <alignment horizontal="left" vertical="center" shrinkToFit="1"/>
    </xf>
    <xf numFmtId="0" fontId="7" fillId="0" borderId="46" xfId="54" applyFont="1" applyBorder="1" applyAlignment="1">
      <alignment horizontal="left" vertical="center" shrinkToFit="1"/>
    </xf>
    <xf numFmtId="0" fontId="88" fillId="30" borderId="28" xfId="54" applyFont="1" applyFill="1" applyBorder="1" applyAlignment="1">
      <alignment horizontal="left" vertical="center" shrinkToFit="1"/>
    </xf>
    <xf numFmtId="0" fontId="88" fillId="30" borderId="24" xfId="54" applyFont="1" applyFill="1" applyBorder="1" applyAlignment="1">
      <alignment horizontal="center" vertical="center" shrinkToFit="1"/>
    </xf>
    <xf numFmtId="0" fontId="88" fillId="30" borderId="66" xfId="54" applyFont="1" applyFill="1" applyBorder="1" applyAlignment="1">
      <alignment horizontal="center" vertical="center" shrinkToFit="1"/>
    </xf>
    <xf numFmtId="0" fontId="88" fillId="30" borderId="47" xfId="54" applyFont="1" applyFill="1" applyBorder="1" applyAlignment="1">
      <alignment horizontal="center" vertical="center" shrinkToFit="1"/>
    </xf>
    <xf numFmtId="0" fontId="88" fillId="0" borderId="24" xfId="54" applyFont="1" applyBorder="1" applyAlignment="1">
      <alignment horizontal="center" vertical="center" shrinkToFit="1"/>
    </xf>
    <xf numFmtId="0" fontId="88" fillId="0" borderId="66" xfId="54" applyFont="1" applyBorder="1" applyAlignment="1">
      <alignment horizontal="center" vertical="center" shrinkToFit="1"/>
    </xf>
    <xf numFmtId="0" fontId="88" fillId="0" borderId="47" xfId="54" applyFont="1" applyBorder="1" applyAlignment="1">
      <alignment horizontal="center" vertical="center" shrinkToFit="1"/>
    </xf>
    <xf numFmtId="0" fontId="88" fillId="0" borderId="24" xfId="54" applyFont="1" applyBorder="1" applyAlignment="1">
      <alignment horizontal="left" vertical="center" shrinkToFit="1"/>
    </xf>
    <xf numFmtId="0" fontId="88" fillId="0" borderId="66" xfId="54" applyFont="1" applyBorder="1" applyAlignment="1">
      <alignment horizontal="left" vertical="center" shrinkToFit="1"/>
    </xf>
    <xf numFmtId="0" fontId="88" fillId="0" borderId="47" xfId="54" applyFont="1" applyBorder="1" applyAlignment="1">
      <alignment horizontal="left" vertical="center" shrinkToFit="1"/>
    </xf>
    <xf numFmtId="0" fontId="7" fillId="0" borderId="27" xfId="54" applyFont="1" applyBorder="1" applyAlignment="1">
      <alignment horizontal="left" vertical="center" shrinkToFit="1"/>
    </xf>
    <xf numFmtId="0" fontId="7" fillId="0" borderId="43" xfId="54" applyFont="1" applyBorder="1" applyAlignment="1">
      <alignment horizontal="left" vertical="center" shrinkToFit="1"/>
    </xf>
    <xf numFmtId="0" fontId="86" fillId="29" borderId="24" xfId="54" applyFont="1" applyFill="1" applyBorder="1" applyAlignment="1">
      <alignment horizontal="center" vertical="center" shrinkToFit="1"/>
    </xf>
    <xf numFmtId="0" fontId="86" fillId="29" borderId="66" xfId="54" applyFont="1" applyFill="1" applyBorder="1" applyAlignment="1">
      <alignment horizontal="center" vertical="center" shrinkToFit="1"/>
    </xf>
    <xf numFmtId="0" fontId="86" fillId="29" borderId="47" xfId="54" applyFont="1" applyFill="1" applyBorder="1" applyAlignment="1">
      <alignment horizontal="center" vertical="center" shrinkToFit="1"/>
    </xf>
    <xf numFmtId="0" fontId="7" fillId="0" borderId="24" xfId="54" applyFont="1" applyBorder="1" applyAlignment="1">
      <alignment vertical="center" shrinkToFit="1"/>
    </xf>
    <xf numFmtId="0" fontId="7" fillId="0" borderId="66" xfId="54" applyFont="1" applyBorder="1" applyAlignment="1">
      <alignment vertical="center" shrinkToFit="1"/>
    </xf>
    <xf numFmtId="0" fontId="7" fillId="0" borderId="76" xfId="54" applyFont="1" applyBorder="1" applyAlignment="1">
      <alignment vertical="center" shrinkToFit="1"/>
    </xf>
    <xf numFmtId="0" fontId="88" fillId="0" borderId="28" xfId="54" applyFont="1" applyBorder="1" applyAlignment="1">
      <alignment horizontal="left" vertical="center" shrinkToFit="1"/>
    </xf>
    <xf numFmtId="0" fontId="86" fillId="29" borderId="28" xfId="54" applyFont="1" applyFill="1" applyBorder="1" applyAlignment="1">
      <alignment horizontal="left" vertical="center" shrinkToFit="1"/>
    </xf>
    <xf numFmtId="0" fontId="7" fillId="30" borderId="24" xfId="54" applyFont="1" applyFill="1" applyBorder="1" applyAlignment="1">
      <alignment vertical="center" shrinkToFit="1"/>
    </xf>
    <xf numFmtId="0" fontId="7" fillId="30" borderId="66" xfId="54" applyFont="1" applyFill="1" applyBorder="1" applyAlignment="1">
      <alignment vertical="center" shrinkToFit="1"/>
    </xf>
    <xf numFmtId="0" fontId="7" fillId="30" borderId="76" xfId="54" applyFont="1" applyFill="1" applyBorder="1" applyAlignment="1">
      <alignment vertical="center" shrinkToFit="1"/>
    </xf>
    <xf numFmtId="0" fontId="7" fillId="0" borderId="24" xfId="54" applyFont="1" applyBorder="1" applyAlignment="1">
      <alignment horizontal="left" vertical="center" shrinkToFit="1"/>
    </xf>
    <xf numFmtId="0" fontId="7" fillId="0" borderId="66" xfId="54" applyFont="1" applyBorder="1" applyAlignment="1">
      <alignment horizontal="left" vertical="center" shrinkToFit="1"/>
    </xf>
    <xf numFmtId="0" fontId="7" fillId="0" borderId="76" xfId="54" applyFont="1" applyBorder="1" applyAlignment="1">
      <alignment horizontal="left" vertical="center" shrinkToFit="1"/>
    </xf>
    <xf numFmtId="0" fontId="88" fillId="0" borderId="24" xfId="54" applyFont="1" applyBorder="1" applyAlignment="1">
      <alignment horizontal="left" vertical="center" wrapText="1" shrinkToFit="1"/>
    </xf>
    <xf numFmtId="0" fontId="88" fillId="0" borderId="66" xfId="54" applyFont="1" applyBorder="1" applyAlignment="1">
      <alignment horizontal="left" vertical="center" wrapText="1" shrinkToFit="1"/>
    </xf>
    <xf numFmtId="0" fontId="88" fillId="0" borderId="47" xfId="54" applyFont="1" applyBorder="1" applyAlignment="1">
      <alignment horizontal="left" vertical="center" wrapText="1" shrinkToFit="1"/>
    </xf>
    <xf numFmtId="0" fontId="7" fillId="30" borderId="160" xfId="56" applyFont="1" applyFill="1" applyBorder="1" applyAlignment="1">
      <alignment horizontal="left" vertical="center" shrinkToFit="1"/>
    </xf>
    <xf numFmtId="0" fontId="7" fillId="30" borderId="161" xfId="56" applyFont="1" applyFill="1" applyBorder="1" applyAlignment="1">
      <alignment horizontal="left" vertical="center" shrinkToFit="1"/>
    </xf>
    <xf numFmtId="0" fontId="7" fillId="30" borderId="162" xfId="56" applyFont="1" applyFill="1" applyBorder="1" applyAlignment="1">
      <alignment horizontal="left" vertical="center" shrinkToFit="1"/>
    </xf>
    <xf numFmtId="0" fontId="7" fillId="30" borderId="154" xfId="54" applyFont="1" applyFill="1" applyBorder="1" applyAlignment="1">
      <alignment horizontal="left" vertical="center" wrapText="1" shrinkToFit="1"/>
    </xf>
    <xf numFmtId="0" fontId="7" fillId="30" borderId="157" xfId="54" applyFont="1" applyFill="1" applyBorder="1" applyAlignment="1">
      <alignment horizontal="left" vertical="center" wrapText="1" shrinkToFit="1"/>
    </xf>
    <xf numFmtId="0" fontId="88" fillId="30" borderId="24" xfId="54" applyFont="1" applyFill="1" applyBorder="1" applyAlignment="1">
      <alignment horizontal="left" vertical="center" shrinkToFit="1"/>
    </xf>
    <xf numFmtId="0" fontId="7" fillId="30" borderId="28" xfId="54" applyFont="1" applyFill="1" applyBorder="1" applyAlignment="1">
      <alignment horizontal="left" vertical="center" shrinkToFit="1"/>
    </xf>
    <xf numFmtId="0" fontId="7" fillId="30" borderId="46" xfId="54" applyFont="1" applyFill="1" applyBorder="1" applyAlignment="1">
      <alignment horizontal="left" vertical="center" shrinkToFit="1"/>
    </xf>
    <xf numFmtId="0" fontId="88" fillId="30" borderId="47" xfId="54" applyFont="1" applyFill="1" applyBorder="1" applyAlignment="1">
      <alignment horizontal="left" vertical="center" wrapText="1" shrinkToFit="1"/>
    </xf>
    <xf numFmtId="0" fontId="86" fillId="0" borderId="28" xfId="43" applyFont="1" applyBorder="1" applyAlignment="1">
      <alignment horizontal="left" vertical="center" shrinkToFit="1"/>
    </xf>
    <xf numFmtId="0" fontId="86" fillId="0" borderId="46" xfId="43" applyFont="1" applyBorder="1" applyAlignment="1">
      <alignment horizontal="left" vertical="center" shrinkToFit="1"/>
    </xf>
    <xf numFmtId="0" fontId="88" fillId="30" borderId="66" xfId="43" applyFont="1" applyFill="1" applyBorder="1" applyAlignment="1">
      <alignment horizontal="left" vertical="center" shrinkToFit="1"/>
    </xf>
    <xf numFmtId="0" fontId="88" fillId="30" borderId="47" xfId="43" applyFont="1" applyFill="1" applyBorder="1" applyAlignment="1">
      <alignment horizontal="left" vertical="center" shrinkToFit="1"/>
    </xf>
    <xf numFmtId="0" fontId="88" fillId="30" borderId="24" xfId="54" applyFont="1" applyFill="1" applyBorder="1" applyAlignment="1">
      <alignment horizontal="left" vertical="center" wrapText="1" shrinkToFit="1"/>
    </xf>
    <xf numFmtId="0" fontId="88" fillId="30" borderId="66" xfId="54" applyFont="1" applyFill="1" applyBorder="1" applyAlignment="1">
      <alignment horizontal="left" vertical="center" wrapText="1" shrinkToFit="1"/>
    </xf>
    <xf numFmtId="0" fontId="7" fillId="0" borderId="66" xfId="43" applyBorder="1" applyAlignment="1">
      <alignment horizontal="left" vertical="center" shrinkToFit="1"/>
    </xf>
    <xf numFmtId="0" fontId="7" fillId="0" borderId="76" xfId="43" applyBorder="1" applyAlignment="1">
      <alignment horizontal="left" vertical="center" shrinkToFit="1"/>
    </xf>
    <xf numFmtId="0" fontId="7" fillId="0" borderId="24" xfId="54" applyFont="1" applyBorder="1" applyAlignment="1">
      <alignment horizontal="center" vertical="center" shrinkToFit="1"/>
    </xf>
    <xf numFmtId="0" fontId="7" fillId="0" borderId="66" xfId="54" applyFont="1" applyBorder="1" applyAlignment="1">
      <alignment horizontal="center" vertical="center" shrinkToFit="1"/>
    </xf>
    <xf numFmtId="0" fontId="7" fillId="0" borderId="76" xfId="54" applyFont="1" applyBorder="1" applyAlignment="1">
      <alignment horizontal="center" vertical="center" shrinkToFit="1"/>
    </xf>
    <xf numFmtId="0" fontId="88" fillId="29" borderId="24" xfId="54" applyFont="1" applyFill="1" applyBorder="1" applyAlignment="1">
      <alignment horizontal="center" vertical="center" shrinkToFit="1"/>
    </xf>
    <xf numFmtId="0" fontId="88" fillId="29" borderId="66" xfId="54" applyFont="1" applyFill="1" applyBorder="1" applyAlignment="1">
      <alignment horizontal="center" vertical="center" shrinkToFit="1"/>
    </xf>
    <xf numFmtId="0" fontId="88" fillId="29" borderId="47" xfId="54" applyFont="1" applyFill="1" applyBorder="1" applyAlignment="1">
      <alignment horizontal="center" vertical="center" shrinkToFit="1"/>
    </xf>
    <xf numFmtId="0" fontId="7" fillId="30" borderId="68" xfId="43" applyFill="1" applyBorder="1" applyAlignment="1">
      <alignment horizontal="left" vertical="center" shrinkToFit="1"/>
    </xf>
    <xf numFmtId="0" fontId="7" fillId="30" borderId="0" xfId="43" applyFill="1" applyAlignment="1">
      <alignment horizontal="left" vertical="center" shrinkToFit="1"/>
    </xf>
    <xf numFmtId="0" fontId="7" fillId="30" borderId="69" xfId="43" applyFill="1" applyBorder="1" applyAlignment="1">
      <alignment horizontal="left" vertical="center" shrinkToFit="1"/>
    </xf>
    <xf numFmtId="0" fontId="7" fillId="30" borderId="23" xfId="43" applyFill="1" applyBorder="1" applyAlignment="1">
      <alignment horizontal="left" vertical="center" shrinkToFit="1"/>
    </xf>
    <xf numFmtId="0" fontId="7" fillId="30" borderId="70" xfId="43" applyFill="1" applyBorder="1" applyAlignment="1">
      <alignment horizontal="left" vertical="center" shrinkToFit="1"/>
    </xf>
    <xf numFmtId="0" fontId="7" fillId="30" borderId="15" xfId="43" applyFill="1" applyBorder="1" applyAlignment="1">
      <alignment horizontal="left" vertical="center" shrinkToFit="1"/>
    </xf>
    <xf numFmtId="0" fontId="86" fillId="29" borderId="25" xfId="54" applyFont="1" applyFill="1" applyBorder="1" applyAlignment="1">
      <alignment horizontal="left" vertical="center" wrapText="1" shrinkToFit="1"/>
    </xf>
    <xf numFmtId="0" fontId="86" fillId="29" borderId="71" xfId="54" applyFont="1" applyFill="1" applyBorder="1" applyAlignment="1">
      <alignment horizontal="left" vertical="center" shrinkToFit="1"/>
    </xf>
    <xf numFmtId="0" fontId="86" fillId="29" borderId="20" xfId="54" applyFont="1" applyFill="1" applyBorder="1" applyAlignment="1">
      <alignment horizontal="left" vertical="center" shrinkToFit="1"/>
    </xf>
    <xf numFmtId="0" fontId="86" fillId="29" borderId="68" xfId="54" applyFont="1" applyFill="1" applyBorder="1" applyAlignment="1">
      <alignment horizontal="left" vertical="center" shrinkToFit="1"/>
    </xf>
    <xf numFmtId="0" fontId="86" fillId="29" borderId="0" xfId="54" applyFont="1" applyFill="1" applyAlignment="1">
      <alignment horizontal="left" vertical="center" shrinkToFit="1"/>
    </xf>
    <xf numFmtId="0" fontId="86" fillId="29" borderId="69" xfId="54" applyFont="1" applyFill="1" applyBorder="1" applyAlignment="1">
      <alignment horizontal="left" vertical="center" shrinkToFit="1"/>
    </xf>
    <xf numFmtId="0" fontId="86" fillId="29" borderId="68" xfId="43" applyFont="1" applyFill="1" applyBorder="1" applyAlignment="1">
      <alignment horizontal="left" vertical="center" shrinkToFit="1"/>
    </xf>
    <xf numFmtId="0" fontId="86" fillId="29" borderId="0" xfId="43" applyFont="1" applyFill="1" applyAlignment="1">
      <alignment horizontal="left" vertical="center" shrinkToFit="1"/>
    </xf>
    <xf numFmtId="0" fontId="86" fillId="29" borderId="69" xfId="43" applyFont="1" applyFill="1" applyBorder="1" applyAlignment="1">
      <alignment horizontal="left" vertical="center" shrinkToFit="1"/>
    </xf>
    <xf numFmtId="0" fontId="86" fillId="29" borderId="23" xfId="43" applyFont="1" applyFill="1" applyBorder="1" applyAlignment="1">
      <alignment horizontal="left" vertical="center" shrinkToFit="1"/>
    </xf>
    <xf numFmtId="0" fontId="86" fillId="29" borderId="70" xfId="43" applyFont="1" applyFill="1" applyBorder="1" applyAlignment="1">
      <alignment horizontal="left" vertical="center" shrinkToFit="1"/>
    </xf>
    <xf numFmtId="0" fontId="86" fillId="29" borderId="15" xfId="43" applyFont="1" applyFill="1" applyBorder="1" applyAlignment="1">
      <alignment horizontal="left" vertical="center" shrinkToFit="1"/>
    </xf>
    <xf numFmtId="0" fontId="88" fillId="30" borderId="24" xfId="54" applyFont="1" applyFill="1" applyBorder="1" applyAlignment="1">
      <alignment vertical="center" shrinkToFit="1"/>
    </xf>
    <xf numFmtId="0" fontId="88" fillId="30" borderId="66" xfId="54" applyFont="1" applyFill="1" applyBorder="1" applyAlignment="1">
      <alignment vertical="center" shrinkToFit="1"/>
    </xf>
    <xf numFmtId="0" fontId="88" fillId="30" borderId="47" xfId="54" applyFont="1" applyFill="1" applyBorder="1" applyAlignment="1">
      <alignment vertical="center" shrinkToFit="1"/>
    </xf>
    <xf numFmtId="0" fontId="88" fillId="0" borderId="23" xfId="54" applyFont="1" applyBorder="1" applyAlignment="1">
      <alignment horizontal="center" vertical="center" shrinkToFit="1"/>
    </xf>
    <xf numFmtId="0" fontId="88" fillId="0" borderId="70" xfId="54" applyFont="1" applyBorder="1" applyAlignment="1">
      <alignment horizontal="center" vertical="center" shrinkToFit="1"/>
    </xf>
    <xf numFmtId="0" fontId="88" fillId="0" borderId="15" xfId="54" applyFont="1" applyBorder="1" applyAlignment="1">
      <alignment horizontal="center" vertical="center" shrinkToFit="1"/>
    </xf>
    <xf numFmtId="0" fontId="88" fillId="0" borderId="66" xfId="43" applyFont="1" applyBorder="1" applyAlignment="1">
      <alignment horizontal="left" vertical="center" shrinkToFit="1"/>
    </xf>
    <xf numFmtId="0" fontId="88" fillId="0" borderId="47" xfId="43" applyFont="1" applyBorder="1" applyAlignment="1">
      <alignment horizontal="left" vertical="center" shrinkToFit="1"/>
    </xf>
    <xf numFmtId="0" fontId="88" fillId="0" borderId="70" xfId="54" applyFont="1" applyBorder="1" applyAlignment="1">
      <alignment horizontal="left" vertical="center" shrinkToFit="1"/>
    </xf>
    <xf numFmtId="0" fontId="88" fillId="0" borderId="15" xfId="54" applyFont="1" applyBorder="1" applyAlignment="1">
      <alignment horizontal="left" vertical="center" shrinkToFit="1"/>
    </xf>
    <xf numFmtId="0" fontId="88" fillId="0" borderId="24" xfId="54" applyFont="1" applyBorder="1" applyAlignment="1">
      <alignment vertical="center" shrinkToFit="1"/>
    </xf>
    <xf numFmtId="0" fontId="88" fillId="0" borderId="66" xfId="54" applyFont="1" applyBorder="1" applyAlignment="1">
      <alignment vertical="center" shrinkToFit="1"/>
    </xf>
    <xf numFmtId="0" fontId="88" fillId="0" borderId="47" xfId="54" applyFont="1" applyBorder="1" applyAlignment="1">
      <alignment vertical="center" shrinkToFit="1"/>
    </xf>
    <xf numFmtId="0" fontId="88" fillId="0" borderId="66" xfId="54" applyFont="1" applyBorder="1" applyAlignment="1">
      <alignment horizontal="left" vertical="center" wrapText="1"/>
    </xf>
    <xf numFmtId="0" fontId="88" fillId="0" borderId="47" xfId="54" applyFont="1" applyBorder="1" applyAlignment="1">
      <alignment horizontal="left" vertical="center" wrapText="1"/>
    </xf>
    <xf numFmtId="0" fontId="7" fillId="30" borderId="17" xfId="54" applyFont="1" applyFill="1" applyBorder="1" applyAlignment="1">
      <alignment horizontal="center" vertical="center" textRotation="255" shrinkToFit="1"/>
    </xf>
    <xf numFmtId="0" fontId="7" fillId="30" borderId="118" xfId="54" applyFont="1" applyFill="1" applyBorder="1" applyAlignment="1">
      <alignment horizontal="center" vertical="center" textRotation="255" shrinkToFit="1"/>
    </xf>
    <xf numFmtId="0" fontId="7" fillId="30" borderId="25" xfId="54" applyFont="1" applyFill="1" applyBorder="1" applyAlignment="1">
      <alignment horizontal="center" vertical="center" shrinkToFit="1"/>
    </xf>
    <xf numFmtId="0" fontId="7" fillId="30" borderId="71" xfId="54" applyFont="1" applyFill="1" applyBorder="1" applyAlignment="1">
      <alignment horizontal="center" vertical="center" shrinkToFit="1"/>
    </xf>
    <xf numFmtId="0" fontId="7" fillId="30" borderId="20" xfId="54" applyFont="1" applyFill="1" applyBorder="1" applyAlignment="1">
      <alignment horizontal="center" vertical="center" shrinkToFit="1"/>
    </xf>
    <xf numFmtId="0" fontId="7" fillId="30" borderId="68" xfId="54" applyFont="1" applyFill="1" applyBorder="1" applyAlignment="1">
      <alignment horizontal="center" vertical="center" shrinkToFit="1"/>
    </xf>
    <xf numFmtId="0" fontId="7" fillId="30" borderId="0" xfId="54" applyFont="1" applyFill="1" applyAlignment="1">
      <alignment horizontal="center" vertical="center" shrinkToFit="1"/>
    </xf>
    <xf numFmtId="0" fontId="7" fillId="30" borderId="69" xfId="54" applyFont="1" applyFill="1" applyBorder="1" applyAlignment="1">
      <alignment horizontal="center" vertical="center" shrinkToFit="1"/>
    </xf>
    <xf numFmtId="0" fontId="7" fillId="30" borderId="23" xfId="54" applyFont="1" applyFill="1" applyBorder="1" applyAlignment="1">
      <alignment horizontal="center" vertical="center" shrinkToFit="1"/>
    </xf>
    <xf numFmtId="0" fontId="7" fillId="30" borderId="70" xfId="54" applyFont="1" applyFill="1" applyBorder="1" applyAlignment="1">
      <alignment horizontal="center" vertical="center" shrinkToFit="1"/>
    </xf>
    <xf numFmtId="0" fontId="7" fillId="30" borderId="15" xfId="54" applyFont="1" applyFill="1" applyBorder="1" applyAlignment="1">
      <alignment horizontal="center" vertical="center" shrinkToFit="1"/>
    </xf>
    <xf numFmtId="0" fontId="7" fillId="30" borderId="71" xfId="54" applyFont="1" applyFill="1" applyBorder="1" applyAlignment="1">
      <alignment horizontal="left" vertical="center" wrapText="1" shrinkToFit="1"/>
    </xf>
    <xf numFmtId="0" fontId="7" fillId="30" borderId="20" xfId="54" applyFont="1" applyFill="1" applyBorder="1" applyAlignment="1">
      <alignment horizontal="left" vertical="center" wrapText="1" shrinkToFit="1"/>
    </xf>
    <xf numFmtId="0" fontId="7" fillId="30" borderId="0" xfId="54" applyFont="1" applyFill="1" applyAlignment="1">
      <alignment horizontal="left" vertical="center" wrapText="1" shrinkToFit="1"/>
    </xf>
    <xf numFmtId="0" fontId="7" fillId="30" borderId="69" xfId="54" applyFont="1" applyFill="1" applyBorder="1" applyAlignment="1">
      <alignment horizontal="left" vertical="center" wrapText="1" shrinkToFit="1"/>
    </xf>
    <xf numFmtId="0" fontId="7" fillId="30" borderId="70" xfId="54" applyFont="1" applyFill="1" applyBorder="1" applyAlignment="1">
      <alignment horizontal="left" vertical="center" wrapText="1" shrinkToFit="1"/>
    </xf>
    <xf numFmtId="0" fontId="7" fillId="30" borderId="15" xfId="54" applyFont="1" applyFill="1" applyBorder="1" applyAlignment="1">
      <alignment horizontal="left" vertical="center" wrapText="1" shrinkToFit="1"/>
    </xf>
    <xf numFmtId="0" fontId="7" fillId="30" borderId="154" xfId="54" applyFont="1" applyFill="1" applyBorder="1" applyAlignment="1">
      <alignment horizontal="center" vertical="center" shrinkToFit="1"/>
    </xf>
    <xf numFmtId="0" fontId="7" fillId="30" borderId="155" xfId="54" applyFont="1" applyFill="1" applyBorder="1" applyAlignment="1">
      <alignment horizontal="center" vertical="center" shrinkToFit="1"/>
    </xf>
    <xf numFmtId="0" fontId="7" fillId="30" borderId="156" xfId="54" applyFont="1" applyFill="1" applyBorder="1" applyAlignment="1">
      <alignment horizontal="center" vertical="center" shrinkToFit="1"/>
    </xf>
    <xf numFmtId="0" fontId="7" fillId="30" borderId="157" xfId="54" applyFont="1" applyFill="1" applyBorder="1" applyAlignment="1">
      <alignment horizontal="center" vertical="center" shrinkToFit="1"/>
    </xf>
    <xf numFmtId="0" fontId="7" fillId="30" borderId="158" xfId="54" applyFont="1" applyFill="1" applyBorder="1" applyAlignment="1">
      <alignment horizontal="center" vertical="center" shrinkToFit="1"/>
    </xf>
    <xf numFmtId="0" fontId="7" fillId="30" borderId="159" xfId="54" applyFont="1" applyFill="1" applyBorder="1" applyAlignment="1">
      <alignment horizontal="center" vertical="center" shrinkToFit="1"/>
    </xf>
    <xf numFmtId="0" fontId="7" fillId="30" borderId="160" xfId="54" applyFont="1" applyFill="1" applyBorder="1" applyAlignment="1">
      <alignment horizontal="center" vertical="center" shrinkToFit="1"/>
    </xf>
    <xf numFmtId="0" fontId="7" fillId="30" borderId="161" xfId="54" applyFont="1" applyFill="1" applyBorder="1" applyAlignment="1">
      <alignment horizontal="center" vertical="center" shrinkToFit="1"/>
    </xf>
    <xf numFmtId="0" fontId="7" fillId="30" borderId="162" xfId="54" applyFont="1" applyFill="1" applyBorder="1" applyAlignment="1">
      <alignment horizontal="center" vertical="center" shrinkToFit="1"/>
    </xf>
    <xf numFmtId="0" fontId="86" fillId="29" borderId="24" xfId="54" applyFont="1" applyFill="1" applyBorder="1" applyAlignment="1">
      <alignment vertical="center" shrinkToFit="1"/>
    </xf>
    <xf numFmtId="0" fontId="86" fillId="29" borderId="66" xfId="54" applyFont="1" applyFill="1" applyBorder="1" applyAlignment="1">
      <alignment vertical="center" shrinkToFit="1"/>
    </xf>
    <xf numFmtId="0" fontId="86" fillId="29" borderId="47" xfId="54" applyFont="1" applyFill="1" applyBorder="1" applyAlignment="1">
      <alignment vertical="center" shrinkToFit="1"/>
    </xf>
    <xf numFmtId="0" fontId="86" fillId="0" borderId="24" xfId="54" applyFont="1" applyBorder="1" applyAlignment="1">
      <alignment vertical="center" shrinkToFit="1"/>
    </xf>
    <xf numFmtId="0" fontId="86" fillId="0" borderId="66" xfId="54" applyFont="1" applyBorder="1" applyAlignment="1">
      <alignment vertical="center" shrinkToFit="1"/>
    </xf>
    <xf numFmtId="0" fontId="86" fillId="0" borderId="76" xfId="54" applyFont="1" applyBorder="1" applyAlignment="1">
      <alignment vertical="center" shrinkToFit="1"/>
    </xf>
    <xf numFmtId="0" fontId="88" fillId="29" borderId="66" xfId="54" applyFont="1" applyFill="1" applyBorder="1" applyAlignment="1">
      <alignment horizontal="left" vertical="center" shrinkToFit="1"/>
    </xf>
    <xf numFmtId="0" fontId="88" fillId="29" borderId="47" xfId="54" applyFont="1" applyFill="1" applyBorder="1" applyAlignment="1">
      <alignment horizontal="left" vertical="center" shrinkToFit="1"/>
    </xf>
    <xf numFmtId="0" fontId="7" fillId="30" borderId="23" xfId="56" applyFont="1" applyFill="1" applyBorder="1" applyAlignment="1">
      <alignment horizontal="left" vertical="center" shrinkToFit="1"/>
    </xf>
    <xf numFmtId="0" fontId="7" fillId="30" borderId="70" xfId="56" applyFont="1" applyFill="1" applyBorder="1" applyAlignment="1">
      <alignment horizontal="left" vertical="center" shrinkToFit="1"/>
    </xf>
    <xf numFmtId="0" fontId="7" fillId="30" borderId="15" xfId="56" applyFont="1" applyFill="1" applyBorder="1" applyAlignment="1">
      <alignment horizontal="left" vertical="center" shrinkToFit="1"/>
    </xf>
    <xf numFmtId="0" fontId="86" fillId="29" borderId="23" xfId="54" applyFont="1" applyFill="1" applyBorder="1" applyAlignment="1">
      <alignment horizontal="left" vertical="center" shrinkToFit="1"/>
    </xf>
    <xf numFmtId="0" fontId="86" fillId="29" borderId="70" xfId="54" applyFont="1" applyFill="1" applyBorder="1" applyAlignment="1">
      <alignment horizontal="left" vertical="center" shrinkToFit="1"/>
    </xf>
    <xf numFmtId="0" fontId="86" fillId="29" borderId="15" xfId="54" applyFont="1" applyFill="1" applyBorder="1" applyAlignment="1">
      <alignment horizontal="left" vertical="center" shrinkToFit="1"/>
    </xf>
    <xf numFmtId="0" fontId="7" fillId="30" borderId="71" xfId="43" applyFill="1" applyBorder="1" applyAlignment="1">
      <alignment horizontal="left" vertical="center" shrinkToFit="1"/>
    </xf>
    <xf numFmtId="0" fontId="7" fillId="30" borderId="20" xfId="43" applyFill="1" applyBorder="1" applyAlignment="1">
      <alignment horizontal="left" vertical="center" shrinkToFit="1"/>
    </xf>
    <xf numFmtId="0" fontId="7" fillId="30" borderId="160" xfId="43" applyFill="1" applyBorder="1" applyAlignment="1">
      <alignment horizontal="center" vertical="center" shrinkToFit="1"/>
    </xf>
    <xf numFmtId="0" fontId="7" fillId="30" borderId="161" xfId="43" applyFill="1" applyBorder="1" applyAlignment="1">
      <alignment horizontal="center" vertical="center" shrinkToFit="1"/>
    </xf>
    <xf numFmtId="0" fontId="7" fillId="30" borderId="162" xfId="43" applyFill="1" applyBorder="1" applyAlignment="1">
      <alignment horizontal="center" vertical="center" shrinkToFit="1"/>
    </xf>
    <xf numFmtId="0" fontId="7" fillId="30" borderId="160" xfId="43" applyFill="1" applyBorder="1" applyAlignment="1">
      <alignment horizontal="left" vertical="center" shrinkToFit="1"/>
    </xf>
    <xf numFmtId="0" fontId="88" fillId="30" borderId="24" xfId="55" applyFont="1" applyFill="1" applyBorder="1" applyAlignment="1">
      <alignment horizontal="center" vertical="center" shrinkToFit="1"/>
    </xf>
    <xf numFmtId="0" fontId="88" fillId="30" borderId="66" xfId="55" applyFont="1" applyFill="1" applyBorder="1" applyAlignment="1">
      <alignment horizontal="center" vertical="center" shrinkToFit="1"/>
    </xf>
    <xf numFmtId="0" fontId="88" fillId="30" borderId="47" xfId="55" applyFont="1" applyFill="1" applyBorder="1" applyAlignment="1">
      <alignment horizontal="center" vertical="center" shrinkToFit="1"/>
    </xf>
    <xf numFmtId="0" fontId="88" fillId="0" borderId="24" xfId="55" applyFont="1" applyBorder="1" applyAlignment="1">
      <alignment horizontal="center" vertical="center" shrinkToFit="1"/>
    </xf>
    <xf numFmtId="0" fontId="88" fillId="0" borderId="66" xfId="55" applyFont="1" applyBorder="1" applyAlignment="1">
      <alignment horizontal="center" vertical="center" shrinkToFit="1"/>
    </xf>
    <xf numFmtId="0" fontId="88" fillId="0" borderId="47" xfId="55" applyFont="1" applyBorder="1" applyAlignment="1">
      <alignment horizontal="center" vertical="center" shrinkToFit="1"/>
    </xf>
    <xf numFmtId="0" fontId="7" fillId="30" borderId="28" xfId="43" applyFill="1" applyBorder="1" applyAlignment="1">
      <alignment horizontal="left" vertical="center" shrinkToFit="1"/>
    </xf>
    <xf numFmtId="0" fontId="7" fillId="30" borderId="46" xfId="43" applyFill="1" applyBorder="1" applyAlignment="1">
      <alignment horizontal="left" vertical="center" shrinkToFit="1"/>
    </xf>
    <xf numFmtId="0" fontId="7" fillId="30" borderId="24" xfId="54" applyFont="1" applyFill="1" applyBorder="1" applyAlignment="1">
      <alignment horizontal="left" vertical="center" shrinkToFit="1"/>
    </xf>
    <xf numFmtId="0" fontId="7" fillId="30" borderId="66" xfId="54" applyFont="1" applyFill="1" applyBorder="1" applyAlignment="1">
      <alignment horizontal="left" vertical="center" shrinkToFit="1"/>
    </xf>
    <xf numFmtId="0" fontId="7" fillId="30" borderId="76" xfId="54" applyFont="1" applyFill="1" applyBorder="1" applyAlignment="1">
      <alignment horizontal="left" vertical="center" shrinkToFit="1"/>
    </xf>
    <xf numFmtId="0" fontId="7" fillId="30" borderId="24" xfId="54" applyFont="1" applyFill="1" applyBorder="1" applyAlignment="1">
      <alignment horizontal="center" vertical="center" shrinkToFit="1"/>
    </xf>
    <xf numFmtId="0" fontId="7" fillId="30" borderId="66" xfId="54" applyFont="1" applyFill="1" applyBorder="1" applyAlignment="1">
      <alignment horizontal="center" vertical="center" shrinkToFit="1"/>
    </xf>
    <xf numFmtId="0" fontId="7" fillId="30" borderId="76" xfId="54" applyFont="1" applyFill="1" applyBorder="1" applyAlignment="1">
      <alignment horizontal="center" vertical="center" shrinkToFit="1"/>
    </xf>
    <xf numFmtId="0" fontId="88" fillId="29" borderId="24" xfId="54" applyFont="1" applyFill="1" applyBorder="1" applyAlignment="1">
      <alignment horizontal="center" vertical="center" wrapText="1" shrinkToFit="1"/>
    </xf>
    <xf numFmtId="0" fontId="86" fillId="29" borderId="71" xfId="54" applyFont="1" applyFill="1" applyBorder="1" applyAlignment="1">
      <alignment horizontal="left" vertical="center" wrapText="1" shrinkToFit="1"/>
    </xf>
    <xf numFmtId="0" fontId="86" fillId="29" borderId="20" xfId="54" applyFont="1" applyFill="1" applyBorder="1" applyAlignment="1">
      <alignment horizontal="left" vertical="center" wrapText="1" shrinkToFit="1"/>
    </xf>
    <xf numFmtId="0" fontId="86" fillId="29" borderId="68" xfId="54" applyFont="1" applyFill="1" applyBorder="1" applyAlignment="1">
      <alignment horizontal="left" vertical="center" wrapText="1" shrinkToFit="1"/>
    </xf>
    <xf numFmtId="0" fontId="86" fillId="29" borderId="0" xfId="54" applyFont="1" applyFill="1" applyAlignment="1">
      <alignment horizontal="left" vertical="center" wrapText="1" shrinkToFit="1"/>
    </xf>
    <xf numFmtId="0" fontId="86" fillId="29" borderId="69" xfId="54" applyFont="1" applyFill="1" applyBorder="1" applyAlignment="1">
      <alignment horizontal="left" vertical="center" wrapText="1" shrinkToFit="1"/>
    </xf>
    <xf numFmtId="0" fontId="86" fillId="29" borderId="23" xfId="54" applyFont="1" applyFill="1" applyBorder="1" applyAlignment="1">
      <alignment horizontal="left" vertical="center" wrapText="1" shrinkToFit="1"/>
    </xf>
    <xf numFmtId="0" fontId="86" fillId="29" borderId="70" xfId="54" applyFont="1" applyFill="1" applyBorder="1" applyAlignment="1">
      <alignment horizontal="left" vertical="center" wrapText="1" shrinkToFit="1"/>
    </xf>
    <xf numFmtId="0" fontId="86" fillId="29" borderId="15" xfId="54" applyFont="1" applyFill="1" applyBorder="1" applyAlignment="1">
      <alignment horizontal="left" vertical="center" wrapText="1" shrinkToFit="1"/>
    </xf>
    <xf numFmtId="0" fontId="88" fillId="30" borderId="23" xfId="54" applyFont="1" applyFill="1" applyBorder="1" applyAlignment="1">
      <alignment horizontal="left" vertical="center" shrinkToFit="1"/>
    </xf>
    <xf numFmtId="0" fontId="88" fillId="30" borderId="70" xfId="54" applyFont="1" applyFill="1" applyBorder="1" applyAlignment="1">
      <alignment horizontal="left" vertical="center" shrinkToFit="1"/>
    </xf>
    <xf numFmtId="0" fontId="88" fillId="30" borderId="15" xfId="54" applyFont="1" applyFill="1" applyBorder="1" applyAlignment="1">
      <alignment horizontal="left" vertical="center" shrinkToFit="1"/>
    </xf>
    <xf numFmtId="0" fontId="7" fillId="30" borderId="118" xfId="43" applyFill="1" applyBorder="1" applyAlignment="1">
      <alignment horizontal="center" vertical="center" textRotation="255" shrinkToFit="1"/>
    </xf>
    <xf numFmtId="0" fontId="7" fillId="30" borderId="42" xfId="43" applyFill="1" applyBorder="1" applyAlignment="1">
      <alignment horizontal="center" vertical="center" textRotation="255" shrinkToFit="1"/>
    </xf>
    <xf numFmtId="0" fontId="7" fillId="30" borderId="174" xfId="55" applyFont="1" applyFill="1" applyBorder="1" applyAlignment="1">
      <alignment horizontal="left" vertical="center" shrinkToFit="1"/>
    </xf>
    <xf numFmtId="0" fontId="7" fillId="30" borderId="171" xfId="55" applyFont="1" applyFill="1" applyBorder="1" applyAlignment="1">
      <alignment horizontal="left" vertical="center" shrinkToFit="1"/>
    </xf>
    <xf numFmtId="0" fontId="7" fillId="30" borderId="172" xfId="55" applyFont="1" applyFill="1" applyBorder="1" applyAlignment="1">
      <alignment horizontal="left" vertical="center" shrinkToFit="1"/>
    </xf>
    <xf numFmtId="0" fontId="7" fillId="30" borderId="163" xfId="54" applyFont="1" applyFill="1" applyBorder="1" applyAlignment="1">
      <alignment horizontal="center" vertical="center" shrinkToFit="1"/>
    </xf>
    <xf numFmtId="0" fontId="7" fillId="30" borderId="164" xfId="54" applyFont="1" applyFill="1" applyBorder="1" applyAlignment="1">
      <alignment horizontal="center" vertical="center" shrinkToFit="1"/>
    </xf>
    <xf numFmtId="0" fontId="7" fillId="30" borderId="165" xfId="54" applyFont="1" applyFill="1" applyBorder="1" applyAlignment="1">
      <alignment horizontal="center" vertical="center" shrinkToFit="1"/>
    </xf>
    <xf numFmtId="0" fontId="7" fillId="30" borderId="163" xfId="43" applyFill="1" applyBorder="1" applyAlignment="1">
      <alignment horizontal="center" vertical="center" shrinkToFit="1"/>
    </xf>
    <xf numFmtId="0" fontId="7" fillId="30" borderId="164" xfId="43" applyFill="1" applyBorder="1" applyAlignment="1">
      <alignment horizontal="center" vertical="center" shrinkToFit="1"/>
    </xf>
    <xf numFmtId="0" fontId="7" fillId="30" borderId="165" xfId="43" applyFill="1" applyBorder="1" applyAlignment="1">
      <alignment horizontal="center" vertical="center" shrinkToFit="1"/>
    </xf>
    <xf numFmtId="0" fontId="7" fillId="30" borderId="170" xfId="54" applyFont="1" applyFill="1" applyBorder="1" applyAlignment="1">
      <alignment horizontal="left" vertical="center" shrinkToFit="1"/>
    </xf>
    <xf numFmtId="0" fontId="7" fillId="30" borderId="171" xfId="54" applyFont="1" applyFill="1" applyBorder="1" applyAlignment="1">
      <alignment horizontal="left" vertical="center" shrinkToFit="1"/>
    </xf>
    <xf numFmtId="0" fontId="7" fillId="30" borderId="172" xfId="54" applyFont="1" applyFill="1" applyBorder="1" applyAlignment="1">
      <alignment horizontal="left" vertical="center" shrinkToFit="1"/>
    </xf>
    <xf numFmtId="0" fontId="7" fillId="30" borderId="25" xfId="43" applyFill="1" applyBorder="1" applyAlignment="1">
      <alignment horizontal="left" vertical="center" shrinkToFit="1"/>
    </xf>
    <xf numFmtId="0" fontId="7" fillId="30" borderId="154" xfId="43" applyFill="1" applyBorder="1" applyAlignment="1">
      <alignment horizontal="left" vertical="center" shrinkToFit="1"/>
    </xf>
    <xf numFmtId="0" fontId="7" fillId="30" borderId="157" xfId="43" applyFill="1" applyBorder="1" applyAlignment="1">
      <alignment horizontal="left" vertical="center" shrinkToFit="1"/>
    </xf>
    <xf numFmtId="0" fontId="89" fillId="30" borderId="0" xfId="54" applyFont="1" applyFill="1" applyAlignment="1">
      <alignment horizontal="center" vertical="center"/>
    </xf>
    <xf numFmtId="0" fontId="7" fillId="30" borderId="99" xfId="54" applyFont="1" applyFill="1" applyBorder="1" applyAlignment="1">
      <alignment horizontal="center" vertical="center" shrinkToFit="1"/>
    </xf>
    <xf numFmtId="0" fontId="7" fillId="30" borderId="80" xfId="54" applyFont="1" applyFill="1" applyBorder="1" applyAlignment="1">
      <alignment horizontal="center" vertical="center" shrinkToFit="1"/>
    </xf>
    <xf numFmtId="0" fontId="7" fillId="30" borderId="87" xfId="54" applyFont="1" applyFill="1" applyBorder="1" applyAlignment="1">
      <alignment horizontal="center" vertical="center" shrinkToFit="1"/>
    </xf>
    <xf numFmtId="0" fontId="7" fillId="30" borderId="166" xfId="54" applyFont="1" applyFill="1" applyBorder="1" applyAlignment="1">
      <alignment horizontal="center" vertical="center" shrinkToFit="1"/>
    </xf>
    <xf numFmtId="0" fontId="7" fillId="30" borderId="167" xfId="54" applyFont="1" applyFill="1" applyBorder="1" applyAlignment="1">
      <alignment horizontal="center" vertical="center" shrinkToFit="1"/>
    </xf>
    <xf numFmtId="0" fontId="7" fillId="30" borderId="168" xfId="54" applyFont="1" applyFill="1" applyBorder="1" applyAlignment="1">
      <alignment horizontal="center" vertical="center" shrinkToFit="1"/>
    </xf>
    <xf numFmtId="0" fontId="7" fillId="30" borderId="91" xfId="54" applyFont="1" applyFill="1" applyBorder="1" applyAlignment="1">
      <alignment horizontal="center" vertical="center" shrinkToFit="1"/>
    </xf>
    <xf numFmtId="0" fontId="7" fillId="30" borderId="169" xfId="54" applyFont="1" applyFill="1" applyBorder="1" applyAlignment="1">
      <alignment horizontal="center" vertical="center" shrinkToFit="1"/>
    </xf>
    <xf numFmtId="0" fontId="7" fillId="30" borderId="91" xfId="54" applyFont="1" applyFill="1" applyBorder="1" applyAlignment="1">
      <alignment horizontal="center" vertical="center" wrapText="1" shrinkToFit="1"/>
    </xf>
    <xf numFmtId="0" fontId="7" fillId="30" borderId="80" xfId="43" applyFill="1" applyBorder="1" applyAlignment="1">
      <alignment horizontal="center" vertical="center" shrinkToFit="1"/>
    </xf>
    <xf numFmtId="0" fontId="7" fillId="30" borderId="87" xfId="43" applyFill="1" applyBorder="1" applyAlignment="1">
      <alignment horizontal="center" vertical="center" shrinkToFit="1"/>
    </xf>
    <xf numFmtId="0" fontId="7" fillId="30" borderId="169" xfId="43" applyFill="1" applyBorder="1" applyAlignment="1">
      <alignment horizontal="center" vertical="center" shrinkToFit="1"/>
    </xf>
    <xf numFmtId="0" fontId="7" fillId="30" borderId="167" xfId="43" applyFill="1" applyBorder="1" applyAlignment="1">
      <alignment horizontal="center" vertical="center" shrinkToFit="1"/>
    </xf>
    <xf numFmtId="0" fontId="7" fillId="30" borderId="168" xfId="43" applyFill="1" applyBorder="1" applyAlignment="1">
      <alignment horizontal="center" vertical="center" shrinkToFit="1"/>
    </xf>
    <xf numFmtId="0" fontId="7" fillId="30" borderId="232" xfId="54" applyFont="1" applyFill="1" applyBorder="1" applyAlignment="1">
      <alignment horizontal="center" vertical="center" shrinkToFit="1"/>
    </xf>
    <xf numFmtId="0" fontId="7" fillId="30" borderId="231" xfId="54" applyFont="1" applyFill="1" applyBorder="1" applyAlignment="1">
      <alignment horizontal="center" vertical="center" shrinkToFit="1"/>
    </xf>
    <xf numFmtId="0" fontId="7" fillId="30" borderId="184" xfId="54" applyFont="1" applyFill="1" applyBorder="1" applyAlignment="1">
      <alignment horizontal="center" vertical="center" shrinkToFit="1"/>
    </xf>
    <xf numFmtId="0" fontId="7" fillId="30" borderId="183" xfId="54" applyFont="1" applyFill="1" applyBorder="1" applyAlignment="1">
      <alignment horizontal="center" vertical="center" shrinkToFit="1"/>
    </xf>
    <xf numFmtId="0" fontId="7" fillId="30" borderId="122" xfId="54" applyFont="1" applyFill="1" applyBorder="1" applyAlignment="1">
      <alignment horizontal="center" vertical="center" shrinkToFit="1"/>
    </xf>
    <xf numFmtId="0" fontId="7" fillId="30" borderId="173" xfId="54" applyFont="1" applyFill="1" applyBorder="1" applyAlignment="1">
      <alignment horizontal="center" vertical="center" shrinkToFit="1"/>
    </xf>
    <xf numFmtId="0" fontId="7" fillId="30" borderId="123" xfId="54" applyFont="1" applyFill="1" applyBorder="1" applyAlignment="1">
      <alignment horizontal="center" vertical="center" shrinkToFit="1"/>
    </xf>
    <xf numFmtId="0" fontId="7" fillId="30" borderId="170" xfId="54" applyFont="1" applyFill="1" applyBorder="1" applyAlignment="1">
      <alignment horizontal="left" vertical="center" wrapText="1"/>
    </xf>
    <xf numFmtId="0" fontId="7" fillId="30" borderId="171" xfId="43" applyFill="1" applyBorder="1" applyAlignment="1">
      <alignment horizontal="left" vertical="center"/>
    </xf>
    <xf numFmtId="0" fontId="7" fillId="30" borderId="172" xfId="43" applyFill="1" applyBorder="1" applyAlignment="1">
      <alignment horizontal="left" vertical="center"/>
    </xf>
    <xf numFmtId="0" fontId="7" fillId="30" borderId="170" xfId="54" applyFont="1" applyFill="1" applyBorder="1" applyAlignment="1">
      <alignment horizontal="center" vertical="center" shrinkToFit="1"/>
    </xf>
    <xf numFmtId="0" fontId="7" fillId="30" borderId="171" xfId="54" applyFont="1" applyFill="1" applyBorder="1" applyAlignment="1">
      <alignment horizontal="center" vertical="center" shrinkToFit="1"/>
    </xf>
    <xf numFmtId="0" fontId="7" fillId="30" borderId="120" xfId="54" applyFont="1" applyFill="1" applyBorder="1" applyAlignment="1">
      <alignment horizontal="center" vertical="center" shrinkToFit="1"/>
    </xf>
    <xf numFmtId="187" fontId="11" fillId="0" borderId="0" xfId="46" applyNumberFormat="1" applyFont="1" applyAlignment="1">
      <alignment horizontal="right" vertical="center"/>
    </xf>
    <xf numFmtId="185" fontId="11" fillId="25" borderId="0" xfId="46" applyNumberFormat="1" applyFont="1" applyFill="1">
      <alignment vertical="center"/>
    </xf>
    <xf numFmtId="185" fontId="11" fillId="0" borderId="0" xfId="46" applyNumberFormat="1" applyFont="1" applyAlignment="1">
      <alignment horizontal="right" vertical="center"/>
    </xf>
    <xf numFmtId="185" fontId="11" fillId="25" borderId="30" xfId="46" applyNumberFormat="1" applyFont="1" applyFill="1" applyBorder="1" applyAlignment="1">
      <alignment horizontal="right" vertical="center"/>
    </xf>
    <xf numFmtId="185" fontId="11" fillId="25" borderId="39" xfId="46" applyNumberFormat="1" applyFont="1" applyFill="1" applyBorder="1" applyAlignment="1">
      <alignment horizontal="right" vertical="center"/>
    </xf>
    <xf numFmtId="185" fontId="11" fillId="0" borderId="0" xfId="46" applyNumberFormat="1" applyFont="1" applyAlignment="1" applyProtection="1">
      <alignment horizontal="right" vertical="center"/>
      <protection locked="0"/>
    </xf>
    <xf numFmtId="185" fontId="11" fillId="0" borderId="0" xfId="46" applyNumberFormat="1" applyFont="1">
      <alignment vertical="center"/>
    </xf>
    <xf numFmtId="185" fontId="11" fillId="25" borderId="30" xfId="46" applyNumberFormat="1" applyFont="1" applyFill="1" applyBorder="1">
      <alignment vertical="center"/>
    </xf>
    <xf numFmtId="185" fontId="11" fillId="25" borderId="39" xfId="46" applyNumberFormat="1" applyFont="1" applyFill="1" applyBorder="1">
      <alignment vertical="center"/>
    </xf>
    <xf numFmtId="0" fontId="11" fillId="0" borderId="52" xfId="46" applyFont="1" applyBorder="1" applyAlignment="1">
      <alignment horizontal="distributed" vertical="center" wrapText="1"/>
    </xf>
    <xf numFmtId="0" fontId="11" fillId="0" borderId="175" xfId="46" applyFont="1" applyBorder="1" applyAlignment="1">
      <alignment horizontal="distributed" vertical="center" wrapText="1"/>
    </xf>
    <xf numFmtId="0" fontId="11" fillId="0" borderId="53" xfId="46" applyFont="1" applyBorder="1" applyAlignment="1">
      <alignment horizontal="distributed" vertical="center" wrapText="1"/>
    </xf>
    <xf numFmtId="0" fontId="13" fillId="0" borderId="0" xfId="46" applyFont="1" applyAlignment="1">
      <alignment horizontal="center" vertical="center"/>
    </xf>
    <xf numFmtId="0" fontId="13" fillId="0" borderId="124" xfId="46" applyFont="1" applyBorder="1" applyAlignment="1">
      <alignment horizontal="center" vertical="center"/>
    </xf>
    <xf numFmtId="0" fontId="11" fillId="26" borderId="30" xfId="46" applyFont="1" applyFill="1" applyBorder="1" applyProtection="1">
      <alignment vertical="center"/>
      <protection locked="0"/>
    </xf>
    <xf numFmtId="0" fontId="11" fillId="26" borderId="39" xfId="46" applyFont="1" applyFill="1" applyBorder="1" applyProtection="1">
      <alignment vertical="center"/>
      <protection locked="0"/>
    </xf>
    <xf numFmtId="0" fontId="11" fillId="0" borderId="30" xfId="46" applyFont="1" applyBorder="1" applyAlignment="1">
      <alignment horizontal="center" vertical="center" wrapText="1"/>
    </xf>
    <xf numFmtId="0" fontId="11" fillId="0" borderId="31" xfId="46" applyFont="1" applyBorder="1" applyAlignment="1">
      <alignment horizontal="center" vertical="center" wrapText="1"/>
    </xf>
    <xf numFmtId="0" fontId="11" fillId="0" borderId="39" xfId="46" applyFont="1" applyBorder="1" applyAlignment="1">
      <alignment horizontal="center" vertical="center" wrapText="1"/>
    </xf>
    <xf numFmtId="0" fontId="13" fillId="0" borderId="52" xfId="46" applyFont="1" applyBorder="1" applyAlignment="1">
      <alignment horizontal="center" vertical="distributed" textRotation="255" shrinkToFit="1"/>
    </xf>
    <xf numFmtId="0" fontId="13" fillId="0" borderId="175" xfId="46" applyFont="1" applyBorder="1" applyAlignment="1">
      <alignment horizontal="center" vertical="distributed" textRotation="255" shrinkToFit="1"/>
    </xf>
    <xf numFmtId="0" fontId="13" fillId="0" borderId="53" xfId="46" applyFont="1" applyBorder="1" applyAlignment="1">
      <alignment horizontal="center" vertical="distributed" textRotation="255" shrinkToFit="1"/>
    </xf>
    <xf numFmtId="0" fontId="11" fillId="0" borderId="52" xfId="46" applyFont="1" applyBorder="1" applyAlignment="1">
      <alignment horizontal="center" vertical="center" wrapText="1"/>
    </xf>
    <xf numFmtId="0" fontId="11" fillId="0" borderId="175" xfId="46" applyFont="1" applyBorder="1" applyAlignment="1">
      <alignment horizontal="center" vertical="center" wrapText="1"/>
    </xf>
    <xf numFmtId="0" fontId="11" fillId="0" borderId="53" xfId="46" applyFont="1" applyBorder="1" applyAlignment="1">
      <alignment horizontal="center" vertical="center" wrapText="1"/>
    </xf>
    <xf numFmtId="0" fontId="12" fillId="0" borderId="52" xfId="46" applyFont="1" applyBorder="1" applyAlignment="1">
      <alignment horizontal="center" vertical="distributed" textRotation="255" shrinkToFit="1"/>
    </xf>
    <xf numFmtId="0" fontId="12" fillId="0" borderId="175" xfId="46" applyFont="1" applyBorder="1" applyAlignment="1">
      <alignment horizontal="center" vertical="distributed" textRotation="255" shrinkToFit="1"/>
    </xf>
    <xf numFmtId="0" fontId="12" fillId="0" borderId="53" xfId="46" applyFont="1" applyBorder="1" applyAlignment="1">
      <alignment horizontal="center" vertical="distributed" textRotation="255" shrinkToFit="1"/>
    </xf>
    <xf numFmtId="184" fontId="11" fillId="25" borderId="30" xfId="46" applyNumberFormat="1" applyFont="1" applyFill="1" applyBorder="1" applyAlignment="1">
      <alignment horizontal="center" vertical="center"/>
    </xf>
    <xf numFmtId="184" fontId="11" fillId="25" borderId="31" xfId="46" applyNumberFormat="1" applyFont="1" applyFill="1" applyBorder="1" applyAlignment="1">
      <alignment horizontal="center" vertical="center"/>
    </xf>
    <xf numFmtId="0" fontId="66" fillId="0" borderId="31" xfId="46" applyBorder="1" applyAlignment="1">
      <alignment horizontal="center" vertical="center" wrapText="1"/>
    </xf>
    <xf numFmtId="185" fontId="11" fillId="25" borderId="31" xfId="46" applyNumberFormat="1" applyFont="1" applyFill="1" applyBorder="1">
      <alignment vertical="center"/>
    </xf>
    <xf numFmtId="0" fontId="66" fillId="0" borderId="39" xfId="46" applyBorder="1" applyAlignment="1">
      <alignment horizontal="center" vertical="center" wrapText="1"/>
    </xf>
    <xf numFmtId="0" fontId="11" fillId="26" borderId="31" xfId="46" applyFont="1" applyFill="1" applyBorder="1" applyProtection="1">
      <alignment vertical="center"/>
      <protection locked="0"/>
    </xf>
    <xf numFmtId="185" fontId="11" fillId="25" borderId="78" xfId="46" applyNumberFormat="1" applyFont="1" applyFill="1" applyBorder="1">
      <alignment vertical="center"/>
    </xf>
    <xf numFmtId="0" fontId="11" fillId="25" borderId="67" xfId="46" applyFont="1" applyFill="1" applyBorder="1">
      <alignment vertical="center"/>
    </xf>
    <xf numFmtId="0" fontId="11" fillId="25" borderId="125" xfId="46" applyFont="1" applyFill="1" applyBorder="1">
      <alignment vertical="center"/>
    </xf>
    <xf numFmtId="0" fontId="66" fillId="0" borderId="31" xfId="46" applyBorder="1">
      <alignment vertical="center"/>
    </xf>
    <xf numFmtId="0" fontId="66" fillId="0" borderId="39" xfId="46" applyBorder="1">
      <alignment vertical="center"/>
    </xf>
    <xf numFmtId="0" fontId="11" fillId="27" borderId="30" xfId="46" applyFont="1" applyFill="1" applyBorder="1" applyAlignment="1" applyProtection="1">
      <alignment horizontal="center" vertical="center"/>
      <protection locked="0"/>
    </xf>
    <xf numFmtId="0" fontId="66" fillId="27" borderId="31" xfId="46" applyFill="1" applyBorder="1" applyAlignment="1" applyProtection="1">
      <alignment horizontal="center" vertical="center"/>
      <protection locked="0"/>
    </xf>
    <xf numFmtId="0" fontId="66" fillId="27" borderId="39" xfId="46" applyFill="1" applyBorder="1" applyAlignment="1" applyProtection="1">
      <alignment horizontal="center" vertical="center"/>
      <protection locked="0"/>
    </xf>
    <xf numFmtId="0" fontId="11" fillId="25" borderId="30" xfId="46" applyFont="1" applyFill="1" applyBorder="1" applyAlignment="1">
      <alignment horizontal="center" vertical="center"/>
    </xf>
    <xf numFmtId="0" fontId="11" fillId="25" borderId="31" xfId="46" applyFont="1" applyFill="1" applyBorder="1" applyAlignment="1">
      <alignment horizontal="center" vertical="center"/>
    </xf>
    <xf numFmtId="0" fontId="11" fillId="25" borderId="39" xfId="46" applyFont="1" applyFill="1" applyBorder="1" applyAlignment="1">
      <alignment horizontal="center" vertical="center"/>
    </xf>
    <xf numFmtId="0" fontId="131" fillId="0" borderId="67" xfId="0" applyFont="1" applyBorder="1" applyAlignment="1">
      <alignment horizontal="right" vertical="center"/>
    </xf>
    <xf numFmtId="0" fontId="11" fillId="27" borderId="30" xfId="46" applyFont="1" applyFill="1" applyBorder="1" applyAlignment="1">
      <alignment horizontal="center" vertical="center" shrinkToFit="1"/>
    </xf>
    <xf numFmtId="0" fontId="11" fillId="27" borderId="31" xfId="46" applyFont="1" applyFill="1" applyBorder="1" applyAlignment="1">
      <alignment horizontal="center" vertical="center" shrinkToFit="1"/>
    </xf>
    <xf numFmtId="0" fontId="11" fillId="27" borderId="39" xfId="46" applyFont="1" applyFill="1" applyBorder="1" applyAlignment="1">
      <alignment horizontal="center" vertical="center" shrinkToFit="1"/>
    </xf>
    <xf numFmtId="0" fontId="11" fillId="0" borderId="30" xfId="46" applyFont="1" applyBorder="1" applyAlignment="1">
      <alignment horizontal="center" vertical="center"/>
    </xf>
    <xf numFmtId="0" fontId="11" fillId="0" borderId="31" xfId="46" applyFont="1" applyBorder="1" applyAlignment="1">
      <alignment horizontal="center" vertical="center"/>
    </xf>
    <xf numFmtId="0" fontId="11" fillId="0" borderId="39" xfId="46" applyFont="1" applyBorder="1" applyAlignment="1">
      <alignment horizontal="center" vertical="center"/>
    </xf>
    <xf numFmtId="184" fontId="11" fillId="26" borderId="30" xfId="46" applyNumberFormat="1" applyFont="1" applyFill="1" applyBorder="1" applyProtection="1">
      <alignment vertical="center"/>
      <protection locked="0"/>
    </xf>
    <xf numFmtId="184" fontId="11" fillId="26" borderId="39" xfId="46" applyNumberFormat="1" applyFont="1" applyFill="1" applyBorder="1" applyProtection="1">
      <alignment vertical="center"/>
      <protection locked="0"/>
    </xf>
    <xf numFmtId="0" fontId="11" fillId="0" borderId="78" xfId="46" applyFont="1" applyBorder="1" applyAlignment="1">
      <alignment horizontal="center" vertical="center"/>
    </xf>
    <xf numFmtId="0" fontId="11" fillId="0" borderId="67" xfId="46" applyFont="1" applyBorder="1" applyAlignment="1">
      <alignment horizontal="center" vertical="center"/>
    </xf>
    <xf numFmtId="0" fontId="11" fillId="0" borderId="125" xfId="46" applyFont="1" applyBorder="1" applyAlignment="1">
      <alignment horizontal="center" vertical="center"/>
    </xf>
    <xf numFmtId="181" fontId="12" fillId="0" borderId="52" xfId="0" applyNumberFormat="1" applyFont="1" applyBorder="1" applyAlignment="1">
      <alignment horizontal="center" vertical="center" wrapText="1" shrinkToFit="1"/>
    </xf>
    <xf numFmtId="181" fontId="12" fillId="0" borderId="53" xfId="0" applyNumberFormat="1" applyFont="1" applyBorder="1" applyAlignment="1">
      <alignment horizontal="center" vertical="center" wrapText="1" shrinkToFit="1"/>
    </xf>
    <xf numFmtId="0" fontId="17" fillId="24" borderId="70" xfId="0" applyFont="1" applyFill="1" applyBorder="1" applyAlignment="1" applyProtection="1">
      <alignment horizontal="center" vertical="center"/>
      <protection locked="0"/>
    </xf>
    <xf numFmtId="0" fontId="17" fillId="0" borderId="70" xfId="0" applyFont="1" applyBorder="1" applyAlignment="1" applyProtection="1">
      <alignment horizontal="center" vertical="center"/>
      <protection locked="0"/>
    </xf>
    <xf numFmtId="0" fontId="13" fillId="0" borderId="100" xfId="0" applyFont="1" applyBorder="1" applyAlignment="1">
      <alignment horizontal="center" vertical="center"/>
    </xf>
    <xf numFmtId="0" fontId="13" fillId="0" borderId="125" xfId="0" applyFont="1" applyBorder="1" applyAlignment="1">
      <alignment horizontal="center" vertical="center"/>
    </xf>
    <xf numFmtId="0" fontId="17" fillId="24" borderId="150" xfId="0" applyFont="1" applyFill="1" applyBorder="1" applyAlignment="1" applyProtection="1">
      <alignment horizontal="center" vertical="center"/>
      <protection locked="0"/>
    </xf>
    <xf numFmtId="0" fontId="13" fillId="25" borderId="89" xfId="0" applyFont="1" applyFill="1" applyBorder="1" applyAlignment="1">
      <alignment horizontal="right" vertical="center"/>
    </xf>
    <xf numFmtId="0" fontId="13" fillId="25" borderId="62" xfId="0" applyFont="1" applyFill="1" applyBorder="1" applyAlignment="1">
      <alignment horizontal="right" vertical="center"/>
    </xf>
    <xf numFmtId="0" fontId="13" fillId="0" borderId="90" xfId="0" applyFont="1" applyBorder="1" applyAlignment="1">
      <alignment horizontal="distributed" vertical="center" wrapText="1"/>
    </xf>
    <xf numFmtId="0" fontId="13" fillId="0" borderId="63" xfId="0" applyFont="1" applyBorder="1" applyAlignment="1">
      <alignment horizontal="distributed" vertical="center" wrapText="1"/>
    </xf>
    <xf numFmtId="0" fontId="13" fillId="25" borderId="100" xfId="0" applyFont="1" applyFill="1" applyBorder="1" applyAlignment="1">
      <alignment horizontal="right" vertical="center"/>
    </xf>
    <xf numFmtId="0" fontId="13" fillId="25" borderId="125" xfId="0" applyFont="1" applyFill="1" applyBorder="1" applyAlignment="1">
      <alignment horizontal="right" vertical="center"/>
    </xf>
    <xf numFmtId="181" fontId="12" fillId="0" borderId="53" xfId="0" applyNumberFormat="1" applyFont="1" applyBorder="1" applyAlignment="1">
      <alignment horizontal="center" vertical="center" shrinkToFi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9" fillId="0" borderId="33" xfId="0" applyFont="1" applyBorder="1" applyAlignment="1">
      <alignment horizontal="distributed" vertical="center" wrapText="1"/>
    </xf>
    <xf numFmtId="0" fontId="9" fillId="0" borderId="55" xfId="0" applyFont="1" applyBorder="1" applyAlignment="1">
      <alignment horizontal="distributed" vertical="center" wrapText="1"/>
    </xf>
    <xf numFmtId="180" fontId="13" fillId="25" borderId="34" xfId="0" applyNumberFormat="1" applyFont="1" applyFill="1" applyBorder="1" applyAlignment="1">
      <alignment horizontal="right" vertical="center"/>
    </xf>
    <xf numFmtId="180" fontId="13" fillId="25" borderId="57" xfId="0" applyNumberFormat="1" applyFont="1" applyFill="1" applyBorder="1" applyAlignment="1">
      <alignment horizontal="right"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9" xfId="0" applyFont="1" applyBorder="1" applyAlignment="1">
      <alignment horizontal="center" vertical="center"/>
    </xf>
    <xf numFmtId="0" fontId="13" fillId="25" borderId="30" xfId="0" applyFont="1" applyFill="1" applyBorder="1" applyAlignment="1" applyProtection="1">
      <alignment horizontal="center" vertical="center"/>
      <protection locked="0"/>
    </xf>
    <xf numFmtId="0" fontId="13" fillId="25" borderId="31" xfId="0" applyFont="1" applyFill="1" applyBorder="1" applyAlignment="1" applyProtection="1">
      <alignment horizontal="center" vertical="center"/>
      <protection locked="0"/>
    </xf>
    <xf numFmtId="0" fontId="13" fillId="25" borderId="39" xfId="0" applyFont="1" applyFill="1" applyBorder="1" applyAlignment="1" applyProtection="1">
      <alignment horizontal="center" vertical="center"/>
      <protection locked="0"/>
    </xf>
    <xf numFmtId="0" fontId="13" fillId="25" borderId="30" xfId="0" applyFont="1" applyFill="1" applyBorder="1" applyAlignment="1">
      <alignment horizontal="center" vertical="center"/>
    </xf>
    <xf numFmtId="0" fontId="13" fillId="25" borderId="31" xfId="0" applyFont="1" applyFill="1" applyBorder="1" applyAlignment="1">
      <alignment horizontal="center" vertical="center"/>
    </xf>
    <xf numFmtId="0" fontId="13" fillId="25" borderId="39" xfId="0" applyFont="1" applyFill="1" applyBorder="1" applyAlignment="1">
      <alignment horizontal="center" vertical="center"/>
    </xf>
    <xf numFmtId="0" fontId="17" fillId="0" borderId="30"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1" fillId="0" borderId="30" xfId="0" applyFont="1" applyBorder="1" applyAlignment="1">
      <alignment horizontal="distributed" vertical="center" wrapText="1" justifyLastLine="1"/>
    </xf>
    <xf numFmtId="0" fontId="11" fillId="0" borderId="39" xfId="0" applyFont="1" applyBorder="1" applyAlignment="1">
      <alignment horizontal="distributed" vertical="center" wrapText="1" justifyLastLine="1"/>
    </xf>
    <xf numFmtId="0" fontId="11" fillId="35" borderId="30" xfId="0" applyFont="1" applyFill="1" applyBorder="1" applyAlignment="1">
      <alignment horizontal="center" vertical="center" shrinkToFit="1"/>
    </xf>
    <xf numFmtId="0" fontId="11" fillId="35" borderId="31" xfId="0" applyFont="1" applyFill="1" applyBorder="1" applyAlignment="1">
      <alignment horizontal="center" vertical="center" shrinkToFit="1"/>
    </xf>
    <xf numFmtId="0" fontId="11" fillId="0" borderId="99" xfId="0" applyFont="1" applyBorder="1" applyAlignment="1">
      <alignment horizontal="center" vertical="center"/>
    </xf>
    <xf numFmtId="0" fontId="11" fillId="0" borderId="31"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0" xfId="0" applyFont="1" applyBorder="1" applyAlignment="1">
      <alignment horizontal="center" vertical="center"/>
    </xf>
    <xf numFmtId="0" fontId="150" fillId="0" borderId="0" xfId="60" applyFont="1" applyAlignment="1">
      <alignment horizontal="left" vertical="center" wrapText="1"/>
    </xf>
    <xf numFmtId="0" fontId="150" fillId="34" borderId="0" xfId="60" applyFont="1" applyFill="1" applyAlignment="1">
      <alignment horizontal="right" vertical="center"/>
    </xf>
    <xf numFmtId="0" fontId="151" fillId="0" borderId="0" xfId="60" applyFont="1" applyAlignment="1">
      <alignment horizontal="center" vertical="center"/>
    </xf>
    <xf numFmtId="0" fontId="149" fillId="34" borderId="24" xfId="60" applyFont="1" applyFill="1" applyBorder="1" applyAlignment="1">
      <alignment horizontal="center" vertical="center"/>
    </xf>
    <xf numFmtId="0" fontId="149" fillId="34" borderId="66" xfId="60" applyFont="1" applyFill="1" applyBorder="1" applyAlignment="1">
      <alignment horizontal="center" vertical="center"/>
    </xf>
    <xf numFmtId="0" fontId="149" fillId="34" borderId="47" xfId="60" applyFont="1" applyFill="1" applyBorder="1" applyAlignment="1">
      <alignment horizontal="center" vertical="center"/>
    </xf>
    <xf numFmtId="0" fontId="150" fillId="34" borderId="71" xfId="60" applyFont="1" applyFill="1" applyBorder="1" applyAlignment="1">
      <alignment horizontal="center" vertical="center"/>
    </xf>
    <xf numFmtId="0" fontId="150" fillId="34" borderId="20" xfId="60" applyFont="1" applyFill="1" applyBorder="1" applyAlignment="1">
      <alignment horizontal="center" vertical="center"/>
    </xf>
    <xf numFmtId="0" fontId="150" fillId="34" borderId="24" xfId="60" applyFont="1" applyFill="1" applyBorder="1" applyAlignment="1">
      <alignment horizontal="center" vertical="center"/>
    </xf>
    <xf numFmtId="0" fontId="150" fillId="34" borderId="66" xfId="60" applyFont="1" applyFill="1" applyBorder="1" applyAlignment="1">
      <alignment horizontal="center" vertical="center"/>
    </xf>
    <xf numFmtId="0" fontId="150" fillId="34" borderId="47" xfId="60" applyFont="1" applyFill="1" applyBorder="1" applyAlignment="1">
      <alignment horizontal="center" vertical="center"/>
    </xf>
    <xf numFmtId="0" fontId="150" fillId="0" borderId="68" xfId="60" applyFont="1" applyBorder="1" applyAlignment="1">
      <alignment horizontal="left" vertical="center"/>
    </xf>
    <xf numFmtId="0" fontId="150" fillId="0" borderId="23" xfId="60" applyFont="1" applyBorder="1" applyAlignment="1">
      <alignment horizontal="left" vertical="center"/>
    </xf>
    <xf numFmtId="0" fontId="150" fillId="0" borderId="18" xfId="60" applyFont="1" applyBorder="1" applyAlignment="1">
      <alignment horizontal="left" vertical="center"/>
    </xf>
    <xf numFmtId="0" fontId="150" fillId="0" borderId="72" xfId="60" applyFont="1" applyBorder="1" applyAlignment="1">
      <alignment horizontal="left" vertical="center"/>
    </xf>
    <xf numFmtId="0" fontId="150" fillId="0" borderId="27" xfId="60" applyFont="1" applyBorder="1" applyAlignment="1">
      <alignment horizontal="left" vertical="center"/>
    </xf>
    <xf numFmtId="0" fontId="152" fillId="34" borderId="66" xfId="60" applyFont="1" applyFill="1" applyBorder="1" applyAlignment="1">
      <alignment horizontal="left" vertical="center" wrapText="1"/>
    </xf>
    <xf numFmtId="0" fontId="152" fillId="34" borderId="47" xfId="60" applyFont="1" applyFill="1" applyBorder="1" applyAlignment="1">
      <alignment horizontal="left" vertical="center" wrapText="1"/>
    </xf>
    <xf numFmtId="0" fontId="7" fillId="0" borderId="0" xfId="45" applyFont="1" applyAlignment="1">
      <alignment horizontal="left" vertical="center"/>
    </xf>
    <xf numFmtId="0" fontId="129" fillId="0" borderId="0" xfId="45" applyFont="1" applyAlignment="1">
      <alignment horizontal="right" vertical="center"/>
    </xf>
    <xf numFmtId="0" fontId="42" fillId="0" borderId="0" xfId="45" applyFont="1" applyAlignment="1">
      <alignment horizontal="center" vertical="center" wrapText="1"/>
    </xf>
    <xf numFmtId="0" fontId="42" fillId="0" borderId="0" xfId="45" applyFont="1" applyAlignment="1">
      <alignment horizontal="center" vertical="center"/>
    </xf>
    <xf numFmtId="0" fontId="42" fillId="0" borderId="24" xfId="45" applyFont="1" applyBorder="1">
      <alignment vertical="center"/>
    </xf>
    <xf numFmtId="0" fontId="42" fillId="0" borderId="66" xfId="45" applyFont="1" applyBorder="1">
      <alignment vertical="center"/>
    </xf>
    <xf numFmtId="0" fontId="42" fillId="0" borderId="47" xfId="45" applyFont="1" applyBorder="1">
      <alignment vertical="center"/>
    </xf>
    <xf numFmtId="0" fontId="7" fillId="0" borderId="24" xfId="45" applyFont="1" applyBorder="1" applyAlignment="1">
      <alignment horizontal="left" vertical="center"/>
    </xf>
    <xf numFmtId="0" fontId="7" fillId="0" borderId="66" xfId="45" applyFont="1" applyBorder="1" applyAlignment="1">
      <alignment horizontal="left" vertical="center"/>
    </xf>
    <xf numFmtId="0" fontId="7" fillId="0" borderId="47" xfId="45" applyFont="1" applyBorder="1" applyAlignment="1">
      <alignment horizontal="left" vertical="center"/>
    </xf>
    <xf numFmtId="0" fontId="7" fillId="0" borderId="24" xfId="45" applyFont="1" applyBorder="1" applyAlignment="1">
      <alignment horizontal="left" vertical="center" wrapText="1"/>
    </xf>
    <xf numFmtId="0" fontId="7" fillId="0" borderId="66" xfId="45" applyFont="1" applyBorder="1" applyAlignment="1">
      <alignment horizontal="left" vertical="center" wrapText="1"/>
    </xf>
    <xf numFmtId="0" fontId="7" fillId="0" borderId="47" xfId="45" applyFont="1" applyBorder="1" applyAlignment="1">
      <alignment horizontal="left" vertical="center" wrapText="1"/>
    </xf>
    <xf numFmtId="0" fontId="7" fillId="0" borderId="18" xfId="45" applyFont="1" applyBorder="1" applyAlignment="1">
      <alignment horizontal="left" vertical="center" wrapText="1"/>
    </xf>
    <xf numFmtId="0" fontId="7" fillId="0" borderId="72" xfId="45" applyFont="1" applyBorder="1" applyAlignment="1">
      <alignment horizontal="left" vertical="center" wrapText="1"/>
    </xf>
    <xf numFmtId="0" fontId="7" fillId="0" borderId="27" xfId="45" applyFont="1" applyBorder="1" applyAlignment="1">
      <alignment horizontal="left" vertical="center" wrapText="1"/>
    </xf>
    <xf numFmtId="0" fontId="7" fillId="0" borderId="18" xfId="45" applyFont="1" applyBorder="1" applyAlignment="1">
      <alignment horizontal="center" vertical="center" wrapText="1"/>
    </xf>
    <xf numFmtId="0" fontId="7" fillId="0" borderId="72" xfId="45" applyFont="1" applyBorder="1" applyAlignment="1">
      <alignment horizontal="center" vertical="center" wrapText="1"/>
    </xf>
    <xf numFmtId="0" fontId="7" fillId="0" borderId="27" xfId="45" applyFont="1" applyBorder="1" applyAlignment="1">
      <alignment horizontal="center" vertical="center" wrapText="1"/>
    </xf>
    <xf numFmtId="0" fontId="7" fillId="0" borderId="18" xfId="45" applyFont="1" applyBorder="1">
      <alignment vertical="center"/>
    </xf>
    <xf numFmtId="0" fontId="7" fillId="0" borderId="72" xfId="45" applyFont="1" applyBorder="1">
      <alignment vertical="center"/>
    </xf>
    <xf numFmtId="0" fontId="7" fillId="0" borderId="27" xfId="45" applyFont="1" applyBorder="1">
      <alignment vertical="center"/>
    </xf>
    <xf numFmtId="0" fontId="7" fillId="0" borderId="18" xfId="45" applyFont="1" applyBorder="1" applyAlignment="1">
      <alignment horizontal="center" vertical="center"/>
    </xf>
    <xf numFmtId="0" fontId="7" fillId="0" borderId="72" xfId="45" applyFont="1" applyBorder="1" applyAlignment="1">
      <alignment horizontal="center" vertical="center"/>
    </xf>
    <xf numFmtId="0" fontId="7" fillId="0" borderId="27" xfId="45" applyFont="1" applyBorder="1" applyAlignment="1">
      <alignment horizontal="center" vertical="center"/>
    </xf>
    <xf numFmtId="0" fontId="73" fillId="0" borderId="0" xfId="45" applyFont="1" applyAlignment="1">
      <alignment horizontal="left" vertical="center" wrapText="1"/>
    </xf>
    <xf numFmtId="0" fontId="73" fillId="0" borderId="0" xfId="45" applyFont="1" applyAlignment="1">
      <alignment horizontal="left" vertical="center"/>
    </xf>
    <xf numFmtId="0" fontId="128" fillId="0" borderId="0" xfId="45" applyFont="1" applyAlignment="1">
      <alignment horizontal="right" vertical="center"/>
    </xf>
    <xf numFmtId="0" fontId="161" fillId="0" borderId="0" xfId="55" applyFont="1" applyAlignment="1">
      <alignment horizontal="left" vertical="center" wrapText="1"/>
    </xf>
    <xf numFmtId="0" fontId="157" fillId="0" borderId="254" xfId="55" applyFont="1" applyBorder="1" applyAlignment="1" applyProtection="1">
      <alignment horizontal="center" vertical="center"/>
      <protection locked="0"/>
    </xf>
    <xf numFmtId="0" fontId="161" fillId="0" borderId="254" xfId="60" applyFont="1" applyBorder="1" applyAlignment="1">
      <alignment horizontal="center" vertical="center"/>
    </xf>
    <xf numFmtId="0" fontId="161" fillId="0" borderId="254" xfId="60" applyFont="1" applyBorder="1" applyAlignment="1">
      <alignment horizontal="left" vertical="center" wrapText="1"/>
    </xf>
    <xf numFmtId="0" fontId="161" fillId="0" borderId="0" xfId="55" applyFont="1" applyAlignment="1">
      <alignment horizontal="left" vertical="top" wrapText="1"/>
    </xf>
    <xf numFmtId="0" fontId="157" fillId="0" borderId="271" xfId="55" applyFont="1" applyBorder="1" applyAlignment="1">
      <alignment horizontal="center" vertical="center"/>
    </xf>
    <xf numFmtId="0" fontId="157" fillId="0" borderId="254" xfId="55" applyFont="1" applyBorder="1" applyAlignment="1">
      <alignment horizontal="left" vertical="center" indent="1"/>
    </xf>
    <xf numFmtId="0" fontId="157" fillId="0" borderId="259" xfId="55" applyFont="1" applyBorder="1" applyAlignment="1">
      <alignment horizontal="center" vertical="center"/>
    </xf>
    <xf numFmtId="177" fontId="157" fillId="0" borderId="260" xfId="55" applyNumberFormat="1" applyFont="1" applyBorder="1" applyAlignment="1">
      <alignment horizontal="right" vertical="center"/>
    </xf>
    <xf numFmtId="179" fontId="157" fillId="0" borderId="262" xfId="55" applyNumberFormat="1" applyFont="1" applyBorder="1" applyAlignment="1">
      <alignment horizontal="center" vertical="center"/>
    </xf>
    <xf numFmtId="0" fontId="157" fillId="0" borderId="263" xfId="55" applyFont="1" applyBorder="1" applyAlignment="1">
      <alignment horizontal="center" vertical="center"/>
    </xf>
    <xf numFmtId="177" fontId="157" fillId="0" borderId="264" xfId="55" applyNumberFormat="1" applyFont="1" applyBorder="1" applyAlignment="1" applyProtection="1">
      <alignment horizontal="right" vertical="center"/>
      <protection locked="0"/>
    </xf>
    <xf numFmtId="179" fontId="157" fillId="0" borderId="266" xfId="55" applyNumberFormat="1" applyFont="1" applyBorder="1" applyAlignment="1">
      <alignment horizontal="center" vertical="center"/>
    </xf>
    <xf numFmtId="0" fontId="157" fillId="0" borderId="254" xfId="55" applyFont="1" applyBorder="1" applyAlignment="1">
      <alignment horizontal="center" vertical="center" shrinkToFit="1"/>
    </xf>
    <xf numFmtId="0" fontId="157" fillId="0" borderId="253" xfId="55" applyFont="1" applyBorder="1" applyAlignment="1" applyProtection="1">
      <alignment horizontal="center" vertical="center"/>
      <protection locked="0"/>
    </xf>
    <xf numFmtId="0" fontId="157" fillId="0" borderId="267" xfId="55" applyFont="1" applyBorder="1" applyAlignment="1">
      <alignment horizontal="center" vertical="center"/>
    </xf>
    <xf numFmtId="0" fontId="157" fillId="0" borderId="254" xfId="55" applyFont="1" applyBorder="1" applyAlignment="1">
      <alignment horizontal="center" vertical="center"/>
    </xf>
    <xf numFmtId="38" fontId="157" fillId="0" borderId="254" xfId="61" applyFont="1" applyFill="1" applyBorder="1" applyAlignment="1" applyProtection="1">
      <alignment horizontal="center" vertical="center"/>
    </xf>
    <xf numFmtId="0" fontId="157" fillId="0" borderId="259" xfId="55" applyFont="1" applyBorder="1" applyAlignment="1">
      <alignment horizontal="left" vertical="center" indent="1"/>
    </xf>
    <xf numFmtId="177" fontId="157" fillId="0" borderId="264" xfId="55" applyNumberFormat="1" applyFont="1" applyBorder="1" applyAlignment="1">
      <alignment horizontal="right" vertical="center"/>
    </xf>
    <xf numFmtId="0" fontId="161" fillId="0" borderId="253" xfId="60" applyFont="1" applyBorder="1" applyAlignment="1">
      <alignment horizontal="center" vertical="center" wrapText="1"/>
    </xf>
    <xf numFmtId="0" fontId="157" fillId="0" borderId="254" xfId="60" applyFont="1" applyBorder="1" applyAlignment="1" applyProtection="1">
      <alignment horizontal="center" vertical="center"/>
      <protection locked="0"/>
    </xf>
    <xf numFmtId="0" fontId="157" fillId="0" borderId="255" xfId="55" applyFont="1" applyBorder="1" applyAlignment="1">
      <alignment horizontal="center" vertical="center"/>
    </xf>
    <xf numFmtId="177" fontId="157" fillId="0" borderId="253" xfId="55" applyNumberFormat="1" applyFont="1" applyBorder="1" applyAlignment="1" applyProtection="1">
      <alignment horizontal="right" vertical="center"/>
      <protection locked="0"/>
    </xf>
    <xf numFmtId="178" fontId="157" fillId="0" borderId="258" xfId="55" applyNumberFormat="1" applyFont="1" applyBorder="1" applyAlignment="1">
      <alignment horizontal="center" vertical="center"/>
    </xf>
    <xf numFmtId="0" fontId="157" fillId="0" borderId="0" xfId="55" applyFont="1" applyAlignment="1">
      <alignment horizontal="right" vertical="center"/>
    </xf>
    <xf numFmtId="0" fontId="159" fillId="0" borderId="0" xfId="55" applyFont="1" applyAlignment="1">
      <alignment horizontal="center" vertical="center"/>
    </xf>
    <xf numFmtId="0" fontId="157" fillId="0" borderId="253" xfId="60" applyFont="1" applyBorder="1" applyAlignment="1">
      <alignment horizontal="center" vertical="center"/>
    </xf>
    <xf numFmtId="0" fontId="162" fillId="0" borderId="254" xfId="60" applyFont="1" applyBorder="1" applyAlignment="1" applyProtection="1">
      <alignment horizontal="left" vertical="center" wrapText="1"/>
      <protection locked="0"/>
    </xf>
    <xf numFmtId="0" fontId="157" fillId="0" borderId="254" xfId="60" applyFont="1" applyBorder="1" applyAlignment="1">
      <alignment horizontal="center" vertical="center" shrinkToFit="1"/>
    </xf>
    <xf numFmtId="0" fontId="161" fillId="0" borderId="254" xfId="60" applyFont="1" applyBorder="1" applyAlignment="1" applyProtection="1">
      <alignment horizontal="center" vertical="center"/>
      <protection locked="0"/>
    </xf>
    <xf numFmtId="0" fontId="150" fillId="0" borderId="0" xfId="62" applyFont="1" applyAlignment="1">
      <alignment horizontal="center" vertical="center"/>
    </xf>
    <xf numFmtId="0" fontId="150" fillId="0" borderId="28" xfId="62" applyFont="1" applyBorder="1" applyAlignment="1">
      <alignment horizontal="center" vertical="center"/>
    </xf>
    <xf numFmtId="0" fontId="150" fillId="31" borderId="24" xfId="62" applyFont="1" applyFill="1" applyBorder="1" applyAlignment="1">
      <alignment horizontal="center" vertical="center"/>
    </xf>
    <xf numFmtId="0" fontId="150" fillId="31" borderId="66" xfId="62" applyFont="1" applyFill="1" applyBorder="1" applyAlignment="1">
      <alignment horizontal="center" vertical="center"/>
    </xf>
    <xf numFmtId="0" fontId="150" fillId="31" borderId="47" xfId="62" applyFont="1" applyFill="1" applyBorder="1" applyAlignment="1">
      <alignment horizontal="center" vertical="center"/>
    </xf>
    <xf numFmtId="0" fontId="150" fillId="0" borderId="0" xfId="62" applyFont="1" applyAlignment="1">
      <alignment horizontal="left" vertical="top" wrapText="1"/>
    </xf>
    <xf numFmtId="0" fontId="150" fillId="0" borderId="0" xfId="62" applyFont="1" applyAlignment="1">
      <alignment horizontal="left" vertical="center" wrapText="1"/>
    </xf>
    <xf numFmtId="0" fontId="150" fillId="0" borderId="28" xfId="62" applyFont="1" applyBorder="1" applyAlignment="1">
      <alignment vertical="center" wrapText="1"/>
    </xf>
    <xf numFmtId="0" fontId="150" fillId="0" borderId="28" xfId="62" applyFont="1" applyBorder="1">
      <alignment vertical="center"/>
    </xf>
    <xf numFmtId="0" fontId="150" fillId="0" borderId="0" xfId="62" applyFont="1" applyAlignment="1">
      <alignment horizontal="left" vertical="center"/>
    </xf>
    <xf numFmtId="0" fontId="151" fillId="0" borderId="0" xfId="62" applyFont="1" applyAlignment="1">
      <alignment horizontal="center" vertical="center" wrapText="1"/>
    </xf>
    <xf numFmtId="0" fontId="151" fillId="0" borderId="0" xfId="62" applyFont="1" applyAlignment="1">
      <alignment horizontal="center" vertical="center"/>
    </xf>
    <xf numFmtId="0" fontId="150" fillId="31" borderId="18" xfId="62" applyFont="1" applyFill="1" applyBorder="1" applyAlignment="1">
      <alignment horizontal="center" vertical="center"/>
    </xf>
    <xf numFmtId="0" fontId="150" fillId="31" borderId="72" xfId="62" applyFont="1" applyFill="1" applyBorder="1">
      <alignment vertical="center"/>
    </xf>
    <xf numFmtId="0" fontId="150" fillId="31" borderId="27" xfId="62" applyFont="1" applyFill="1" applyBorder="1">
      <alignment vertical="center"/>
    </xf>
    <xf numFmtId="0" fontId="150" fillId="0" borderId="0" xfId="62" applyFont="1" applyAlignment="1">
      <alignment vertical="center" wrapText="1"/>
    </xf>
    <xf numFmtId="0" fontId="150" fillId="0" borderId="0" xfId="62" applyFont="1">
      <alignment vertical="center"/>
    </xf>
    <xf numFmtId="0" fontId="150" fillId="0" borderId="28" xfId="63" applyFont="1" applyBorder="1" applyAlignment="1">
      <alignment vertical="center" wrapText="1"/>
    </xf>
    <xf numFmtId="0" fontId="150" fillId="0" borderId="28" xfId="63" applyFont="1" applyBorder="1">
      <alignment vertical="center"/>
    </xf>
    <xf numFmtId="0" fontId="150" fillId="0" borderId="0" xfId="63" applyFont="1" applyAlignment="1">
      <alignment horizontal="left" vertical="top" wrapText="1"/>
    </xf>
    <xf numFmtId="0" fontId="168" fillId="0" borderId="0" xfId="63" applyFont="1" applyAlignment="1">
      <alignment horizontal="left" vertical="center" wrapText="1"/>
    </xf>
    <xf numFmtId="0" fontId="168" fillId="0" borderId="0" xfId="63" applyFont="1" applyAlignment="1">
      <alignment horizontal="left" vertical="center"/>
    </xf>
    <xf numFmtId="0" fontId="168" fillId="0" borderId="70" xfId="63" applyFont="1" applyBorder="1" applyAlignment="1">
      <alignment horizontal="left" vertical="center"/>
    </xf>
    <xf numFmtId="0" fontId="150" fillId="31" borderId="24" xfId="63" applyFont="1" applyFill="1" applyBorder="1" applyAlignment="1">
      <alignment horizontal="center" vertical="center"/>
    </xf>
    <xf numFmtId="0" fontId="150" fillId="31" borderId="66" xfId="63" applyFont="1" applyFill="1" applyBorder="1" applyAlignment="1">
      <alignment horizontal="center" vertical="center"/>
    </xf>
    <xf numFmtId="0" fontId="150" fillId="31" borderId="47" xfId="63" applyFont="1" applyFill="1" applyBorder="1" applyAlignment="1">
      <alignment horizontal="center" vertical="center"/>
    </xf>
    <xf numFmtId="0" fontId="150" fillId="31" borderId="18" xfId="63" applyFont="1" applyFill="1" applyBorder="1" applyAlignment="1">
      <alignment horizontal="center" vertical="center"/>
    </xf>
    <xf numFmtId="0" fontId="150" fillId="31" borderId="72" xfId="63" applyFont="1" applyFill="1" applyBorder="1">
      <alignment vertical="center"/>
    </xf>
    <xf numFmtId="0" fontId="150" fillId="31" borderId="27" xfId="63" applyFont="1" applyFill="1" applyBorder="1">
      <alignment vertical="center"/>
    </xf>
    <xf numFmtId="0" fontId="150" fillId="0" borderId="0" xfId="63" applyFont="1" applyAlignment="1">
      <alignment vertical="center" wrapText="1"/>
    </xf>
    <xf numFmtId="0" fontId="150" fillId="0" borderId="0" xfId="63" applyFont="1">
      <alignment vertical="center"/>
    </xf>
    <xf numFmtId="0" fontId="151" fillId="0" borderId="0" xfId="63" applyFont="1" applyAlignment="1">
      <alignment horizontal="center" vertical="center" wrapText="1"/>
    </xf>
    <xf numFmtId="0" fontId="151" fillId="0" borderId="0" xfId="63" applyFont="1" applyAlignment="1">
      <alignment horizontal="center" vertical="center"/>
    </xf>
    <xf numFmtId="0" fontId="150" fillId="0" borderId="28" xfId="63" applyFont="1" applyBorder="1" applyAlignment="1">
      <alignment horizontal="center" vertical="center"/>
    </xf>
    <xf numFmtId="0" fontId="16" fillId="0" borderId="36" xfId="48" applyFont="1" applyBorder="1" applyAlignment="1">
      <alignment horizontal="distributed" vertical="center" indent="1"/>
    </xf>
    <xf numFmtId="0" fontId="16" fillId="0" borderId="71" xfId="48" applyFont="1" applyBorder="1" applyAlignment="1">
      <alignment horizontal="distributed" vertical="center" indent="1"/>
    </xf>
    <xf numFmtId="0" fontId="16" fillId="0" borderId="20" xfId="48" applyFont="1" applyBorder="1" applyAlignment="1">
      <alignment horizontal="distributed" vertical="center" indent="1"/>
    </xf>
    <xf numFmtId="0" fontId="16" fillId="0" borderId="24" xfId="48" applyFont="1" applyBorder="1" applyAlignment="1">
      <alignment horizontal="left" vertical="center" indent="1"/>
    </xf>
    <xf numFmtId="0" fontId="16" fillId="0" borderId="66" xfId="48" applyFont="1" applyBorder="1" applyAlignment="1">
      <alignment horizontal="left" vertical="center" indent="1"/>
    </xf>
    <xf numFmtId="0" fontId="16" fillId="0" borderId="76" xfId="48" applyFont="1" applyBorder="1" applyAlignment="1">
      <alignment horizontal="left" vertical="center" indent="1"/>
    </xf>
    <xf numFmtId="0" fontId="16" fillId="0" borderId="66" xfId="48" applyFont="1" applyBorder="1" applyAlignment="1">
      <alignment horizontal="center" vertical="center"/>
    </xf>
    <xf numFmtId="0" fontId="16" fillId="0" borderId="74" xfId="48" applyFont="1" applyBorder="1">
      <alignment vertical="center"/>
    </xf>
    <xf numFmtId="0" fontId="16" fillId="0" borderId="66" xfId="48" applyFont="1" applyBorder="1">
      <alignment vertical="center"/>
    </xf>
    <xf numFmtId="0" fontId="16" fillId="0" borderId="74" xfId="48" applyFont="1" applyBorder="1" applyAlignment="1">
      <alignment horizontal="center" vertical="center"/>
    </xf>
    <xf numFmtId="0" fontId="16" fillId="0" borderId="36" xfId="48" applyFont="1" applyBorder="1" applyAlignment="1">
      <alignment horizontal="center" vertical="center"/>
    </xf>
    <xf numFmtId="0" fontId="16" fillId="0" borderId="71" xfId="48" applyFont="1" applyBorder="1" applyAlignment="1">
      <alignment horizontal="center" vertical="center"/>
    </xf>
    <xf numFmtId="0" fontId="16" fillId="0" borderId="20" xfId="48" applyFont="1" applyBorder="1" applyAlignment="1">
      <alignment horizontal="center" vertical="center"/>
    </xf>
    <xf numFmtId="0" fontId="16" fillId="0" borderId="166" xfId="48" applyFont="1" applyBorder="1" applyAlignment="1">
      <alignment horizontal="center" vertical="center"/>
    </xf>
    <xf numFmtId="0" fontId="16" fillId="0" borderId="167" xfId="48" applyFont="1" applyBorder="1" applyAlignment="1">
      <alignment horizontal="center" vertical="center"/>
    </xf>
    <xf numFmtId="0" fontId="16" fillId="0" borderId="168" xfId="48" applyFont="1" applyBorder="1" applyAlignment="1">
      <alignment horizontal="center" vertical="center"/>
    </xf>
    <xf numFmtId="0" fontId="16" fillId="0" borderId="24" xfId="48" applyFont="1" applyBorder="1" applyAlignment="1">
      <alignment horizontal="distributed" vertical="center" indent="1"/>
    </xf>
    <xf numFmtId="0" fontId="16" fillId="0" borderId="66" xfId="48" applyFont="1" applyBorder="1" applyAlignment="1">
      <alignment horizontal="distributed" vertical="center" indent="1"/>
    </xf>
    <xf numFmtId="0" fontId="16" fillId="0" borderId="47" xfId="48" applyFont="1" applyBorder="1" applyAlignment="1">
      <alignment horizontal="distributed" vertical="center" indent="1"/>
    </xf>
    <xf numFmtId="0" fontId="16" fillId="0" borderId="24" xfId="48" applyFont="1" applyBorder="1" applyAlignment="1">
      <alignment horizontal="center" vertical="center"/>
    </xf>
    <xf numFmtId="0" fontId="16" fillId="0" borderId="47" xfId="48" applyFont="1" applyBorder="1" applyAlignment="1">
      <alignment horizontal="center" vertical="center"/>
    </xf>
    <xf numFmtId="0" fontId="16" fillId="0" borderId="25" xfId="48" applyFont="1" applyBorder="1" applyAlignment="1">
      <alignment horizontal="center" vertical="center"/>
    </xf>
    <xf numFmtId="0" fontId="16" fillId="0" borderId="169" xfId="48" applyFont="1" applyBorder="1" applyAlignment="1">
      <alignment horizontal="center" vertical="center"/>
    </xf>
    <xf numFmtId="0" fontId="16" fillId="0" borderId="151" xfId="48" applyFont="1" applyBorder="1" applyAlignment="1">
      <alignment horizontal="center" vertical="center"/>
    </xf>
    <xf numFmtId="0" fontId="16" fillId="0" borderId="179" xfId="48" applyFont="1" applyBorder="1" applyAlignment="1">
      <alignment horizontal="center" vertical="center"/>
    </xf>
    <xf numFmtId="0" fontId="15" fillId="0" borderId="0" xfId="48" applyFont="1" applyAlignment="1">
      <alignment horizontal="center" vertical="center"/>
    </xf>
    <xf numFmtId="0" fontId="16" fillId="0" borderId="32" xfId="48" applyFont="1" applyBorder="1" applyAlignment="1">
      <alignment horizontal="distributed" vertical="center" indent="1"/>
    </xf>
    <xf numFmtId="0" fontId="16" fillId="0" borderId="150" xfId="48" applyFont="1" applyBorder="1" applyAlignment="1">
      <alignment horizontal="distributed" vertical="center" indent="1"/>
    </xf>
    <xf numFmtId="0" fontId="16" fillId="0" borderId="35" xfId="48" applyFont="1" applyBorder="1" applyAlignment="1">
      <alignment horizontal="distributed" vertical="center" indent="1"/>
    </xf>
    <xf numFmtId="0" fontId="16" fillId="0" borderId="82" xfId="48" applyFont="1" applyBorder="1" applyAlignment="1">
      <alignment horizontal="left" vertical="center" indent="1"/>
    </xf>
    <xf numFmtId="0" fontId="16" fillId="0" borderId="150" xfId="48" applyFont="1" applyBorder="1" applyAlignment="1">
      <alignment horizontal="left" vertical="center" indent="1"/>
    </xf>
    <xf numFmtId="0" fontId="16" fillId="0" borderId="117" xfId="48" applyFont="1" applyBorder="1" applyAlignment="1">
      <alignment horizontal="left" vertical="center" indent="1"/>
    </xf>
    <xf numFmtId="0" fontId="16" fillId="0" borderId="44" xfId="48" applyFont="1" applyBorder="1" applyAlignment="1">
      <alignment horizontal="distributed" vertical="center" indent="1"/>
    </xf>
    <xf numFmtId="0" fontId="16" fillId="0" borderId="122" xfId="48" applyFont="1" applyBorder="1" applyAlignment="1">
      <alignment horizontal="distributed" vertical="center" indent="1"/>
    </xf>
    <xf numFmtId="0" fontId="16" fillId="0" borderId="173" xfId="48" applyFont="1" applyBorder="1" applyAlignment="1">
      <alignment horizontal="distributed" vertical="center" indent="1"/>
    </xf>
    <xf numFmtId="0" fontId="16" fillId="0" borderId="180" xfId="48" applyFont="1" applyBorder="1" applyAlignment="1">
      <alignment horizontal="distributed" vertical="center" indent="1"/>
    </xf>
    <xf numFmtId="0" fontId="16" fillId="0" borderId="122" xfId="48" applyFont="1" applyBorder="1" applyAlignment="1">
      <alignment horizontal="center" vertical="center"/>
    </xf>
    <xf numFmtId="0" fontId="16" fillId="0" borderId="173" xfId="48" applyFont="1" applyBorder="1" applyAlignment="1">
      <alignment horizontal="center" vertical="center"/>
    </xf>
    <xf numFmtId="0" fontId="16" fillId="0" borderId="180" xfId="48" applyFont="1" applyBorder="1" applyAlignment="1">
      <alignment horizontal="center" vertical="center"/>
    </xf>
    <xf numFmtId="0" fontId="16" fillId="0" borderId="176" xfId="48" applyFont="1" applyBorder="1" applyAlignment="1">
      <alignment horizontal="center" vertical="distributed" textRotation="255" indent="4"/>
    </xf>
    <xf numFmtId="0" fontId="16" fillId="0" borderId="104" xfId="48" applyFont="1" applyBorder="1" applyAlignment="1">
      <alignment horizontal="center" vertical="distributed" textRotation="255" indent="4"/>
    </xf>
    <xf numFmtId="0" fontId="16" fillId="0" borderId="41" xfId="48" applyFont="1" applyBorder="1" applyAlignment="1">
      <alignment horizontal="center" vertical="distributed" textRotation="255" indent="4"/>
    </xf>
    <xf numFmtId="0" fontId="16" fillId="0" borderId="69" xfId="48" applyFont="1" applyBorder="1" applyAlignment="1">
      <alignment horizontal="center" vertical="distributed" textRotation="255" indent="4"/>
    </xf>
    <xf numFmtId="0" fontId="16" fillId="0" borderId="78" xfId="48" applyFont="1" applyBorder="1" applyAlignment="1">
      <alignment horizontal="center" vertical="distributed" textRotation="255" indent="4"/>
    </xf>
    <xf numFmtId="0" fontId="16" fillId="0" borderId="64" xfId="48" applyFont="1" applyBorder="1" applyAlignment="1">
      <alignment horizontal="center" vertical="distributed" textRotation="255" indent="4"/>
    </xf>
    <xf numFmtId="0" fontId="16" fillId="0" borderId="177" xfId="48" applyFont="1" applyBorder="1" applyAlignment="1">
      <alignment horizontal="distributed" vertical="center" wrapText="1" indent="1"/>
    </xf>
    <xf numFmtId="0" fontId="16" fillId="0" borderId="178" xfId="48" applyFont="1" applyBorder="1" applyAlignment="1">
      <alignment horizontal="distributed" vertical="center" wrapText="1" indent="1"/>
    </xf>
    <xf numFmtId="0" fontId="16" fillId="0" borderId="104" xfId="48" applyFont="1" applyBorder="1" applyAlignment="1">
      <alignment horizontal="distributed" vertical="center" wrapText="1" indent="1"/>
    </xf>
    <xf numFmtId="0" fontId="16" fillId="0" borderId="68" xfId="48" applyFont="1" applyBorder="1" applyAlignment="1">
      <alignment horizontal="distributed" vertical="center" wrapText="1" indent="1"/>
    </xf>
    <xf numFmtId="0" fontId="16" fillId="0" borderId="0" xfId="48" applyFont="1" applyAlignment="1">
      <alignment horizontal="distributed" vertical="center" wrapText="1" indent="1"/>
    </xf>
    <xf numFmtId="0" fontId="16" fillId="0" borderId="69" xfId="48" applyFont="1" applyBorder="1" applyAlignment="1">
      <alignment horizontal="distributed" vertical="center" wrapText="1" indent="1"/>
    </xf>
    <xf numFmtId="0" fontId="16" fillId="0" borderId="23" xfId="48" applyFont="1" applyBorder="1" applyAlignment="1">
      <alignment horizontal="distributed" vertical="center" wrapText="1" indent="1"/>
    </xf>
    <xf numFmtId="0" fontId="16" fillId="0" borderId="70" xfId="48" applyFont="1" applyBorder="1" applyAlignment="1">
      <alignment horizontal="distributed" vertical="center" wrapText="1" indent="1"/>
    </xf>
    <xf numFmtId="0" fontId="16" fillId="0" borderId="15" xfId="48" applyFont="1" applyBorder="1" applyAlignment="1">
      <alignment horizontal="distributed" vertical="center" wrapText="1" indent="1"/>
    </xf>
    <xf numFmtId="0" fontId="16" fillId="0" borderId="121" xfId="48" applyFont="1" applyBorder="1" applyAlignment="1">
      <alignment horizontal="distributed" vertical="center" indent="2"/>
    </xf>
    <xf numFmtId="0" fontId="16" fillId="0" borderId="74" xfId="48" applyFont="1" applyBorder="1" applyAlignment="1">
      <alignment horizontal="distributed" vertical="center" indent="2"/>
    </xf>
    <xf numFmtId="0" fontId="16" fillId="0" borderId="105" xfId="48" applyFont="1" applyBorder="1" applyAlignment="1">
      <alignment horizontal="distributed" vertical="center" indent="2"/>
    </xf>
    <xf numFmtId="0" fontId="16" fillId="0" borderId="28" xfId="48" applyFont="1" applyBorder="1" applyAlignment="1">
      <alignment horizontal="center" vertical="center"/>
    </xf>
    <xf numFmtId="0" fontId="16" fillId="0" borderId="121" xfId="48" applyFont="1" applyBorder="1" applyAlignment="1">
      <alignment horizontal="center" vertical="center"/>
    </xf>
    <xf numFmtId="0" fontId="16" fillId="0" borderId="28" xfId="48" applyFont="1" applyBorder="1" applyAlignment="1">
      <alignment horizontal="distributed" vertical="center" indent="2"/>
    </xf>
    <xf numFmtId="0" fontId="16" fillId="0" borderId="24" xfId="48" applyFont="1" applyBorder="1" applyAlignment="1">
      <alignment horizontal="distributed" vertical="center" indent="2"/>
    </xf>
    <xf numFmtId="0" fontId="16" fillId="0" borderId="66" xfId="48" applyFont="1" applyBorder="1" applyAlignment="1">
      <alignment horizontal="distributed" vertical="center" indent="2"/>
    </xf>
    <xf numFmtId="0" fontId="16" fillId="0" borderId="47" xfId="48" applyFont="1" applyBorder="1" applyAlignment="1">
      <alignment horizontal="distributed" vertical="center" indent="2"/>
    </xf>
    <xf numFmtId="0" fontId="16" fillId="0" borderId="68" xfId="48" applyFont="1" applyBorder="1" applyAlignment="1">
      <alignment horizontal="center" vertical="center" textRotation="255"/>
    </xf>
    <xf numFmtId="0" fontId="16" fillId="0" borderId="69" xfId="48" applyFont="1" applyBorder="1" applyAlignment="1">
      <alignment horizontal="center" vertical="center" textRotation="255"/>
    </xf>
    <xf numFmtId="0" fontId="16" fillId="0" borderId="65" xfId="48" applyFont="1" applyBorder="1" applyAlignment="1">
      <alignment horizontal="center" vertical="center" textRotation="255"/>
    </xf>
    <xf numFmtId="0" fontId="16" fillId="0" borderId="64" xfId="48" applyFont="1" applyBorder="1" applyAlignment="1">
      <alignment horizontal="center" vertical="center" textRotation="255"/>
    </xf>
    <xf numFmtId="0" fontId="16" fillId="0" borderId="0" xfId="48" applyFont="1" applyAlignment="1">
      <alignment horizontal="center" vertical="center"/>
    </xf>
    <xf numFmtId="0" fontId="16" fillId="0" borderId="69" xfId="48" applyFont="1" applyBorder="1" applyAlignment="1">
      <alignment horizontal="center" vertical="center"/>
    </xf>
    <xf numFmtId="0" fontId="16" fillId="0" borderId="70" xfId="48" applyFont="1" applyBorder="1" applyAlignment="1">
      <alignment horizontal="center" vertical="center"/>
    </xf>
    <xf numFmtId="0" fontId="16" fillId="0" borderId="15" xfId="48" applyFont="1" applyBorder="1" applyAlignment="1">
      <alignment horizontal="center" vertical="center"/>
    </xf>
    <xf numFmtId="0" fontId="16" fillId="0" borderId="25" xfId="48" applyFont="1" applyBorder="1" applyAlignment="1">
      <alignment horizontal="distributed" vertical="center" indent="2"/>
    </xf>
    <xf numFmtId="0" fontId="16" fillId="0" borderId="71" xfId="48" applyFont="1" applyBorder="1" applyAlignment="1">
      <alignment horizontal="distributed" vertical="center" indent="2"/>
    </xf>
    <xf numFmtId="0" fontId="16" fillId="0" borderId="20" xfId="48" applyFont="1" applyBorder="1" applyAlignment="1">
      <alignment horizontal="distributed" vertical="center" indent="2"/>
    </xf>
    <xf numFmtId="0" fontId="16" fillId="0" borderId="68" xfId="48" applyFont="1" applyBorder="1" applyAlignment="1">
      <alignment horizontal="distributed" vertical="center" indent="2"/>
    </xf>
    <xf numFmtId="0" fontId="16" fillId="0" borderId="0" xfId="48" applyFont="1" applyAlignment="1">
      <alignment horizontal="distributed" vertical="center" indent="2"/>
    </xf>
    <xf numFmtId="0" fontId="16" fillId="0" borderId="69" xfId="48" applyFont="1" applyBorder="1" applyAlignment="1">
      <alignment horizontal="distributed" vertical="center" indent="2"/>
    </xf>
    <xf numFmtId="0" fontId="16" fillId="0" borderId="23" xfId="48" applyFont="1" applyBorder="1" applyAlignment="1">
      <alignment horizontal="distributed" vertical="center" indent="2"/>
    </xf>
    <xf numFmtId="0" fontId="16" fillId="0" borderId="70" xfId="48" applyFont="1" applyBorder="1" applyAlignment="1">
      <alignment horizontal="distributed" vertical="center" indent="2"/>
    </xf>
    <xf numFmtId="0" fontId="16" fillId="0" borderId="15" xfId="48" applyFont="1" applyBorder="1" applyAlignment="1">
      <alignment horizontal="distributed" vertical="center" indent="2"/>
    </xf>
    <xf numFmtId="0" fontId="16" fillId="0" borderId="25" xfId="48" applyFont="1" applyBorder="1" applyAlignment="1">
      <alignment horizontal="left" vertical="center" wrapText="1"/>
    </xf>
    <xf numFmtId="0" fontId="16" fillId="0" borderId="71" xfId="48" applyFont="1" applyBorder="1" applyAlignment="1">
      <alignment horizontal="left" vertical="center" wrapText="1"/>
    </xf>
    <xf numFmtId="0" fontId="16" fillId="0" borderId="151" xfId="48" applyFont="1" applyBorder="1" applyAlignment="1">
      <alignment horizontal="left" vertical="center" wrapText="1"/>
    </xf>
    <xf numFmtId="0" fontId="16" fillId="0" borderId="68" xfId="48" applyFont="1" applyBorder="1" applyAlignment="1">
      <alignment horizontal="left" vertical="center" wrapText="1"/>
    </xf>
    <xf numFmtId="0" fontId="16" fillId="0" borderId="0" xfId="48" applyFont="1" applyAlignment="1">
      <alignment horizontal="left" vertical="center" wrapText="1"/>
    </xf>
    <xf numFmtId="0" fontId="16" fillId="0" borderId="124" xfId="48" applyFont="1" applyBorder="1" applyAlignment="1">
      <alignment horizontal="left" vertical="center" wrapText="1"/>
    </xf>
    <xf numFmtId="0" fontId="16" fillId="0" borderId="23" xfId="48" applyFont="1" applyBorder="1" applyAlignment="1">
      <alignment horizontal="left" vertical="center" wrapText="1"/>
    </xf>
    <xf numFmtId="0" fontId="16" fillId="0" borderId="70" xfId="48" applyFont="1" applyBorder="1" applyAlignment="1">
      <alignment horizontal="left" vertical="center" wrapText="1"/>
    </xf>
    <xf numFmtId="0" fontId="16" fillId="0" borderId="77" xfId="48" applyFont="1" applyBorder="1" applyAlignment="1">
      <alignment horizontal="left" vertical="center" wrapText="1"/>
    </xf>
    <xf numFmtId="0" fontId="16" fillId="0" borderId="71" xfId="48" applyFont="1" applyBorder="1" applyAlignment="1">
      <alignment horizontal="distributed" vertical="center" wrapText="1" indent="1"/>
    </xf>
    <xf numFmtId="0" fontId="16" fillId="0" borderId="20" xfId="48" applyFont="1" applyBorder="1" applyAlignment="1">
      <alignment horizontal="distributed" vertical="center" wrapText="1" indent="1"/>
    </xf>
    <xf numFmtId="0" fontId="16" fillId="0" borderId="67" xfId="48" applyFont="1" applyBorder="1" applyAlignment="1">
      <alignment horizontal="distributed" vertical="center" wrapText="1" indent="1"/>
    </xf>
    <xf numFmtId="0" fontId="16" fillId="0" borderId="64" xfId="48" applyFont="1" applyBorder="1" applyAlignment="1">
      <alignment horizontal="distributed" vertical="center" wrapText="1" indent="1"/>
    </xf>
    <xf numFmtId="0" fontId="16" fillId="0" borderId="65" xfId="48" applyFont="1" applyBorder="1" applyAlignment="1">
      <alignment horizontal="left" vertical="center" wrapText="1"/>
    </xf>
    <xf numFmtId="0" fontId="16" fillId="0" borderId="67" xfId="48" applyFont="1" applyBorder="1" applyAlignment="1">
      <alignment horizontal="left" vertical="center" wrapText="1"/>
    </xf>
    <xf numFmtId="0" fontId="16" fillId="0" borderId="125" xfId="48" applyFont="1" applyBorder="1" applyAlignment="1">
      <alignment horizontal="left" vertical="center" wrapText="1"/>
    </xf>
    <xf numFmtId="0" fontId="150" fillId="0" borderId="71" xfId="55" applyFont="1" applyBorder="1" applyAlignment="1">
      <alignment horizontal="left" vertical="top" wrapText="1"/>
    </xf>
    <xf numFmtId="0" fontId="150" fillId="0" borderId="0" xfId="55" applyFont="1" applyAlignment="1">
      <alignment horizontal="left" vertical="top" wrapText="1"/>
    </xf>
    <xf numFmtId="49" fontId="150" fillId="0" borderId="66" xfId="55" applyNumberFormat="1" applyFont="1" applyBorder="1" applyAlignment="1">
      <alignment horizontal="center" vertical="center"/>
    </xf>
    <xf numFmtId="0" fontId="150" fillId="0" borderId="66" xfId="55" applyFont="1" applyBorder="1" applyAlignment="1">
      <alignment horizontal="left" vertical="center"/>
    </xf>
    <xf numFmtId="0" fontId="150" fillId="0" borderId="47" xfId="55" applyFont="1" applyBorder="1" applyAlignment="1">
      <alignment horizontal="left" vertical="center"/>
    </xf>
    <xf numFmtId="0" fontId="150" fillId="0" borderId="66" xfId="55" applyFont="1" applyBorder="1" applyAlignment="1">
      <alignment horizontal="center" vertical="center"/>
    </xf>
    <xf numFmtId="0" fontId="150" fillId="0" borderId="71" xfId="55" applyFont="1" applyBorder="1" applyAlignment="1">
      <alignment horizontal="center" vertical="center"/>
    </xf>
    <xf numFmtId="49" fontId="150" fillId="0" borderId="71" xfId="55" applyNumberFormat="1" applyFont="1" applyBorder="1" applyAlignment="1">
      <alignment horizontal="center" vertical="center"/>
    </xf>
    <xf numFmtId="0" fontId="150" fillId="0" borderId="143" xfId="55" applyFont="1" applyBorder="1" applyAlignment="1">
      <alignment horizontal="center" vertical="center" wrapText="1"/>
    </xf>
    <xf numFmtId="0" fontId="150" fillId="0" borderId="71" xfId="55" applyFont="1" applyBorder="1" applyAlignment="1">
      <alignment horizontal="center" vertical="center" wrapText="1"/>
    </xf>
    <xf numFmtId="0" fontId="150" fillId="0" borderId="71" xfId="55" applyFont="1" applyBorder="1" applyAlignment="1">
      <alignment horizontal="left" vertical="center"/>
    </xf>
    <xf numFmtId="0" fontId="150" fillId="0" borderId="20" xfId="55" applyFont="1" applyBorder="1" applyAlignment="1">
      <alignment horizontal="left" vertical="center"/>
    </xf>
    <xf numFmtId="0" fontId="150" fillId="0" borderId="25" xfId="55" applyFont="1" applyBorder="1" applyAlignment="1">
      <alignment horizontal="center" vertical="distributed" textRotation="255" indent="4"/>
    </xf>
    <xf numFmtId="0" fontId="150" fillId="0" borderId="71" xfId="55" applyFont="1" applyBorder="1" applyAlignment="1">
      <alignment horizontal="center" vertical="distributed" textRotation="255" indent="4"/>
    </xf>
    <xf numFmtId="0" fontId="150" fillId="0" borderId="68" xfId="55" applyFont="1" applyBorder="1" applyAlignment="1">
      <alignment horizontal="center" vertical="distributed" textRotation="255" indent="4"/>
    </xf>
    <xf numFmtId="0" fontId="150" fillId="0" borderId="0" xfId="55" applyFont="1" applyAlignment="1">
      <alignment horizontal="center" vertical="distributed" textRotation="255" indent="4"/>
    </xf>
    <xf numFmtId="0" fontId="150" fillId="0" borderId="69" xfId="55" applyFont="1" applyBorder="1" applyAlignment="1">
      <alignment horizontal="center" vertical="distributed" textRotation="255" indent="4"/>
    </xf>
    <xf numFmtId="0" fontId="150" fillId="0" borderId="23" xfId="55" applyFont="1" applyBorder="1" applyAlignment="1">
      <alignment horizontal="center" vertical="distributed" textRotation="255" indent="4"/>
    </xf>
    <xf numFmtId="0" fontId="150" fillId="0" borderId="15" xfId="55" applyFont="1" applyBorder="1" applyAlignment="1">
      <alignment horizontal="center" vertical="distributed" textRotation="255" indent="4"/>
    </xf>
    <xf numFmtId="0" fontId="150" fillId="0" borderId="25" xfId="55" applyFont="1" applyBorder="1" applyAlignment="1">
      <alignment horizontal="center" vertical="center" wrapText="1"/>
    </xf>
    <xf numFmtId="0" fontId="150" fillId="0" borderId="20" xfId="55" applyFont="1" applyBorder="1" applyAlignment="1">
      <alignment horizontal="center" vertical="center" wrapText="1"/>
    </xf>
    <xf numFmtId="0" fontId="150" fillId="0" borderId="23" xfId="55" applyFont="1" applyBorder="1" applyAlignment="1">
      <alignment horizontal="center" vertical="center" wrapText="1"/>
    </xf>
    <xf numFmtId="0" fontId="150" fillId="0" borderId="70" xfId="55" applyFont="1" applyBorder="1" applyAlignment="1">
      <alignment horizontal="center" vertical="center" wrapText="1"/>
    </xf>
    <xf numFmtId="0" fontId="150" fillId="0" borderId="15" xfId="55" applyFont="1" applyBorder="1" applyAlignment="1">
      <alignment horizontal="center" vertical="center" wrapText="1"/>
    </xf>
    <xf numFmtId="0" fontId="150" fillId="0" borderId="127" xfId="55" applyFont="1" applyBorder="1" applyAlignment="1">
      <alignment horizontal="center" vertical="center" wrapText="1"/>
    </xf>
    <xf numFmtId="0" fontId="150" fillId="0" borderId="66" xfId="55" applyFont="1" applyBorder="1" applyAlignment="1">
      <alignment horizontal="center" vertical="center" wrapText="1"/>
    </xf>
    <xf numFmtId="0" fontId="150" fillId="0" borderId="24" xfId="55" applyFont="1" applyBorder="1" applyAlignment="1">
      <alignment horizontal="center" vertical="center" wrapText="1"/>
    </xf>
    <xf numFmtId="0" fontId="150" fillId="0" borderId="272" xfId="55" applyFont="1" applyBorder="1" applyAlignment="1">
      <alignment horizontal="center" vertical="center"/>
    </xf>
    <xf numFmtId="0" fontId="150" fillId="0" borderId="68" xfId="55" applyFont="1" applyBorder="1" applyAlignment="1">
      <alignment vertical="center" textRotation="255"/>
    </xf>
    <xf numFmtId="0" fontId="150" fillId="0" borderId="69" xfId="55" applyFont="1" applyBorder="1" applyAlignment="1">
      <alignment vertical="center" textRotation="255"/>
    </xf>
    <xf numFmtId="0" fontId="150" fillId="0" borderId="23" xfId="55" applyFont="1" applyBorder="1" applyAlignment="1">
      <alignment vertical="center" textRotation="255"/>
    </xf>
    <xf numFmtId="0" fontId="150" fillId="0" borderId="15" xfId="55" applyFont="1" applyBorder="1" applyAlignment="1">
      <alignment vertical="center" textRotation="255"/>
    </xf>
    <xf numFmtId="0" fontId="150" fillId="0" borderId="115" xfId="55" applyFont="1" applyBorder="1" applyAlignment="1">
      <alignment horizontal="center" vertical="center"/>
    </xf>
    <xf numFmtId="0" fontId="150" fillId="0" borderId="133" xfId="55" applyFont="1" applyBorder="1" applyAlignment="1">
      <alignment horizontal="center" vertical="center"/>
    </xf>
    <xf numFmtId="0" fontId="150" fillId="0" borderId="116" xfId="55" applyFont="1" applyBorder="1" applyAlignment="1">
      <alignment horizontal="center" vertical="center"/>
    </xf>
    <xf numFmtId="0" fontId="150" fillId="0" borderId="13" xfId="55" applyFont="1" applyBorder="1" applyAlignment="1">
      <alignment horizontal="center" vertical="center"/>
    </xf>
    <xf numFmtId="0" fontId="151" fillId="0" borderId="0" xfId="55" applyFont="1" applyAlignment="1">
      <alignment horizontal="center" vertical="center"/>
    </xf>
    <xf numFmtId="0" fontId="150" fillId="0" borderId="24" xfId="55" applyFont="1" applyBorder="1" applyAlignment="1">
      <alignment horizontal="left" vertical="center"/>
    </xf>
    <xf numFmtId="0" fontId="150" fillId="0" borderId="24" xfId="55" applyFont="1" applyBorder="1" applyAlignment="1">
      <alignment horizontal="center" vertical="center"/>
    </xf>
    <xf numFmtId="0" fontId="150" fillId="0" borderId="47" xfId="55" applyFont="1" applyBorder="1" applyAlignment="1">
      <alignment horizontal="center" vertical="center"/>
    </xf>
    <xf numFmtId="0" fontId="150" fillId="0" borderId="28" xfId="55" applyFont="1" applyBorder="1" applyAlignment="1">
      <alignment horizontal="left" vertical="center"/>
    </xf>
    <xf numFmtId="0" fontId="150" fillId="0" borderId="133" xfId="55" applyFont="1" applyBorder="1" applyAlignment="1">
      <alignment horizontal="left" vertical="center"/>
    </xf>
    <xf numFmtId="0" fontId="150" fillId="0" borderId="135" xfId="55" applyFont="1" applyBorder="1" applyAlignment="1">
      <alignment horizontal="left" vertical="center"/>
    </xf>
    <xf numFmtId="0" fontId="150" fillId="0" borderId="13" xfId="55" applyFont="1" applyBorder="1" applyAlignment="1">
      <alignment horizontal="left" vertical="center"/>
    </xf>
    <xf numFmtId="0" fontId="150" fillId="0" borderId="11" xfId="55" applyFont="1" applyBorder="1" applyAlignment="1">
      <alignment horizontal="left" vertical="center"/>
    </xf>
    <xf numFmtId="0" fontId="150" fillId="0" borderId="116" xfId="55" applyFont="1" applyBorder="1" applyAlignment="1">
      <alignment horizontal="center" vertical="center" wrapText="1"/>
    </xf>
    <xf numFmtId="0" fontId="150" fillId="0" borderId="13" xfId="55" applyFont="1" applyBorder="1" applyAlignment="1">
      <alignment horizontal="center" vertical="center" wrapText="1"/>
    </xf>
    <xf numFmtId="0" fontId="150" fillId="0" borderId="136" xfId="55" applyFont="1" applyBorder="1" applyAlignment="1">
      <alignment horizontal="center" vertical="center" wrapText="1"/>
    </xf>
    <xf numFmtId="0" fontId="150" fillId="0" borderId="138" xfId="55" applyFont="1" applyBorder="1" applyAlignment="1">
      <alignment horizontal="center" vertical="center" wrapText="1"/>
    </xf>
    <xf numFmtId="0" fontId="150" fillId="0" borderId="13" xfId="55" applyFont="1" applyBorder="1" applyAlignment="1">
      <alignment horizontal="left" vertical="center" wrapText="1"/>
    </xf>
    <xf numFmtId="0" fontId="150" fillId="0" borderId="11" xfId="55" applyFont="1" applyBorder="1" applyAlignment="1">
      <alignment horizontal="left" vertical="center" wrapText="1"/>
    </xf>
    <xf numFmtId="0" fontId="150" fillId="0" borderId="138" xfId="55" applyFont="1" applyBorder="1" applyAlignment="1">
      <alignment horizontal="left" vertical="center" wrapText="1"/>
    </xf>
    <xf numFmtId="0" fontId="150" fillId="0" borderId="139" xfId="55" applyFont="1" applyBorder="1" applyAlignment="1">
      <alignment horizontal="left" vertical="center" wrapText="1"/>
    </xf>
    <xf numFmtId="0" fontId="150" fillId="0" borderId="18" xfId="56" applyFont="1" applyBorder="1" applyAlignment="1">
      <alignment horizontal="left" vertical="center" wrapText="1"/>
    </xf>
    <xf numFmtId="0" fontId="150" fillId="0" borderId="72" xfId="56" applyFont="1" applyBorder="1" applyAlignment="1">
      <alignment horizontal="left" vertical="center" wrapText="1"/>
    </xf>
    <xf numFmtId="0" fontId="150" fillId="0" borderId="27" xfId="56" applyFont="1" applyBorder="1" applyAlignment="1">
      <alignment horizontal="left" vertical="center" wrapText="1"/>
    </xf>
    <xf numFmtId="0" fontId="169" fillId="0" borderId="68" xfId="56" applyFont="1" applyBorder="1" applyAlignment="1">
      <alignment horizontal="left" vertical="center" wrapText="1"/>
    </xf>
    <xf numFmtId="0" fontId="169" fillId="0" borderId="0" xfId="56" applyFont="1" applyAlignment="1">
      <alignment horizontal="left" vertical="center" wrapText="1"/>
    </xf>
    <xf numFmtId="0" fontId="169" fillId="0" borderId="69" xfId="56" applyFont="1" applyBorder="1" applyAlignment="1">
      <alignment horizontal="left" vertical="center" wrapText="1"/>
    </xf>
    <xf numFmtId="0" fontId="169" fillId="0" borderId="23" xfId="56" applyFont="1" applyBorder="1" applyAlignment="1">
      <alignment horizontal="left" vertical="center" wrapText="1"/>
    </xf>
    <xf numFmtId="0" fontId="169" fillId="0" borderId="70" xfId="56" applyFont="1" applyBorder="1" applyAlignment="1">
      <alignment horizontal="left" vertical="center" wrapText="1"/>
    </xf>
    <xf numFmtId="0" fontId="169" fillId="0" borderId="15" xfId="56" applyFont="1" applyBorder="1" applyAlignment="1">
      <alignment horizontal="left" vertical="center" wrapText="1"/>
    </xf>
    <xf numFmtId="0" fontId="168" fillId="0" borderId="0" xfId="56" applyFont="1" applyAlignment="1">
      <alignment horizontal="left" vertical="center" wrapText="1"/>
    </xf>
    <xf numFmtId="0" fontId="150" fillId="0" borderId="0" xfId="56" applyFont="1" applyAlignment="1">
      <alignment horizontal="right" vertical="center"/>
    </xf>
    <xf numFmtId="0" fontId="151" fillId="0" borderId="0" xfId="56" applyFont="1" applyAlignment="1">
      <alignment horizontal="center" vertical="center"/>
    </xf>
    <xf numFmtId="0" fontId="149" fillId="0" borderId="66" xfId="56" applyFont="1" applyBorder="1" applyAlignment="1">
      <alignment horizontal="center" vertical="center"/>
    </xf>
    <xf numFmtId="0" fontId="149" fillId="0" borderId="47" xfId="56" applyFont="1" applyBorder="1" applyAlignment="1">
      <alignment horizontal="center" vertical="center"/>
    </xf>
    <xf numFmtId="0" fontId="150" fillId="0" borderId="71" xfId="56" applyFont="1" applyBorder="1" applyAlignment="1">
      <alignment horizontal="center" vertical="center"/>
    </xf>
    <xf numFmtId="0" fontId="150" fillId="0" borderId="20" xfId="56" applyFont="1" applyBorder="1" applyAlignment="1">
      <alignment horizontal="center" vertical="center"/>
    </xf>
    <xf numFmtId="0" fontId="150" fillId="0" borderId="24" xfId="56" applyFont="1" applyBorder="1" applyAlignment="1">
      <alignment horizontal="left" vertical="center" wrapText="1"/>
    </xf>
    <xf numFmtId="0" fontId="150" fillId="0" borderId="66" xfId="56" applyFont="1" applyBorder="1" applyAlignment="1">
      <alignment horizontal="left" vertical="center"/>
    </xf>
    <xf numFmtId="0" fontId="150" fillId="0" borderId="47" xfId="56" applyFont="1" applyBorder="1" applyAlignment="1">
      <alignment horizontal="left" vertical="center"/>
    </xf>
    <xf numFmtId="0" fontId="171" fillId="0" borderId="24" xfId="56" applyFont="1" applyBorder="1" applyAlignment="1">
      <alignment horizontal="left" vertical="center" wrapText="1"/>
    </xf>
    <xf numFmtId="0" fontId="171" fillId="0" borderId="66" xfId="56" applyFont="1" applyBorder="1" applyAlignment="1">
      <alignment horizontal="left" vertical="center"/>
    </xf>
    <xf numFmtId="0" fontId="171" fillId="0" borderId="47" xfId="56" applyFont="1" applyBorder="1" applyAlignment="1">
      <alignment horizontal="left" vertical="center"/>
    </xf>
    <xf numFmtId="0" fontId="170" fillId="0" borderId="0" xfId="56" applyFont="1" applyAlignment="1">
      <alignment horizontal="right" vertical="center"/>
    </xf>
    <xf numFmtId="0" fontId="149" fillId="0" borderId="24" xfId="56" applyFont="1" applyBorder="1" applyAlignment="1">
      <alignment horizontal="center" vertical="center"/>
    </xf>
    <xf numFmtId="0" fontId="170" fillId="0" borderId="71" xfId="56" applyFont="1" applyBorder="1" applyAlignment="1">
      <alignment horizontal="center" vertical="center"/>
    </xf>
    <xf numFmtId="0" fontId="170" fillId="0" borderId="20" xfId="56" applyFont="1" applyBorder="1" applyAlignment="1">
      <alignment horizontal="center" vertical="center"/>
    </xf>
    <xf numFmtId="0" fontId="170" fillId="0" borderId="24" xfId="56" applyFont="1" applyBorder="1" applyAlignment="1">
      <alignment horizontal="left" vertical="center" wrapText="1"/>
    </xf>
    <xf numFmtId="0" fontId="170" fillId="0" borderId="66" xfId="56" applyFont="1" applyBorder="1" applyAlignment="1">
      <alignment horizontal="left" vertical="center"/>
    </xf>
    <xf numFmtId="0" fontId="170" fillId="0" borderId="47" xfId="56" applyFont="1" applyBorder="1" applyAlignment="1">
      <alignment horizontal="left" vertical="center"/>
    </xf>
    <xf numFmtId="0" fontId="9" fillId="0" borderId="0" xfId="0" applyFont="1" applyAlignment="1">
      <alignment vertical="center"/>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15" fillId="0" borderId="0" xfId="0" applyFont="1" applyAlignment="1">
      <alignment horizontal="center" vertical="center"/>
    </xf>
    <xf numFmtId="0" fontId="15" fillId="0" borderId="66"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130" fillId="0" borderId="0" xfId="0" applyFont="1" applyAlignment="1">
      <alignment horizontal="right" vertical="center"/>
    </xf>
    <xf numFmtId="0" fontId="9" fillId="0" borderId="18" xfId="0" applyFont="1" applyBorder="1" applyAlignment="1">
      <alignment horizontal="left" vertical="center" indent="1"/>
    </xf>
    <xf numFmtId="0" fontId="9" fillId="0" borderId="72" xfId="0" applyFont="1" applyBorder="1" applyAlignment="1">
      <alignment horizontal="left" vertical="center" indent="1"/>
    </xf>
    <xf numFmtId="0" fontId="9" fillId="0" borderId="27" xfId="0" applyFont="1" applyBorder="1" applyAlignment="1">
      <alignment horizontal="left" vertical="center" indent="1"/>
    </xf>
    <xf numFmtId="0" fontId="15" fillId="0" borderId="24" xfId="0" applyFont="1" applyBorder="1" applyAlignment="1">
      <alignment horizontal="center" vertical="center"/>
    </xf>
    <xf numFmtId="0" fontId="15" fillId="0" borderId="47" xfId="0" applyFont="1" applyBorder="1" applyAlignment="1">
      <alignment horizontal="center" vertical="center"/>
    </xf>
    <xf numFmtId="0" fontId="9" fillId="0" borderId="0" xfId="0" applyFont="1" applyAlignment="1">
      <alignment horizontal="right" vertical="center"/>
    </xf>
    <xf numFmtId="0" fontId="128" fillId="0" borderId="0" xfId="43" applyFont="1" applyAlignment="1">
      <alignment horizontal="right" vertical="center"/>
    </xf>
    <xf numFmtId="0" fontId="44" fillId="0" borderId="0" xfId="43" applyFont="1" applyAlignment="1">
      <alignment horizontal="center" vertical="center" wrapText="1"/>
    </xf>
    <xf numFmtId="0" fontId="44" fillId="0" borderId="0" xfId="43" applyFont="1" applyAlignment="1">
      <alignment horizontal="center" vertical="center"/>
    </xf>
    <xf numFmtId="0" fontId="7" fillId="0" borderId="32" xfId="43" applyBorder="1" applyAlignment="1">
      <alignment horizontal="distributed" vertical="center"/>
    </xf>
    <xf numFmtId="0" fontId="7" fillId="0" borderId="35" xfId="43" applyBorder="1" applyAlignment="1">
      <alignment horizontal="distributed" vertical="center"/>
    </xf>
    <xf numFmtId="0" fontId="7" fillId="0" borderId="82" xfId="43" applyBorder="1">
      <alignment vertical="center"/>
    </xf>
    <xf numFmtId="0" fontId="7" fillId="0" borderId="150" xfId="43" applyBorder="1">
      <alignment vertical="center"/>
    </xf>
    <xf numFmtId="0" fontId="7" fillId="0" borderId="117" xfId="43" applyBorder="1">
      <alignment vertical="center"/>
    </xf>
    <xf numFmtId="0" fontId="7" fillId="0" borderId="44" xfId="43" applyBorder="1" applyAlignment="1">
      <alignment horizontal="distributed" vertical="center"/>
    </xf>
    <xf numFmtId="0" fontId="7" fillId="0" borderId="47" xfId="43" applyBorder="1" applyAlignment="1">
      <alignment horizontal="distributed" vertical="center"/>
    </xf>
    <xf numFmtId="0" fontId="3" fillId="0" borderId="24" xfId="43" applyFont="1" applyBorder="1" applyAlignment="1">
      <alignment horizontal="center" vertical="center"/>
    </xf>
    <xf numFmtId="0" fontId="7" fillId="0" borderId="66" xfId="43" applyBorder="1">
      <alignment vertical="center"/>
    </xf>
    <xf numFmtId="0" fontId="7" fillId="0" borderId="76" xfId="43" applyBorder="1">
      <alignment vertical="center"/>
    </xf>
    <xf numFmtId="0" fontId="7" fillId="0" borderId="24" xfId="43" applyBorder="1" applyAlignment="1">
      <alignment horizontal="center" vertical="center"/>
    </xf>
    <xf numFmtId="0" fontId="7" fillId="0" borderId="66" xfId="43" applyBorder="1" applyAlignment="1">
      <alignment horizontal="center" vertical="center"/>
    </xf>
    <xf numFmtId="0" fontId="7" fillId="0" borderId="76" xfId="43" applyBorder="1" applyAlignment="1">
      <alignment horizontal="center" vertical="center"/>
    </xf>
    <xf numFmtId="0" fontId="7" fillId="0" borderId="17" xfId="43" applyBorder="1" applyAlignment="1">
      <alignment horizontal="distributed" vertical="center"/>
    </xf>
    <xf numFmtId="0" fontId="7" fillId="0" borderId="118" xfId="43" applyBorder="1" applyAlignment="1">
      <alignment horizontal="distributed" vertical="center"/>
    </xf>
    <xf numFmtId="0" fontId="7" fillId="0" borderId="24" xfId="43" applyBorder="1">
      <alignment vertical="center"/>
    </xf>
    <xf numFmtId="0" fontId="7" fillId="0" borderId="47" xfId="43" applyBorder="1">
      <alignment vertical="center"/>
    </xf>
    <xf numFmtId="0" fontId="7" fillId="0" borderId="18" xfId="43" applyBorder="1" applyAlignment="1">
      <alignment horizontal="distributed" vertical="center"/>
    </xf>
    <xf numFmtId="0" fontId="7" fillId="0" borderId="72" xfId="43" applyBorder="1" applyAlignment="1">
      <alignment horizontal="distributed" vertical="center"/>
    </xf>
    <xf numFmtId="0" fontId="7" fillId="0" borderId="25" xfId="43" applyBorder="1">
      <alignment vertical="center"/>
    </xf>
    <xf numFmtId="0" fontId="7" fillId="0" borderId="151" xfId="43" applyBorder="1">
      <alignment vertical="center"/>
    </xf>
    <xf numFmtId="0" fontId="7" fillId="0" borderId="68" xfId="43" applyBorder="1">
      <alignment vertical="center"/>
    </xf>
    <xf numFmtId="0" fontId="7" fillId="0" borderId="124" xfId="43" applyBorder="1">
      <alignment vertical="center"/>
    </xf>
    <xf numFmtId="0" fontId="7" fillId="0" borderId="71" xfId="43" applyBorder="1">
      <alignment vertical="center"/>
    </xf>
    <xf numFmtId="0" fontId="7" fillId="0" borderId="20" xfId="43" applyBorder="1">
      <alignment vertical="center"/>
    </xf>
    <xf numFmtId="0" fontId="7" fillId="0" borderId="182" xfId="43" applyBorder="1" applyAlignment="1">
      <alignment horizontal="distributed" vertical="center"/>
    </xf>
    <xf numFmtId="0" fontId="7" fillId="0" borderId="183" xfId="43" applyBorder="1" applyAlignment="1">
      <alignment horizontal="distributed" vertical="center"/>
    </xf>
    <xf numFmtId="0" fontId="7" fillId="0" borderId="184" xfId="43" applyBorder="1" applyAlignment="1">
      <alignment horizontal="center" vertical="center"/>
    </xf>
    <xf numFmtId="0" fontId="7" fillId="0" borderId="183" xfId="43" applyBorder="1" applyAlignment="1">
      <alignment horizontal="center" vertical="center"/>
    </xf>
    <xf numFmtId="0" fontId="7" fillId="0" borderId="185" xfId="43" applyBorder="1" applyAlignment="1">
      <alignment horizontal="center" vertical="center"/>
    </xf>
    <xf numFmtId="0" fontId="3" fillId="0" borderId="181" xfId="43" applyFont="1" applyBorder="1" applyAlignment="1">
      <alignment vertical="center" textRotation="255" wrapText="1"/>
    </xf>
    <xf numFmtId="0" fontId="3" fillId="0" borderId="118" xfId="43" applyFont="1" applyBorder="1" applyAlignment="1">
      <alignment vertical="center" textRotation="255" wrapText="1"/>
    </xf>
    <xf numFmtId="0" fontId="3" fillId="0" borderId="73" xfId="43" applyFont="1" applyBorder="1" applyAlignment="1">
      <alignment vertical="center" textRotation="255" wrapText="1"/>
    </xf>
    <xf numFmtId="0" fontId="7" fillId="0" borderId="177" xfId="43" applyBorder="1" applyAlignment="1">
      <alignment horizontal="distributed" vertical="center"/>
    </xf>
    <xf numFmtId="0" fontId="7" fillId="0" borderId="178" xfId="43" applyBorder="1" applyAlignment="1">
      <alignment horizontal="distributed" vertical="center"/>
    </xf>
    <xf numFmtId="0" fontId="7" fillId="0" borderId="104" xfId="43" applyBorder="1" applyAlignment="1">
      <alignment horizontal="distributed" vertical="center"/>
    </xf>
    <xf numFmtId="0" fontId="7" fillId="0" borderId="121" xfId="43" applyBorder="1" applyAlignment="1">
      <alignment horizontal="distributed" vertical="center"/>
    </xf>
    <xf numFmtId="0" fontId="7" fillId="0" borderId="75" xfId="43" applyBorder="1" applyAlignment="1">
      <alignment horizontal="distributed" vertical="center"/>
    </xf>
    <xf numFmtId="0" fontId="7" fillId="0" borderId="72" xfId="43" applyBorder="1" applyAlignment="1">
      <alignment vertical="center" textRotation="255" wrapText="1"/>
    </xf>
    <xf numFmtId="0" fontId="7" fillId="0" borderId="186" xfId="43" applyBorder="1" applyAlignment="1">
      <alignment vertical="center" textRotation="255" wrapText="1"/>
    </xf>
    <xf numFmtId="0" fontId="7" fillId="0" borderId="25" xfId="43" applyBorder="1" applyAlignment="1">
      <alignment horizontal="distributed" vertical="center"/>
    </xf>
    <xf numFmtId="0" fontId="7" fillId="0" borderId="20" xfId="43" applyBorder="1" applyAlignment="1">
      <alignment horizontal="distributed" vertical="center"/>
    </xf>
    <xf numFmtId="0" fontId="7" fillId="0" borderId="23" xfId="43" applyBorder="1" applyAlignment="1">
      <alignment horizontal="distributed" vertical="center"/>
    </xf>
    <xf numFmtId="0" fontId="7" fillId="0" borderId="15" xfId="43" applyBorder="1" applyAlignment="1">
      <alignment horizontal="distributed" vertical="center"/>
    </xf>
    <xf numFmtId="0" fontId="7" fillId="0" borderId="47" xfId="43" applyBorder="1" applyAlignment="1">
      <alignment horizontal="center" vertical="center"/>
    </xf>
    <xf numFmtId="0" fontId="7" fillId="0" borderId="122" xfId="43" applyBorder="1" applyAlignment="1">
      <alignment horizontal="center" vertical="center"/>
    </xf>
    <xf numFmtId="0" fontId="7" fillId="0" borderId="173" xfId="43" applyBorder="1" applyAlignment="1">
      <alignment horizontal="center" vertical="center"/>
    </xf>
    <xf numFmtId="0" fontId="7" fillId="0" borderId="180" xfId="43" applyBorder="1" applyAlignment="1">
      <alignment horizontal="center" vertical="center"/>
    </xf>
    <xf numFmtId="0" fontId="7" fillId="28" borderId="122" xfId="43" applyFill="1" applyBorder="1" applyAlignment="1">
      <alignment horizontal="center" vertical="center"/>
    </xf>
    <xf numFmtId="0" fontId="7" fillId="28" borderId="123" xfId="43" applyFill="1" applyBorder="1" applyAlignment="1">
      <alignment horizontal="center" vertical="center"/>
    </xf>
    <xf numFmtId="0" fontId="7" fillId="0" borderId="181" xfId="43" applyBorder="1" applyAlignment="1">
      <alignment vertical="center" textRotation="255" wrapText="1"/>
    </xf>
    <xf numFmtId="0" fontId="3" fillId="0" borderId="63" xfId="43" applyFont="1" applyBorder="1" applyAlignment="1">
      <alignment vertical="center" textRotation="255" wrapText="1"/>
    </xf>
    <xf numFmtId="0" fontId="7" fillId="0" borderId="121" xfId="43" applyBorder="1" applyAlignment="1">
      <alignment horizontal="center" vertical="center" wrapText="1"/>
    </xf>
    <xf numFmtId="0" fontId="7" fillId="0" borderId="74" xfId="43" applyBorder="1">
      <alignment vertical="center"/>
    </xf>
    <xf numFmtId="0" fontId="7" fillId="0" borderId="121" xfId="43" applyBorder="1" applyAlignment="1">
      <alignment horizontal="center" vertical="center"/>
    </xf>
    <xf numFmtId="0" fontId="7" fillId="0" borderId="75" xfId="43" applyBorder="1" applyAlignment="1">
      <alignment horizontal="center" vertical="center"/>
    </xf>
    <xf numFmtId="0" fontId="7" fillId="0" borderId="59" xfId="43" applyBorder="1">
      <alignment vertical="center"/>
    </xf>
    <xf numFmtId="0" fontId="7" fillId="0" borderId="58" xfId="43" applyBorder="1">
      <alignment vertical="center"/>
    </xf>
    <xf numFmtId="0" fontId="7" fillId="0" borderId="95" xfId="43" applyBorder="1">
      <alignment vertical="center"/>
    </xf>
    <xf numFmtId="0" fontId="7" fillId="0" borderId="126" xfId="43" applyBorder="1">
      <alignment vertical="center"/>
    </xf>
    <xf numFmtId="0" fontId="9" fillId="0" borderId="24" xfId="0" applyFont="1" applyBorder="1" applyAlignment="1">
      <alignment horizontal="center" vertical="center"/>
    </xf>
    <xf numFmtId="0" fontId="9" fillId="0" borderId="66" xfId="0" applyFont="1" applyBorder="1" applyAlignment="1">
      <alignment horizontal="center" vertical="center"/>
    </xf>
    <xf numFmtId="0" fontId="9" fillId="0" borderId="193" xfId="0" applyFont="1" applyBorder="1" applyAlignment="1">
      <alignment horizontal="center" vertical="center"/>
    </xf>
    <xf numFmtId="0" fontId="9" fillId="0" borderId="25" xfId="0" applyFont="1" applyBorder="1" applyAlignment="1">
      <alignment horizontal="center" vertical="center"/>
    </xf>
    <xf numFmtId="0" fontId="9" fillId="0" borderId="113" xfId="0" applyFont="1" applyBorder="1" applyAlignment="1">
      <alignment vertical="center"/>
    </xf>
    <xf numFmtId="0" fontId="9" fillId="0" borderId="83" xfId="0" applyFont="1" applyBorder="1" applyAlignment="1">
      <alignment vertical="center"/>
    </xf>
    <xf numFmtId="0" fontId="9" fillId="0" borderId="25" xfId="0" applyFont="1" applyBorder="1" applyAlignment="1">
      <alignment vertical="center"/>
    </xf>
    <xf numFmtId="0" fontId="9" fillId="0" borderId="71" xfId="0" applyFont="1" applyBorder="1" applyAlignment="1">
      <alignment vertical="center"/>
    </xf>
    <xf numFmtId="0" fontId="9" fillId="0" borderId="86" xfId="0" applyFont="1" applyBorder="1" applyAlignment="1">
      <alignment vertical="center"/>
    </xf>
    <xf numFmtId="0" fontId="9" fillId="0" borderId="23" xfId="0" applyFont="1" applyBorder="1" applyAlignment="1">
      <alignment vertical="center"/>
    </xf>
    <xf numFmtId="0" fontId="9" fillId="0" borderId="70" xfId="0" applyFont="1" applyBorder="1" applyAlignment="1">
      <alignment vertical="center"/>
    </xf>
    <xf numFmtId="0" fontId="9" fillId="0" borderId="191" xfId="0" applyFont="1" applyBorder="1" applyAlignment="1">
      <alignment vertical="center"/>
    </xf>
    <xf numFmtId="0" fontId="9" fillId="0" borderId="85" xfId="0" applyFont="1" applyBorder="1" applyAlignment="1">
      <alignment horizontal="left" vertical="center"/>
    </xf>
    <xf numFmtId="0" fontId="9" fillId="0" borderId="113" xfId="0" applyFont="1" applyBorder="1" applyAlignment="1">
      <alignment horizontal="left" vertical="center"/>
    </xf>
    <xf numFmtId="0" fontId="9" fillId="0" borderId="23" xfId="0" applyFont="1" applyBorder="1" applyAlignment="1">
      <alignment horizontal="center"/>
    </xf>
    <xf numFmtId="0" fontId="9" fillId="0" borderId="70" xfId="0" applyFont="1" applyBorder="1" applyAlignment="1">
      <alignment horizontal="center"/>
    </xf>
    <xf numFmtId="0" fontId="9" fillId="0" borderId="191" xfId="0" applyFont="1" applyBorder="1" applyAlignment="1">
      <alignment horizontal="center"/>
    </xf>
    <xf numFmtId="0" fontId="9" fillId="0" borderId="111" xfId="0" applyFont="1" applyBorder="1" applyAlignment="1">
      <alignment horizontal="left" vertical="center"/>
    </xf>
    <xf numFmtId="0" fontId="9" fillId="0" borderId="86" xfId="0" applyFont="1" applyBorder="1" applyAlignment="1">
      <alignment horizontal="center" vertical="center"/>
    </xf>
    <xf numFmtId="0" fontId="9" fillId="0" borderId="169" xfId="0" applyFont="1" applyBorder="1" applyAlignment="1">
      <alignment horizontal="center" vertical="center"/>
    </xf>
    <xf numFmtId="0" fontId="9" fillId="0" borderId="167" xfId="0" applyFont="1" applyBorder="1" applyAlignment="1">
      <alignment horizontal="center" vertical="center"/>
    </xf>
    <xf numFmtId="0" fontId="9" fillId="0" borderId="192"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vertical="center" wrapText="1"/>
    </xf>
    <xf numFmtId="0" fontId="19" fillId="0" borderId="0" xfId="0" applyFont="1" applyAlignment="1">
      <alignment horizontal="center" vertical="center"/>
    </xf>
    <xf numFmtId="0" fontId="9" fillId="0" borderId="121" xfId="0" applyFont="1" applyBorder="1" applyAlignment="1">
      <alignment horizontal="right" vertical="center"/>
    </xf>
    <xf numFmtId="0" fontId="9" fillId="0" borderId="74" xfId="0" applyFont="1" applyBorder="1" applyAlignment="1">
      <alignment horizontal="right" vertical="center"/>
    </xf>
    <xf numFmtId="0" fontId="9" fillId="0" borderId="188" xfId="0" applyFont="1" applyBorder="1" applyAlignment="1">
      <alignment horizontal="right" vertical="center"/>
    </xf>
    <xf numFmtId="0" fontId="9" fillId="0" borderId="28" xfId="0" applyFont="1" applyBorder="1" applyAlignment="1">
      <alignment horizontal="center" vertical="center"/>
    </xf>
    <xf numFmtId="0" fontId="9" fillId="0" borderId="189" xfId="0" applyFont="1" applyBorder="1" applyAlignment="1">
      <alignment horizontal="center" vertical="center"/>
    </xf>
    <xf numFmtId="0" fontId="9" fillId="0" borderId="190" xfId="0" applyFont="1" applyBorder="1" applyAlignment="1">
      <alignment horizontal="left" vertical="center" wrapText="1"/>
    </xf>
    <xf numFmtId="0" fontId="9" fillId="0" borderId="83" xfId="0" applyFont="1" applyBorder="1" applyAlignment="1">
      <alignment horizontal="left" vertical="center" wrapText="1"/>
    </xf>
    <xf numFmtId="0" fontId="9" fillId="0" borderId="25" xfId="0" applyFont="1" applyBorder="1" applyAlignment="1">
      <alignment horizontal="left" vertical="center"/>
    </xf>
    <xf numFmtId="0" fontId="9" fillId="0" borderId="71" xfId="0" applyFont="1" applyBorder="1" applyAlignment="1">
      <alignment horizontal="left" vertical="center"/>
    </xf>
    <xf numFmtId="0" fontId="9" fillId="0" borderId="86" xfId="0" applyFont="1" applyBorder="1" applyAlignment="1">
      <alignment horizontal="left" vertical="center"/>
    </xf>
    <xf numFmtId="0" fontId="9" fillId="0" borderId="23" xfId="0" applyFont="1" applyBorder="1" applyAlignment="1">
      <alignment horizontal="left"/>
    </xf>
    <xf numFmtId="0" fontId="9" fillId="0" borderId="70" xfId="0" applyFont="1" applyBorder="1" applyAlignment="1">
      <alignment horizontal="left"/>
    </xf>
    <xf numFmtId="0" fontId="9" fillId="0" borderId="191" xfId="0" applyFont="1" applyBorder="1" applyAlignment="1">
      <alignment horizontal="left"/>
    </xf>
    <xf numFmtId="0" fontId="48" fillId="0" borderId="28" xfId="43" applyFont="1" applyBorder="1" applyAlignment="1">
      <alignment horizontal="center" vertical="center"/>
    </xf>
    <xf numFmtId="0" fontId="48" fillId="0" borderId="24" xfId="43" applyFont="1" applyBorder="1" applyAlignment="1">
      <alignment horizontal="center" vertical="center"/>
    </xf>
    <xf numFmtId="0" fontId="48" fillId="0" borderId="46" xfId="43" applyFont="1" applyBorder="1" applyAlignment="1">
      <alignment horizontal="center" vertical="center"/>
    </xf>
    <xf numFmtId="0" fontId="24" fillId="0" borderId="56" xfId="43" applyFont="1" applyBorder="1" applyAlignment="1">
      <alignment horizontal="center" vertical="center"/>
    </xf>
    <xf numFmtId="0" fontId="24" fillId="0" borderId="59" xfId="43" applyFont="1" applyBorder="1" applyAlignment="1">
      <alignment horizontal="center" vertical="center"/>
    </xf>
    <xf numFmtId="0" fontId="24" fillId="0" borderId="57" xfId="43" applyFont="1" applyBorder="1" applyAlignment="1">
      <alignment horizontal="center" vertical="center"/>
    </xf>
    <xf numFmtId="0" fontId="24" fillId="0" borderId="28" xfId="43" applyFont="1" applyBorder="1" applyAlignment="1">
      <alignment horizontal="center" vertical="center"/>
    </xf>
    <xf numFmtId="0" fontId="24" fillId="0" borderId="24" xfId="43" applyFont="1" applyBorder="1" applyAlignment="1">
      <alignment horizontal="center" vertical="center"/>
    </xf>
    <xf numFmtId="0" fontId="24" fillId="0" borderId="46" xfId="43" applyFont="1" applyBorder="1" applyAlignment="1">
      <alignment horizontal="center" vertical="center"/>
    </xf>
    <xf numFmtId="0" fontId="47" fillId="0" borderId="67" xfId="43" applyFont="1" applyBorder="1" applyAlignment="1">
      <alignment horizontal="center" vertical="center" shrinkToFit="1"/>
    </xf>
    <xf numFmtId="0" fontId="48" fillId="0" borderId="27" xfId="43" applyFont="1" applyBorder="1" applyAlignment="1">
      <alignment horizontal="center" vertical="center"/>
    </xf>
    <xf numFmtId="0" fontId="48" fillId="0" borderId="23" xfId="43" applyFont="1" applyBorder="1" applyAlignment="1">
      <alignment horizontal="center" vertical="center"/>
    </xf>
    <xf numFmtId="0" fontId="48" fillId="0" borderId="43" xfId="43" applyFont="1" applyBorder="1" applyAlignment="1">
      <alignment horizontal="center" vertical="center"/>
    </xf>
    <xf numFmtId="0" fontId="48" fillId="0" borderId="119" xfId="43" applyFont="1" applyBorder="1" applyAlignment="1">
      <alignment horizontal="center" vertical="center"/>
    </xf>
    <xf numFmtId="0" fontId="48" fillId="0" borderId="103" xfId="43" applyFont="1" applyBorder="1" applyAlignment="1">
      <alignment horizontal="center" vertical="center"/>
    </xf>
    <xf numFmtId="0" fontId="48" fillId="0" borderId="122" xfId="43" applyFont="1" applyBorder="1" applyAlignment="1">
      <alignment horizontal="center" vertical="center"/>
    </xf>
    <xf numFmtId="0" fontId="48" fillId="0" borderId="187" xfId="43" applyFont="1" applyBorder="1" applyAlignment="1">
      <alignment horizontal="center" vertical="center"/>
    </xf>
    <xf numFmtId="0" fontId="24" fillId="0" borderId="35" xfId="43" applyFont="1" applyBorder="1" applyAlignment="1">
      <alignment horizontal="center" vertical="center"/>
    </xf>
    <xf numFmtId="0" fontId="24" fillId="0" borderId="22" xfId="43" applyFont="1" applyBorder="1" applyAlignment="1">
      <alignment horizontal="center" vertical="center"/>
    </xf>
    <xf numFmtId="0" fontId="24" fillId="0" borderId="82" xfId="43" applyFont="1" applyBorder="1" applyAlignment="1">
      <alignment horizontal="center" vertical="center"/>
    </xf>
    <xf numFmtId="0" fontId="24" fillId="0" borderId="71" xfId="43" applyFont="1" applyBorder="1" applyAlignment="1">
      <alignment horizontal="center" vertical="center"/>
    </xf>
    <xf numFmtId="0" fontId="24" fillId="0" borderId="70" xfId="43" applyFont="1" applyBorder="1" applyAlignment="1">
      <alignment horizontal="center" vertical="center"/>
    </xf>
    <xf numFmtId="0" fontId="24" fillId="0" borderId="20" xfId="43" applyFont="1" applyBorder="1" applyAlignment="1">
      <alignment horizontal="center" vertical="center"/>
    </xf>
    <xf numFmtId="0" fontId="24" fillId="0" borderId="15" xfId="43" applyFont="1" applyBorder="1" applyAlignment="1">
      <alignment horizontal="center" vertical="center"/>
    </xf>
    <xf numFmtId="0" fontId="48" fillId="0" borderId="22" xfId="43" applyFont="1" applyBorder="1" applyAlignment="1">
      <alignment horizontal="center" vertical="center"/>
    </xf>
    <xf numFmtId="0" fontId="48" fillId="0" borderId="82" xfId="43" applyFont="1" applyBorder="1" applyAlignment="1">
      <alignment horizontal="center" vertical="center"/>
    </xf>
    <xf numFmtId="0" fontId="48" fillId="0" borderId="34" xfId="43" applyFont="1" applyBorder="1" applyAlignment="1">
      <alignment horizontal="center" vertical="center"/>
    </xf>
    <xf numFmtId="0" fontId="24" fillId="0" borderId="24" xfId="43" applyFont="1" applyBorder="1" applyAlignment="1">
      <alignment horizontal="center" vertical="center" wrapText="1"/>
    </xf>
    <xf numFmtId="0" fontId="24" fillId="0" borderId="66" xfId="43" applyFont="1" applyBorder="1" applyAlignment="1">
      <alignment horizontal="center" vertical="center" wrapText="1"/>
    </xf>
    <xf numFmtId="10" fontId="48" fillId="0" borderId="24" xfId="43" applyNumberFormat="1" applyFont="1" applyBorder="1" applyAlignment="1">
      <alignment horizontal="center" vertical="center"/>
    </xf>
    <xf numFmtId="10" fontId="48" fillId="0" borderId="66" xfId="43" applyNumberFormat="1" applyFont="1" applyBorder="1" applyAlignment="1">
      <alignment horizontal="center" vertical="center"/>
    </xf>
    <xf numFmtId="0" fontId="48" fillId="0" borderId="76" xfId="43" applyFont="1" applyBorder="1" applyAlignment="1">
      <alignment horizontal="center" vertical="center"/>
    </xf>
    <xf numFmtId="0" fontId="24" fillId="0" borderId="66" xfId="43" applyFont="1" applyBorder="1" applyAlignment="1">
      <alignment horizontal="center" vertical="center"/>
    </xf>
    <xf numFmtId="0" fontId="75" fillId="0" borderId="0" xfId="45" applyFont="1" applyAlignment="1">
      <alignment horizontal="left" vertical="center" wrapText="1"/>
    </xf>
    <xf numFmtId="0" fontId="48" fillId="0" borderId="0" xfId="45" applyFont="1" applyAlignment="1">
      <alignment horizontal="center" vertical="center"/>
    </xf>
    <xf numFmtId="0" fontId="65" fillId="0" borderId="0" xfId="45" applyFont="1" applyAlignment="1">
      <alignment horizontal="center" vertical="center"/>
    </xf>
    <xf numFmtId="0" fontId="59" fillId="0" borderId="84" xfId="45" applyFont="1" applyBorder="1" applyAlignment="1">
      <alignment horizontal="left" vertical="center"/>
    </xf>
    <xf numFmtId="0" fontId="59" fillId="0" borderId="97" xfId="45" applyFont="1" applyBorder="1" applyAlignment="1">
      <alignment horizontal="left" vertical="center"/>
    </xf>
    <xf numFmtId="0" fontId="81" fillId="0" borderId="97" xfId="45" applyBorder="1" applyAlignment="1">
      <alignment horizontal="center" vertical="center"/>
    </xf>
    <xf numFmtId="0" fontId="81" fillId="0" borderId="197" xfId="45" applyBorder="1" applyAlignment="1">
      <alignment horizontal="center" vertical="center"/>
    </xf>
    <xf numFmtId="0" fontId="57" fillId="0" borderId="85" xfId="45" applyFont="1" applyBorder="1" applyAlignment="1">
      <alignment horizontal="left" vertical="center"/>
    </xf>
    <xf numFmtId="0" fontId="59" fillId="0" borderId="28" xfId="45" applyFont="1" applyBorder="1" applyAlignment="1">
      <alignment horizontal="left" vertical="center"/>
    </xf>
    <xf numFmtId="189" fontId="175" fillId="0" borderId="28" xfId="45" applyNumberFormat="1" applyFont="1" applyBorder="1" applyAlignment="1">
      <alignment horizontal="center" vertical="center"/>
    </xf>
    <xf numFmtId="189" fontId="175" fillId="0" borderId="189" xfId="45" applyNumberFormat="1" applyFont="1" applyBorder="1" applyAlignment="1">
      <alignment horizontal="center" vertical="center"/>
    </xf>
    <xf numFmtId="0" fontId="57" fillId="0" borderId="111" xfId="45" applyFont="1" applyBorder="1" applyAlignment="1">
      <alignment horizontal="left" vertical="center"/>
    </xf>
    <xf numFmtId="0" fontId="59" fillId="0" borderId="103" xfId="45" applyFont="1" applyBorder="1" applyAlignment="1">
      <alignment horizontal="left" vertical="center"/>
    </xf>
    <xf numFmtId="189" fontId="175" fillId="0" borderId="103" xfId="45" applyNumberFormat="1" applyFont="1" applyBorder="1" applyAlignment="1">
      <alignment horizontal="center" vertical="center"/>
    </xf>
    <xf numFmtId="189" fontId="175" fillId="0" borderId="196" xfId="45" applyNumberFormat="1" applyFont="1" applyBorder="1" applyAlignment="1">
      <alignment horizontal="center" vertical="center"/>
    </xf>
    <xf numFmtId="0" fontId="59" fillId="0" borderId="178" xfId="45" applyFont="1" applyBorder="1" applyAlignment="1">
      <alignment horizontal="left" vertical="center" wrapText="1"/>
    </xf>
    <xf numFmtId="0" fontId="59" fillId="0" borderId="114" xfId="45" applyFont="1" applyBorder="1" applyAlignment="1">
      <alignment horizontal="center" vertical="center"/>
    </xf>
    <xf numFmtId="0" fontId="59" fillId="0" borderId="198" xfId="45" applyFont="1" applyBorder="1" applyAlignment="1">
      <alignment horizontal="center" vertical="center"/>
    </xf>
    <xf numFmtId="0" fontId="59" fillId="0" borderId="199" xfId="45" applyFont="1" applyBorder="1" applyAlignment="1">
      <alignment horizontal="center" vertical="center"/>
    </xf>
    <xf numFmtId="0" fontId="64" fillId="0" borderId="97" xfId="45" applyFont="1" applyBorder="1" applyAlignment="1">
      <alignment horizontal="center" vertical="center"/>
    </xf>
    <xf numFmtId="0" fontId="64" fillId="0" borderId="197" xfId="45" applyFont="1" applyBorder="1" applyAlignment="1">
      <alignment horizontal="center" vertical="center"/>
    </xf>
    <xf numFmtId="0" fontId="64" fillId="0" borderId="28" xfId="45" applyFont="1" applyBorder="1" applyAlignment="1">
      <alignment horizontal="center" vertical="center"/>
    </xf>
    <xf numFmtId="0" fontId="64" fillId="0" borderId="189" xfId="45" applyFont="1" applyBorder="1" applyAlignment="1">
      <alignment horizontal="center" vertical="center"/>
    </xf>
    <xf numFmtId="0" fontId="64" fillId="0" borderId="193" xfId="45" applyFont="1" applyBorder="1" applyAlignment="1">
      <alignment horizontal="center" vertical="center"/>
    </xf>
    <xf numFmtId="0" fontId="59" fillId="0" borderId="28" xfId="45" applyFont="1" applyBorder="1" applyAlignment="1">
      <alignment horizontal="center" vertical="center"/>
    </xf>
    <xf numFmtId="0" fontId="59" fillId="0" borderId="189" xfId="45" applyFont="1" applyBorder="1" applyAlignment="1">
      <alignment horizontal="center" vertical="center"/>
    </xf>
    <xf numFmtId="0" fontId="64" fillId="0" borderId="24" xfId="45" applyFont="1" applyBorder="1" applyAlignment="1">
      <alignment horizontal="center" vertical="center"/>
    </xf>
    <xf numFmtId="0" fontId="64" fillId="0" borderId="66" xfId="45" applyFont="1" applyBorder="1" applyAlignment="1">
      <alignment horizontal="center" vertical="center"/>
    </xf>
    <xf numFmtId="0" fontId="64" fillId="0" borderId="47" xfId="45" applyFont="1" applyBorder="1" applyAlignment="1">
      <alignment horizontal="center" vertical="center"/>
    </xf>
    <xf numFmtId="0" fontId="59" fillId="0" borderId="103" xfId="45" applyFont="1" applyBorder="1" applyAlignment="1">
      <alignment horizontal="center" vertical="center"/>
    </xf>
    <xf numFmtId="0" fontId="59" fillId="0" borderId="196" xfId="45" applyFont="1" applyBorder="1" applyAlignment="1">
      <alignment horizontal="center" vertical="center"/>
    </xf>
    <xf numFmtId="0" fontId="64" fillId="0" borderId="184" xfId="45" applyFont="1" applyBorder="1" applyAlignment="1">
      <alignment horizontal="right" vertical="center"/>
    </xf>
    <xf numFmtId="0" fontId="64" fillId="0" borderId="183" xfId="45" applyFont="1" applyBorder="1" applyAlignment="1">
      <alignment horizontal="right" vertical="center"/>
    </xf>
    <xf numFmtId="0" fontId="59" fillId="0" borderId="84" xfId="45" applyFont="1" applyBorder="1" applyAlignment="1">
      <alignment horizontal="center" vertical="center"/>
    </xf>
    <xf numFmtId="0" fontId="59" fillId="0" borderId="97" xfId="45" applyFont="1" applyBorder="1" applyAlignment="1">
      <alignment horizontal="center" vertical="center"/>
    </xf>
    <xf numFmtId="0" fontId="59" fillId="0" borderId="197" xfId="45" applyFont="1" applyBorder="1" applyAlignment="1">
      <alignment horizontal="center" vertical="center"/>
    </xf>
    <xf numFmtId="0" fontId="59" fillId="0" borderId="24" xfId="45" applyFont="1" applyBorder="1" applyAlignment="1">
      <alignment horizontal="center" vertical="center"/>
    </xf>
    <xf numFmtId="0" fontId="59" fillId="0" borderId="66" xfId="45" applyFont="1" applyBorder="1" applyAlignment="1">
      <alignment horizontal="center" vertical="center"/>
    </xf>
    <xf numFmtId="0" fontId="59" fillId="0" borderId="47" xfId="45" applyFont="1" applyBorder="1" applyAlignment="1">
      <alignment horizontal="center" vertical="center"/>
    </xf>
    <xf numFmtId="0" fontId="59" fillId="0" borderId="193" xfId="45" applyFont="1" applyBorder="1" applyAlignment="1">
      <alignment horizontal="center" vertical="center"/>
    </xf>
    <xf numFmtId="0" fontId="61" fillId="0" borderId="0" xfId="45" applyFont="1" applyAlignment="1">
      <alignment horizontal="left" vertical="center" wrapText="1"/>
    </xf>
    <xf numFmtId="0" fontId="59" fillId="0" borderId="25" xfId="45" applyFont="1" applyBorder="1" applyAlignment="1">
      <alignment horizontal="center" vertical="center"/>
    </xf>
    <xf numFmtId="0" fontId="59" fillId="0" borderId="71" xfId="45" applyFont="1" applyBorder="1" applyAlignment="1">
      <alignment horizontal="center" vertical="center"/>
    </xf>
    <xf numFmtId="0" fontId="59" fillId="0" borderId="20" xfId="45" applyFont="1" applyBorder="1" applyAlignment="1">
      <alignment horizontal="center" vertical="center"/>
    </xf>
    <xf numFmtId="0" fontId="59" fillId="0" borderId="86" xfId="45" applyFont="1" applyBorder="1" applyAlignment="1">
      <alignment horizontal="center" vertical="center"/>
    </xf>
    <xf numFmtId="0" fontId="64" fillId="0" borderId="194" xfId="45" applyFont="1" applyBorder="1" applyAlignment="1">
      <alignment horizontal="center" vertical="center"/>
    </xf>
    <xf numFmtId="0" fontId="64" fillId="0" borderId="195" xfId="45" applyFont="1" applyBorder="1" applyAlignment="1">
      <alignment horizontal="center" vertical="center"/>
    </xf>
    <xf numFmtId="0" fontId="59" fillId="0" borderId="28" xfId="45" applyFont="1" applyBorder="1" applyAlignment="1">
      <alignment horizontal="left" vertical="center" wrapText="1"/>
    </xf>
    <xf numFmtId="0" fontId="64" fillId="0" borderId="25" xfId="45" applyFont="1" applyBorder="1" applyAlignment="1">
      <alignment horizontal="right" vertical="center"/>
    </xf>
    <xf numFmtId="0" fontId="64" fillId="0" borderId="23" xfId="45" applyFont="1" applyBorder="1" applyAlignment="1">
      <alignment horizontal="right" vertical="center"/>
    </xf>
    <xf numFmtId="0" fontId="16" fillId="0" borderId="30" xfId="0" applyFont="1" applyBorder="1" applyAlignment="1">
      <alignment horizontal="distributed" vertical="center" justifyLastLine="1"/>
    </xf>
    <xf numFmtId="0" fontId="16" fillId="0" borderId="31" xfId="0" applyFont="1" applyBorder="1" applyAlignment="1">
      <alignment horizontal="distributed" vertical="center" justifyLastLine="1"/>
    </xf>
    <xf numFmtId="0" fontId="16" fillId="0" borderId="39" xfId="0" applyFont="1" applyBorder="1" applyAlignment="1">
      <alignment horizontal="distributed" vertical="center" justifyLastLine="1"/>
    </xf>
    <xf numFmtId="0" fontId="16" fillId="0" borderId="18" xfId="0" applyFont="1" applyBorder="1" applyAlignment="1">
      <alignment horizontal="center" vertical="center"/>
    </xf>
    <xf numFmtId="0" fontId="16" fillId="0" borderId="27" xfId="0" applyFont="1" applyBorder="1" applyAlignment="1">
      <alignment horizontal="center" vertical="center"/>
    </xf>
    <xf numFmtId="0" fontId="16" fillId="0" borderId="25" xfId="0" applyFont="1" applyBorder="1" applyAlignment="1">
      <alignment horizontal="center" vertical="center"/>
    </xf>
    <xf numFmtId="0" fontId="16" fillId="0" borderId="20" xfId="0" applyFont="1" applyBorder="1" applyAlignment="1">
      <alignment horizontal="center" vertical="center"/>
    </xf>
    <xf numFmtId="0" fontId="16" fillId="0" borderId="23" xfId="0" applyFont="1" applyBorder="1" applyAlignment="1">
      <alignment horizontal="center" vertical="center"/>
    </xf>
    <xf numFmtId="0" fontId="16" fillId="0" borderId="15" xfId="0" applyFont="1" applyBorder="1" applyAlignment="1">
      <alignment horizontal="center" vertical="center"/>
    </xf>
    <xf numFmtId="0" fontId="146" fillId="0" borderId="0" xfId="50" applyFont="1" applyAlignment="1">
      <alignment horizontal="left" vertical="center" wrapText="1"/>
    </xf>
    <xf numFmtId="0" fontId="3" fillId="0" borderId="28" xfId="50" applyBorder="1" applyAlignment="1">
      <alignment horizontal="center" vertical="center"/>
    </xf>
    <xf numFmtId="0" fontId="3" fillId="0" borderId="24" xfId="50" applyBorder="1" applyAlignment="1">
      <alignment horizontal="center" vertical="center"/>
    </xf>
    <xf numFmtId="0" fontId="3" fillId="0" borderId="66" xfId="50" applyBorder="1" applyAlignment="1">
      <alignment horizontal="center" vertical="center"/>
    </xf>
    <xf numFmtId="0" fontId="3" fillId="0" borderId="47" xfId="50" applyBorder="1" applyAlignment="1">
      <alignment horizontal="center" vertical="center"/>
    </xf>
    <xf numFmtId="0" fontId="128" fillId="0" borderId="0" xfId="50" applyFont="1" applyAlignment="1">
      <alignment horizontal="right" vertical="center"/>
    </xf>
    <xf numFmtId="0" fontId="3" fillId="0" borderId="0" xfId="50" applyAlignment="1">
      <alignment horizontal="right" vertical="center"/>
    </xf>
    <xf numFmtId="0" fontId="43" fillId="0" borderId="0" xfId="50" applyFont="1" applyAlignment="1">
      <alignment horizontal="center" vertical="center"/>
    </xf>
    <xf numFmtId="0" fontId="3" fillId="0" borderId="24" xfId="50" applyBorder="1" applyAlignment="1">
      <alignment horizontal="center" vertical="center" shrinkToFit="1"/>
    </xf>
    <xf numFmtId="0" fontId="3" fillId="0" borderId="47" xfId="50" applyBorder="1" applyAlignment="1">
      <alignment horizontal="center" vertical="center" shrinkToFit="1"/>
    </xf>
    <xf numFmtId="0" fontId="3" fillId="0" borderId="24" xfId="50" applyBorder="1" applyAlignment="1">
      <alignment horizontal="left" vertical="center" wrapText="1"/>
    </xf>
    <xf numFmtId="0" fontId="3" fillId="0" borderId="66" xfId="50" applyBorder="1" applyAlignment="1">
      <alignment horizontal="left" vertical="center"/>
    </xf>
    <xf numFmtId="0" fontId="3" fillId="0" borderId="47" xfId="50" applyBorder="1" applyAlignment="1">
      <alignment horizontal="left" vertical="center"/>
    </xf>
    <xf numFmtId="0" fontId="0" fillId="0" borderId="0" xfId="50" applyFont="1" applyAlignment="1">
      <alignment horizontal="left" vertical="center" wrapText="1"/>
    </xf>
    <xf numFmtId="0" fontId="3" fillId="0" borderId="0" xfId="50" applyAlignment="1">
      <alignment horizontal="left" vertical="center"/>
    </xf>
    <xf numFmtId="0" fontId="150" fillId="0" borderId="24" xfId="60" applyFont="1" applyBorder="1" applyAlignment="1">
      <alignment horizontal="center" vertical="center"/>
    </xf>
    <xf numFmtId="0" fontId="150" fillId="0" borderId="66" xfId="60" applyFont="1" applyBorder="1" applyAlignment="1">
      <alignment horizontal="center" vertical="center"/>
    </xf>
    <xf numFmtId="0" fontId="150" fillId="0" borderId="47" xfId="60" applyFont="1" applyBorder="1" applyAlignment="1">
      <alignment horizontal="center" vertical="center"/>
    </xf>
    <xf numFmtId="0" fontId="150" fillId="0" borderId="28" xfId="60" applyFont="1" applyBorder="1" applyAlignment="1">
      <alignment horizontal="center" vertical="center" wrapText="1"/>
    </xf>
    <xf numFmtId="0" fontId="150" fillId="0" borderId="28" xfId="60" applyFont="1" applyBorder="1" applyAlignment="1">
      <alignment horizontal="center" vertical="center"/>
    </xf>
    <xf numFmtId="0" fontId="150" fillId="0" borderId="25" xfId="60" applyFont="1" applyBorder="1" applyAlignment="1">
      <alignment horizontal="center" vertical="center" wrapText="1"/>
    </xf>
    <xf numFmtId="0" fontId="150" fillId="0" borderId="20" xfId="60" applyFont="1" applyBorder="1" applyAlignment="1">
      <alignment horizontal="center" vertical="center" wrapText="1"/>
    </xf>
    <xf numFmtId="0" fontId="150" fillId="0" borderId="68" xfId="60" applyFont="1" applyBorder="1" applyAlignment="1">
      <alignment horizontal="center" vertical="center" wrapText="1"/>
    </xf>
    <xf numFmtId="0" fontId="150" fillId="0" borderId="69" xfId="60" applyFont="1" applyBorder="1" applyAlignment="1">
      <alignment horizontal="center" vertical="center" wrapText="1"/>
    </xf>
    <xf numFmtId="0" fontId="150" fillId="0" borderId="23" xfId="60" applyFont="1" applyBorder="1" applyAlignment="1">
      <alignment horizontal="center" vertical="center" wrapText="1"/>
    </xf>
    <xf numFmtId="0" fontId="150" fillId="0" borderId="15" xfId="60" applyFont="1" applyBorder="1" applyAlignment="1">
      <alignment horizontal="center" vertical="center" wrapText="1"/>
    </xf>
    <xf numFmtId="0" fontId="150" fillId="0" borderId="25" xfId="60" applyFont="1" applyBorder="1" applyAlignment="1">
      <alignment horizontal="left" vertical="center" indent="1"/>
    </xf>
    <xf numFmtId="0" fontId="150" fillId="0" borderId="20" xfId="60" applyFont="1" applyBorder="1" applyAlignment="1">
      <alignment horizontal="left" vertical="center" indent="1"/>
    </xf>
    <xf numFmtId="0" fontId="150" fillId="0" borderId="28" xfId="60" applyFont="1" applyBorder="1" applyAlignment="1">
      <alignment horizontal="left" vertical="center" indent="1"/>
    </xf>
    <xf numFmtId="0" fontId="173" fillId="0" borderId="0" xfId="60" applyFont="1" applyAlignment="1">
      <alignment horizontal="right" vertical="center"/>
    </xf>
    <xf numFmtId="0" fontId="173" fillId="0" borderId="28" xfId="60" applyFont="1" applyBorder="1" applyAlignment="1">
      <alignment horizontal="center" vertical="center"/>
    </xf>
    <xf numFmtId="0" fontId="173" fillId="0" borderId="24" xfId="60" applyFont="1" applyBorder="1" applyAlignment="1">
      <alignment horizontal="left" vertical="center" wrapText="1" indent="1"/>
    </xf>
    <xf numFmtId="0" fontId="173" fillId="0" borderId="66" xfId="60" applyFont="1" applyBorder="1" applyAlignment="1">
      <alignment horizontal="left" vertical="center" wrapText="1" indent="1"/>
    </xf>
    <xf numFmtId="0" fontId="173" fillId="0" borderId="47" xfId="60" applyFont="1" applyBorder="1" applyAlignment="1">
      <alignment horizontal="left" vertical="center" wrapText="1" indent="1"/>
    </xf>
    <xf numFmtId="0" fontId="173" fillId="0" borderId="25" xfId="60" applyFont="1" applyBorder="1" applyAlignment="1">
      <alignment horizontal="center" vertical="center" wrapText="1"/>
    </xf>
    <xf numFmtId="0" fontId="173" fillId="0" borderId="20" xfId="60" applyFont="1" applyBorder="1" applyAlignment="1">
      <alignment horizontal="center" vertical="center"/>
    </xf>
    <xf numFmtId="0" fontId="173" fillId="0" borderId="68" xfId="60" applyFont="1" applyBorder="1" applyAlignment="1">
      <alignment horizontal="center" vertical="center"/>
    </xf>
    <xf numFmtId="0" fontId="173" fillId="0" borderId="69" xfId="60" applyFont="1" applyBorder="1" applyAlignment="1">
      <alignment horizontal="center" vertical="center"/>
    </xf>
    <xf numFmtId="0" fontId="173" fillId="0" borderId="23" xfId="60" applyFont="1" applyBorder="1" applyAlignment="1">
      <alignment horizontal="center" vertical="center"/>
    </xf>
    <xf numFmtId="0" fontId="173" fillId="0" borderId="15" xfId="60" applyFont="1" applyBorder="1" applyAlignment="1">
      <alignment horizontal="center" vertical="center"/>
    </xf>
    <xf numFmtId="0" fontId="168" fillId="0" borderId="71" xfId="60" applyFont="1" applyBorder="1" applyAlignment="1">
      <alignment horizontal="left" vertical="center" wrapText="1" indent="1"/>
    </xf>
    <xf numFmtId="0" fontId="168" fillId="0" borderId="20" xfId="60" applyFont="1" applyBorder="1" applyAlignment="1">
      <alignment horizontal="left" vertical="center" wrapText="1" indent="1"/>
    </xf>
    <xf numFmtId="0" fontId="168" fillId="0" borderId="0" xfId="60" applyFont="1" applyAlignment="1">
      <alignment horizontal="left" vertical="center" wrapText="1" indent="1"/>
    </xf>
    <xf numFmtId="0" fontId="168" fillId="0" borderId="69" xfId="60" applyFont="1" applyBorder="1" applyAlignment="1">
      <alignment horizontal="left" vertical="center" wrapText="1" indent="1"/>
    </xf>
    <xf numFmtId="0" fontId="168" fillId="0" borderId="70" xfId="60" applyFont="1" applyBorder="1" applyAlignment="1">
      <alignment horizontal="left" vertical="center" wrapText="1" indent="1"/>
    </xf>
    <xf numFmtId="0" fontId="168" fillId="0" borderId="15" xfId="60" applyFont="1" applyBorder="1" applyAlignment="1">
      <alignment horizontal="left" vertical="center" wrapText="1" indent="1"/>
    </xf>
    <xf numFmtId="0" fontId="173" fillId="0" borderId="18" xfId="60" applyFont="1" applyBorder="1" applyAlignment="1">
      <alignment horizontal="center" vertical="center" wrapText="1"/>
    </xf>
    <xf numFmtId="0" fontId="173" fillId="0" borderId="72" xfId="60" applyFont="1" applyBorder="1" applyAlignment="1">
      <alignment horizontal="center" vertical="center"/>
    </xf>
    <xf numFmtId="0" fontId="173" fillId="0" borderId="27" xfId="60" applyFont="1" applyBorder="1" applyAlignment="1">
      <alignment horizontal="center" vertical="center"/>
    </xf>
    <xf numFmtId="0" fontId="168" fillId="0" borderId="28" xfId="60" applyFont="1" applyBorder="1" applyAlignment="1">
      <alignment horizontal="left" vertical="center" wrapText="1" indent="1"/>
    </xf>
    <xf numFmtId="0" fontId="173" fillId="0" borderId="28" xfId="60" applyFont="1" applyBorder="1" applyAlignment="1">
      <alignment horizontal="center" vertical="center" wrapText="1"/>
    </xf>
    <xf numFmtId="0" fontId="151" fillId="0" borderId="0" xfId="60" applyFont="1" applyAlignment="1">
      <alignment horizontal="center" vertical="center" wrapText="1"/>
    </xf>
    <xf numFmtId="0" fontId="150" fillId="0" borderId="24" xfId="60" applyFont="1" applyBorder="1" applyAlignment="1">
      <alignment horizontal="center" vertical="center" wrapText="1"/>
    </xf>
    <xf numFmtId="0" fontId="150" fillId="0" borderId="66" xfId="60" applyFont="1" applyBorder="1" applyAlignment="1">
      <alignment horizontal="center" vertical="center" wrapText="1"/>
    </xf>
    <xf numFmtId="0" fontId="150" fillId="0" borderId="47" xfId="60" applyFont="1" applyBorder="1" applyAlignment="1">
      <alignment horizontal="center" vertical="center" wrapText="1"/>
    </xf>
    <xf numFmtId="0" fontId="7" fillId="0" borderId="0" xfId="43" applyAlignment="1">
      <alignment horizontal="right" vertical="center"/>
    </xf>
    <xf numFmtId="0" fontId="7" fillId="0" borderId="36" xfId="43" applyBorder="1" applyAlignment="1">
      <alignment horizontal="left" vertical="center"/>
    </xf>
    <xf numFmtId="0" fontId="7" fillId="0" borderId="20" xfId="43" applyBorder="1" applyAlignment="1">
      <alignment horizontal="left" vertical="center"/>
    </xf>
    <xf numFmtId="0" fontId="7" fillId="0" borderId="41" xfId="43" applyBorder="1" applyAlignment="1">
      <alignment horizontal="left" vertical="center"/>
    </xf>
    <xf numFmtId="0" fontId="7" fillId="0" borderId="69" xfId="43" applyBorder="1" applyAlignment="1">
      <alignment horizontal="left" vertical="center"/>
    </xf>
    <xf numFmtId="0" fontId="7" fillId="0" borderId="78" xfId="43" applyBorder="1" applyAlignment="1">
      <alignment horizontal="left" vertical="center"/>
    </xf>
    <xf numFmtId="0" fontId="7" fillId="0" borderId="64" xfId="43" applyBorder="1" applyAlignment="1">
      <alignment horizontal="left" vertical="center"/>
    </xf>
    <xf numFmtId="0" fontId="7" fillId="0" borderId="200" xfId="43" applyBorder="1" applyAlignment="1">
      <alignment horizontal="center" vertical="center"/>
    </xf>
    <xf numFmtId="0" fontId="7" fillId="0" borderId="201" xfId="43" applyBorder="1" applyAlignment="1">
      <alignment horizontal="center" vertical="center"/>
    </xf>
    <xf numFmtId="0" fontId="7" fillId="0" borderId="202" xfId="43" applyBorder="1" applyAlignment="1">
      <alignment horizontal="center" vertical="center"/>
    </xf>
    <xf numFmtId="0" fontId="7" fillId="0" borderId="203" xfId="43" applyBorder="1" applyAlignment="1">
      <alignment horizontal="center" vertical="center"/>
    </xf>
    <xf numFmtId="0" fontId="7" fillId="0" borderId="204" xfId="43" applyBorder="1" applyAlignment="1">
      <alignment horizontal="center" vertical="center"/>
    </xf>
    <xf numFmtId="0" fontId="7" fillId="0" borderId="205" xfId="43" applyBorder="1" applyAlignment="1">
      <alignment horizontal="center" vertical="center"/>
    </xf>
    <xf numFmtId="0" fontId="52" fillId="0" borderId="44" xfId="48" applyFont="1" applyBorder="1" applyAlignment="1">
      <alignment horizontal="distributed" vertical="center"/>
    </xf>
    <xf numFmtId="0" fontId="52" fillId="0" borderId="66" xfId="48" applyFont="1" applyBorder="1" applyAlignment="1">
      <alignment horizontal="distributed" vertical="center"/>
    </xf>
    <xf numFmtId="0" fontId="59" fillId="0" borderId="47" xfId="42" applyFont="1" applyBorder="1" applyAlignment="1">
      <alignment horizontal="distributed" vertical="center"/>
    </xf>
    <xf numFmtId="0" fontId="60" fillId="0" borderId="66" xfId="48" applyFont="1" applyBorder="1" applyAlignment="1">
      <alignment horizontal="center" vertical="center" shrinkToFit="1"/>
    </xf>
    <xf numFmtId="0" fontId="60" fillId="0" borderId="76" xfId="48" applyFont="1" applyBorder="1" applyAlignment="1">
      <alignment horizontal="center" vertical="center" shrinkToFit="1"/>
    </xf>
    <xf numFmtId="0" fontId="56" fillId="0" borderId="0" xfId="52" applyFont="1" applyAlignment="1">
      <alignment horizontal="center" vertical="center"/>
    </xf>
    <xf numFmtId="0" fontId="57" fillId="0" borderId="30" xfId="52" applyFont="1" applyBorder="1" applyAlignment="1">
      <alignment horizontal="distributed" vertical="center"/>
    </xf>
    <xf numFmtId="0" fontId="57" fillId="0" borderId="31" xfId="52" applyFont="1" applyBorder="1" applyAlignment="1">
      <alignment horizontal="distributed" vertical="center"/>
    </xf>
    <xf numFmtId="0" fontId="57" fillId="0" borderId="31" xfId="42" applyFont="1" applyBorder="1" applyAlignment="1">
      <alignment horizontal="distributed" vertical="center"/>
    </xf>
    <xf numFmtId="0" fontId="58" fillId="0" borderId="26" xfId="52" applyFont="1" applyBorder="1" applyAlignment="1">
      <alignment horizontal="center" vertical="center" shrinkToFit="1"/>
    </xf>
    <xf numFmtId="0" fontId="58" fillId="0" borderId="37" xfId="52" applyFont="1" applyBorder="1" applyAlignment="1">
      <alignment horizontal="center" vertical="center" shrinkToFit="1"/>
    </xf>
    <xf numFmtId="0" fontId="52" fillId="0" borderId="32" xfId="48" applyFont="1" applyBorder="1" applyAlignment="1">
      <alignment horizontal="distributed" vertical="center"/>
    </xf>
    <xf numFmtId="0" fontId="52" fillId="0" borderId="150" xfId="48" applyFont="1" applyBorder="1" applyAlignment="1">
      <alignment horizontal="distributed" vertical="center"/>
    </xf>
    <xf numFmtId="0" fontId="59" fillId="0" borderId="35" xfId="42" applyFont="1" applyBorder="1" applyAlignment="1">
      <alignment horizontal="distributed" vertical="center"/>
    </xf>
    <xf numFmtId="0" fontId="60" fillId="0" borderId="150" xfId="48" applyFont="1" applyBorder="1" applyAlignment="1">
      <alignment horizontal="center" vertical="center" shrinkToFit="1"/>
    </xf>
    <xf numFmtId="0" fontId="60" fillId="0" borderId="117" xfId="48" applyFont="1" applyBorder="1" applyAlignment="1">
      <alignment horizontal="center" vertical="center" shrinkToFit="1"/>
    </xf>
    <xf numFmtId="0" fontId="57" fillId="0" borderId="69" xfId="52" applyFont="1" applyBorder="1" applyAlignment="1">
      <alignment horizontal="center" vertical="center" wrapText="1"/>
    </xf>
    <xf numFmtId="0" fontId="59" fillId="0" borderId="18" xfId="52" applyFont="1" applyBorder="1" applyAlignment="1">
      <alignment horizontal="center" vertical="center" wrapText="1"/>
    </xf>
    <xf numFmtId="0" fontId="59" fillId="0" borderId="72" xfId="52" applyFont="1" applyBorder="1" applyAlignment="1">
      <alignment horizontal="center" vertical="center" wrapText="1"/>
    </xf>
    <xf numFmtId="0" fontId="63" fillId="0" borderId="71" xfId="52" applyFont="1" applyBorder="1" applyAlignment="1">
      <alignment horizontal="center" vertical="center" shrinkToFit="1"/>
    </xf>
    <xf numFmtId="0" fontId="63" fillId="0" borderId="151" xfId="52" applyFont="1" applyBorder="1" applyAlignment="1">
      <alignment horizontal="center" vertical="center" shrinkToFit="1"/>
    </xf>
    <xf numFmtId="0" fontId="63" fillId="0" borderId="0" xfId="52" applyFont="1" applyAlignment="1">
      <alignment horizontal="center" vertical="center" shrinkToFit="1"/>
    </xf>
    <xf numFmtId="0" fontId="63" fillId="0" borderId="124" xfId="52" applyFont="1" applyBorder="1" applyAlignment="1">
      <alignment horizontal="center" vertical="center" shrinkToFit="1"/>
    </xf>
    <xf numFmtId="0" fontId="57" fillId="0" borderId="181" xfId="52" applyFont="1" applyBorder="1" applyAlignment="1">
      <alignment horizontal="center" vertical="center" wrapText="1"/>
    </xf>
    <xf numFmtId="0" fontId="57" fillId="0" borderId="118" xfId="52" applyFont="1" applyBorder="1" applyAlignment="1">
      <alignment horizontal="center" vertical="center" wrapText="1"/>
    </xf>
    <xf numFmtId="0" fontId="59" fillId="0" borderId="218" xfId="52" applyFont="1" applyBorder="1" applyAlignment="1">
      <alignment horizontal="center" vertical="center" wrapText="1"/>
    </xf>
    <xf numFmtId="0" fontId="59" fillId="0" borderId="229" xfId="52" applyFont="1" applyBorder="1" applyAlignment="1">
      <alignment horizontal="center" vertical="center" wrapText="1"/>
    </xf>
    <xf numFmtId="0" fontId="57" fillId="0" borderId="47" xfId="52" applyFont="1" applyBorder="1" applyAlignment="1">
      <alignment horizontal="center" vertical="center" wrapText="1"/>
    </xf>
    <xf numFmtId="0" fontId="59" fillId="0" borderId="66" xfId="52" applyFont="1" applyBorder="1" applyAlignment="1">
      <alignment horizontal="center" vertical="center" wrapText="1"/>
    </xf>
    <xf numFmtId="0" fontId="59" fillId="0" borderId="33" xfId="52" applyFont="1" applyBorder="1" applyAlignment="1">
      <alignment vertical="center" wrapText="1"/>
    </xf>
    <xf numFmtId="0" fontId="59" fillId="0" borderId="45" xfId="52" applyFont="1" applyBorder="1" applyAlignment="1">
      <alignment vertical="center" wrapText="1"/>
    </xf>
    <xf numFmtId="0" fontId="59" fillId="0" borderId="82" xfId="52" applyFont="1" applyBorder="1" applyAlignment="1">
      <alignment horizontal="center" vertical="center" wrapText="1"/>
    </xf>
    <xf numFmtId="0" fontId="59" fillId="0" borderId="150" xfId="52" applyFont="1" applyBorder="1" applyAlignment="1">
      <alignment horizontal="center" vertical="center" wrapText="1"/>
    </xf>
    <xf numFmtId="0" fontId="59" fillId="0" borderId="35" xfId="52" applyFont="1" applyBorder="1" applyAlignment="1">
      <alignment horizontal="center" vertical="center" wrapText="1"/>
    </xf>
    <xf numFmtId="0" fontId="61" fillId="0" borderId="89" xfId="52" applyFont="1" applyBorder="1" applyAlignment="1">
      <alignment horizontal="left" vertical="center" wrapText="1"/>
    </xf>
    <xf numFmtId="0" fontId="61" fillId="0" borderId="43" xfId="52" applyFont="1" applyBorder="1" applyAlignment="1">
      <alignment horizontal="left" vertical="center" wrapText="1"/>
    </xf>
    <xf numFmtId="0" fontId="58" fillId="0" borderId="0" xfId="52" applyFont="1" applyAlignment="1">
      <alignment horizontal="center" vertical="center" shrinkToFit="1"/>
    </xf>
    <xf numFmtId="0" fontId="58" fillId="0" borderId="124" xfId="52" applyFont="1" applyBorder="1" applyAlignment="1">
      <alignment horizontal="center" vertical="center" shrinkToFit="1"/>
    </xf>
    <xf numFmtId="0" fontId="58" fillId="0" borderId="70" xfId="52" applyFont="1" applyBorder="1" applyAlignment="1">
      <alignment horizontal="center" vertical="center" shrinkToFit="1"/>
    </xf>
    <xf numFmtId="0" fontId="58" fillId="0" borderId="77" xfId="52" applyFont="1" applyBorder="1" applyAlignment="1">
      <alignment horizontal="center" vertical="center" shrinkToFit="1"/>
    </xf>
    <xf numFmtId="0" fontId="52" fillId="0" borderId="41" xfId="48" applyFont="1" applyBorder="1" applyAlignment="1">
      <alignment horizontal="center" vertical="center"/>
    </xf>
    <xf numFmtId="0" fontId="52" fillId="0" borderId="69" xfId="48" applyFont="1" applyBorder="1" applyAlignment="1">
      <alignment horizontal="center" vertical="center"/>
    </xf>
    <xf numFmtId="0" fontId="52" fillId="0" borderId="166" xfId="48" applyFont="1" applyBorder="1" applyAlignment="1">
      <alignment horizontal="center" vertical="center"/>
    </xf>
    <xf numFmtId="0" fontId="52" fillId="0" borderId="168" xfId="48" applyFont="1" applyBorder="1" applyAlignment="1">
      <alignment horizontal="center" vertical="center"/>
    </xf>
    <xf numFmtId="0" fontId="60" fillId="0" borderId="70" xfId="48" applyFont="1" applyBorder="1" applyAlignment="1">
      <alignment horizontal="center" vertical="center" shrinkToFit="1"/>
    </xf>
    <xf numFmtId="0" fontId="60" fillId="0" borderId="15" xfId="48" applyFont="1" applyBorder="1" applyAlignment="1">
      <alignment horizontal="center" vertical="center" shrinkToFit="1"/>
    </xf>
    <xf numFmtId="0" fontId="52" fillId="0" borderId="72" xfId="48" applyFont="1" applyBorder="1" applyAlignment="1">
      <alignment horizontal="center" vertical="center" shrinkToFit="1"/>
    </xf>
    <xf numFmtId="0" fontId="59" fillId="0" borderId="186" xfId="42" applyFont="1" applyBorder="1" applyAlignment="1">
      <alignment horizontal="center" vertical="center" shrinkToFit="1"/>
    </xf>
    <xf numFmtId="0" fontId="60" fillId="0" borderId="25" xfId="48" applyFont="1" applyBorder="1" applyAlignment="1">
      <alignment horizontal="center" vertical="center" shrinkToFit="1"/>
    </xf>
    <xf numFmtId="0" fontId="60" fillId="0" borderId="151" xfId="48" applyFont="1" applyBorder="1" applyAlignment="1">
      <alignment horizontal="center" vertical="center" shrinkToFit="1"/>
    </xf>
    <xf numFmtId="0" fontId="60" fillId="0" borderId="169" xfId="48" applyFont="1" applyBorder="1" applyAlignment="1">
      <alignment horizontal="center" vertical="center" shrinkToFit="1"/>
    </xf>
    <xf numFmtId="0" fontId="60" fillId="0" borderId="179" xfId="48" applyFont="1" applyBorder="1" applyAlignment="1">
      <alignment horizontal="center" vertical="center" shrinkToFit="1"/>
    </xf>
    <xf numFmtId="0" fontId="60" fillId="0" borderId="173" xfId="48" applyFont="1" applyBorder="1" applyAlignment="1">
      <alignment horizontal="center" vertical="center" shrinkToFit="1"/>
    </xf>
    <xf numFmtId="0" fontId="60" fillId="0" borderId="180" xfId="48" applyFont="1" applyBorder="1" applyAlignment="1">
      <alignment horizontal="center" vertical="center" shrinkToFit="1"/>
    </xf>
    <xf numFmtId="0" fontId="58" fillId="0" borderId="28" xfId="52" applyFont="1" applyBorder="1" applyAlignment="1">
      <alignment vertical="center" wrapText="1"/>
    </xf>
    <xf numFmtId="0" fontId="58" fillId="0" borderId="46" xfId="52" applyFont="1" applyBorder="1" applyAlignment="1">
      <alignment vertical="center" wrapText="1"/>
    </xf>
    <xf numFmtId="0" fontId="58" fillId="0" borderId="59" xfId="52" applyFont="1" applyBorder="1" applyAlignment="1">
      <alignment horizontal="center" vertical="center" wrapText="1"/>
    </xf>
    <xf numFmtId="0" fontId="58" fillId="0" borderId="95" xfId="52" applyFont="1" applyBorder="1" applyAlignment="1">
      <alignment horizontal="center" vertical="center" wrapText="1"/>
    </xf>
    <xf numFmtId="0" fontId="58" fillId="0" borderId="126" xfId="52" applyFont="1" applyBorder="1" applyAlignment="1">
      <alignment horizontal="center" vertical="center" wrapText="1"/>
    </xf>
    <xf numFmtId="0" fontId="59" fillId="0" borderId="0" xfId="52" applyFont="1">
      <alignment vertical="center"/>
    </xf>
    <xf numFmtId="0" fontId="52" fillId="0" borderId="227" xfId="48" applyFont="1" applyBorder="1" applyAlignment="1">
      <alignment horizontal="distributed" vertical="center"/>
    </xf>
    <xf numFmtId="0" fontId="60" fillId="0" borderId="228" xfId="48" applyFont="1" applyBorder="1" applyAlignment="1">
      <alignment horizontal="center" vertical="center" shrinkToFit="1"/>
    </xf>
    <xf numFmtId="0" fontId="59" fillId="0" borderId="0" xfId="52" applyFont="1" applyAlignment="1">
      <alignment vertical="center" wrapText="1"/>
    </xf>
    <xf numFmtId="0" fontId="57" fillId="0" borderId="0" xfId="52" applyFont="1" applyAlignment="1">
      <alignment horizontal="left" vertical="center" wrapText="1"/>
    </xf>
    <xf numFmtId="0" fontId="56" fillId="0" borderId="220" xfId="52" applyFont="1" applyBorder="1" applyAlignment="1">
      <alignment horizontal="center" vertical="center"/>
    </xf>
    <xf numFmtId="0" fontId="57" fillId="0" borderId="221" xfId="52" applyFont="1" applyBorder="1" applyAlignment="1">
      <alignment horizontal="distributed" vertical="center"/>
    </xf>
    <xf numFmtId="0" fontId="57" fillId="0" borderId="222" xfId="52" applyFont="1" applyBorder="1" applyAlignment="1">
      <alignment horizontal="distributed" vertical="center"/>
    </xf>
    <xf numFmtId="0" fontId="57" fillId="0" borderId="222" xfId="42" applyFont="1" applyBorder="1" applyAlignment="1">
      <alignment horizontal="distributed" vertical="center"/>
    </xf>
    <xf numFmtId="0" fontId="58" fillId="0" borderId="223" xfId="52" applyFont="1" applyBorder="1" applyAlignment="1">
      <alignment horizontal="center" vertical="center" shrinkToFit="1"/>
    </xf>
    <xf numFmtId="0" fontId="58" fillId="0" borderId="224" xfId="52" applyFont="1" applyBorder="1" applyAlignment="1">
      <alignment horizontal="center" vertical="center" shrinkToFit="1"/>
    </xf>
    <xf numFmtId="0" fontId="52" fillId="0" borderId="225" xfId="48" applyFont="1" applyBorder="1" applyAlignment="1">
      <alignment horizontal="distributed" vertical="center"/>
    </xf>
    <xf numFmtId="0" fontId="60" fillId="0" borderId="226" xfId="48" applyFont="1" applyBorder="1" applyAlignment="1">
      <alignment horizontal="center" vertical="center" shrinkToFit="1"/>
    </xf>
    <xf numFmtId="0" fontId="57" fillId="0" borderId="90" xfId="52" applyFont="1" applyBorder="1" applyAlignment="1">
      <alignment horizontal="center" vertical="center" wrapText="1"/>
    </xf>
    <xf numFmtId="0" fontId="57" fillId="0" borderId="63" xfId="52" applyFont="1" applyBorder="1" applyAlignment="1">
      <alignment horizontal="center" vertical="center" wrapText="1"/>
    </xf>
    <xf numFmtId="0" fontId="58" fillId="0" borderId="22" xfId="52" applyFont="1" applyBorder="1" applyAlignment="1">
      <alignment vertical="center" shrinkToFit="1"/>
    </xf>
    <xf numFmtId="0" fontId="58" fillId="0" borderId="34" xfId="52" applyFont="1" applyBorder="1" applyAlignment="1">
      <alignment vertical="center" shrinkToFit="1"/>
    </xf>
    <xf numFmtId="0" fontId="57" fillId="0" borderId="64" xfId="52" applyFont="1" applyBorder="1" applyAlignment="1">
      <alignment horizontal="center" vertical="center" wrapText="1"/>
    </xf>
    <xf numFmtId="0" fontId="59" fillId="0" borderId="61" xfId="52" applyFont="1" applyBorder="1" applyAlignment="1">
      <alignment horizontal="center" vertical="center" wrapText="1"/>
    </xf>
    <xf numFmtId="0" fontId="63" fillId="0" borderId="210" xfId="52" applyFont="1" applyBorder="1" applyAlignment="1">
      <alignment horizontal="center" vertical="center" shrinkToFit="1"/>
    </xf>
    <xf numFmtId="0" fontId="63" fillId="0" borderId="67" xfId="52" applyFont="1" applyBorder="1" applyAlignment="1">
      <alignment horizontal="center" vertical="center" shrinkToFit="1"/>
    </xf>
    <xf numFmtId="0" fontId="63" fillId="0" borderId="211" xfId="52" applyFont="1" applyBorder="1" applyAlignment="1">
      <alignment horizontal="center" vertical="center" shrinkToFit="1"/>
    </xf>
    <xf numFmtId="0" fontId="57" fillId="0" borderId="215" xfId="52" applyFont="1" applyBorder="1" applyAlignment="1">
      <alignment horizontal="center" vertical="center" wrapText="1"/>
    </xf>
    <xf numFmtId="0" fontId="57" fillId="0" borderId="216" xfId="52" applyFont="1" applyBorder="1" applyAlignment="1">
      <alignment horizontal="center" vertical="center" wrapText="1"/>
    </xf>
    <xf numFmtId="0" fontId="57" fillId="0" borderId="217" xfId="52" applyFont="1" applyBorder="1" applyAlignment="1">
      <alignment horizontal="center" vertical="center" wrapText="1"/>
    </xf>
    <xf numFmtId="0" fontId="59" fillId="0" borderId="219" xfId="52" applyFont="1" applyBorder="1" applyAlignment="1">
      <alignment horizontal="center" vertical="center" wrapText="1"/>
    </xf>
    <xf numFmtId="0" fontId="61" fillId="0" borderId="206" xfId="52" applyFont="1" applyBorder="1" applyAlignment="1">
      <alignment horizontal="left" vertical="center" wrapText="1"/>
    </xf>
    <xf numFmtId="0" fontId="61" fillId="0" borderId="207" xfId="52" applyFont="1" applyBorder="1" applyAlignment="1">
      <alignment horizontal="left" vertical="center" wrapText="1"/>
    </xf>
    <xf numFmtId="0" fontId="58" fillId="0" borderId="208" xfId="52" applyFont="1" applyBorder="1" applyAlignment="1">
      <alignment horizontal="center" vertical="center" shrinkToFit="1"/>
    </xf>
    <xf numFmtId="0" fontId="58" fillId="0" borderId="209" xfId="52" applyFont="1" applyBorder="1" applyAlignment="1">
      <alignment horizontal="center" vertical="center" shrinkToFit="1"/>
    </xf>
    <xf numFmtId="0" fontId="52" fillId="0" borderId="212" xfId="48" applyFont="1" applyBorder="1" applyAlignment="1">
      <alignment horizontal="center" vertical="center"/>
    </xf>
    <xf numFmtId="0" fontId="52" fillId="0" borderId="213" xfId="48" applyFont="1" applyBorder="1" applyAlignment="1">
      <alignment horizontal="center" vertical="center"/>
    </xf>
    <xf numFmtId="0" fontId="60" fillId="0" borderId="210" xfId="48" applyFont="1" applyBorder="1" applyAlignment="1">
      <alignment horizontal="center" vertical="center" shrinkToFit="1"/>
    </xf>
    <xf numFmtId="0" fontId="60" fillId="0" borderId="214" xfId="48" applyFont="1" applyBorder="1" applyAlignment="1">
      <alignment horizontal="center" vertical="center" shrinkToFit="1"/>
    </xf>
    <xf numFmtId="0" fontId="58" fillId="0" borderId="56" xfId="52" applyFont="1" applyBorder="1" applyAlignment="1">
      <alignment horizontal="center" vertical="center" wrapText="1"/>
    </xf>
    <xf numFmtId="0" fontId="58" fillId="0" borderId="57" xfId="52" applyFont="1" applyBorder="1" applyAlignment="1">
      <alignment horizontal="center" vertical="center" wrapText="1"/>
    </xf>
    <xf numFmtId="0" fontId="24" fillId="0" borderId="99" xfId="43" applyFont="1" applyBorder="1" applyAlignment="1">
      <alignment horizontal="center" vertical="center"/>
    </xf>
    <xf numFmtId="0" fontId="24" fillId="0" borderId="41" xfId="43" applyFont="1" applyBorder="1" applyAlignment="1">
      <alignment horizontal="center" vertical="center"/>
    </xf>
    <xf numFmtId="0" fontId="24" fillId="0" borderId="40" xfId="43" applyFont="1" applyBorder="1" applyAlignment="1">
      <alignment horizontal="center" vertical="center"/>
    </xf>
    <xf numFmtId="0" fontId="24" fillId="0" borderId="95" xfId="43" applyFont="1" applyBorder="1" applyAlignment="1">
      <alignment horizontal="center" vertical="center"/>
    </xf>
    <xf numFmtId="0" fontId="48" fillId="0" borderId="66" xfId="43" applyFont="1" applyBorder="1" applyAlignment="1">
      <alignment horizontal="center" vertical="center"/>
    </xf>
    <xf numFmtId="0" fontId="48" fillId="0" borderId="36" xfId="43" applyFont="1" applyBorder="1" applyAlignment="1">
      <alignment horizontal="center" vertical="center"/>
    </xf>
    <xf numFmtId="0" fontId="48" fillId="0" borderId="71" xfId="43" applyFont="1" applyBorder="1" applyAlignment="1">
      <alignment horizontal="center" vertical="center"/>
    </xf>
    <xf numFmtId="0" fontId="48" fillId="0" borderId="121" xfId="43" applyFont="1" applyBorder="1" applyAlignment="1">
      <alignment horizontal="center" vertical="center"/>
    </xf>
    <xf numFmtId="0" fontId="48" fillId="0" borderId="74" xfId="43" applyFont="1" applyBorder="1" applyAlignment="1">
      <alignment horizontal="center" vertical="center"/>
    </xf>
    <xf numFmtId="0" fontId="4" fillId="0" borderId="72" xfId="44" applyBorder="1" applyAlignment="1">
      <alignment horizontal="left" vertical="center" wrapText="1"/>
    </xf>
    <xf numFmtId="0" fontId="4" fillId="0" borderId="27" xfId="44" applyBorder="1" applyAlignment="1">
      <alignment horizontal="left" vertical="center" wrapText="1"/>
    </xf>
    <xf numFmtId="0" fontId="4" fillId="0" borderId="66" xfId="44" applyBorder="1" applyAlignment="1">
      <alignment horizontal="left" vertical="center" wrapText="1"/>
    </xf>
    <xf numFmtId="0" fontId="4" fillId="0" borderId="47" xfId="44" applyBorder="1" applyAlignment="1">
      <alignment horizontal="left" vertical="center" wrapText="1"/>
    </xf>
    <xf numFmtId="0" fontId="128" fillId="0" borderId="0" xfId="44" applyFont="1" applyAlignment="1">
      <alignment horizontal="right" vertical="center"/>
    </xf>
    <xf numFmtId="0" fontId="4" fillId="0" borderId="0" xfId="44" applyAlignment="1">
      <alignment horizontal="right" vertical="center"/>
    </xf>
    <xf numFmtId="0" fontId="21" fillId="0" borderId="0" xfId="44" applyFont="1" applyAlignment="1">
      <alignment horizontal="center" vertical="center"/>
    </xf>
    <xf numFmtId="0" fontId="21" fillId="0" borderId="24" xfId="44" applyFont="1" applyBorder="1" applyAlignment="1">
      <alignment horizontal="center" vertical="center"/>
    </xf>
    <xf numFmtId="0" fontId="21" fillId="0" borderId="66" xfId="44" applyFont="1" applyBorder="1" applyAlignment="1">
      <alignment horizontal="center" vertical="center"/>
    </xf>
    <xf numFmtId="0" fontId="21" fillId="0" borderId="47" xfId="44" applyFont="1" applyBorder="1" applyAlignment="1">
      <alignment horizontal="center" vertical="center"/>
    </xf>
    <xf numFmtId="0" fontId="4" fillId="0" borderId="71" xfId="44" applyBorder="1" applyAlignment="1">
      <alignment horizontal="center" vertical="center"/>
    </xf>
    <xf numFmtId="0" fontId="4" fillId="0" borderId="20" xfId="44" applyBorder="1" applyAlignment="1">
      <alignment horizontal="center" vertical="center"/>
    </xf>
    <xf numFmtId="0" fontId="0" fillId="0" borderId="18" xfId="44" applyFont="1" applyBorder="1" applyAlignment="1">
      <alignment horizontal="left" vertical="center" wrapText="1" indent="1"/>
    </xf>
    <xf numFmtId="0" fontId="4" fillId="0" borderId="27" xfId="44" applyBorder="1" applyAlignment="1">
      <alignment horizontal="left" vertical="center" indent="1"/>
    </xf>
    <xf numFmtId="0" fontId="74" fillId="0" borderId="66" xfId="44" applyFont="1" applyBorder="1" applyAlignment="1">
      <alignment horizontal="left" vertical="center" wrapText="1"/>
    </xf>
    <xf numFmtId="0" fontId="9" fillId="0" borderId="18" xfId="0" applyFont="1" applyBorder="1" applyAlignment="1">
      <alignment horizontal="left" vertical="center"/>
    </xf>
    <xf numFmtId="0" fontId="9" fillId="0" borderId="72" xfId="0" applyFont="1" applyBorder="1" applyAlignment="1">
      <alignment horizontal="left" vertical="center"/>
    </xf>
    <xf numFmtId="0" fontId="9" fillId="0" borderId="27" xfId="0" applyFont="1" applyBorder="1" applyAlignment="1">
      <alignment horizontal="left" vertical="center"/>
    </xf>
    <xf numFmtId="0" fontId="9" fillId="0" borderId="0" xfId="51" applyFont="1" applyAlignment="1">
      <alignment horizontal="left" wrapText="1"/>
    </xf>
    <xf numFmtId="0" fontId="9" fillId="0" borderId="24" xfId="51" applyFont="1" applyBorder="1" applyAlignment="1">
      <alignment horizontal="center" vertical="center" wrapText="1"/>
    </xf>
    <xf numFmtId="0" fontId="9" fillId="0" borderId="47" xfId="51" applyFont="1" applyBorder="1" applyAlignment="1">
      <alignment horizontal="center" vertical="center" wrapText="1"/>
    </xf>
    <xf numFmtId="0" fontId="9" fillId="0" borderId="24" xfId="51" applyFont="1" applyBorder="1" applyAlignment="1">
      <alignment horizontal="left" vertical="center" wrapText="1"/>
    </xf>
    <xf numFmtId="0" fontId="9" fillId="0" borderId="47" xfId="51" applyFont="1" applyBorder="1" applyAlignment="1">
      <alignment horizontal="left" vertical="center" wrapText="1"/>
    </xf>
    <xf numFmtId="0" fontId="15" fillId="0" borderId="0" xfId="51" applyFont="1" applyAlignment="1">
      <alignment horizontal="center" wrapText="1"/>
    </xf>
    <xf numFmtId="0" fontId="9" fillId="0" borderId="28" xfId="51" applyFont="1" applyBorder="1" applyAlignment="1">
      <alignment horizontal="center" wrapText="1"/>
    </xf>
    <xf numFmtId="0" fontId="9" fillId="0" borderId="28" xfId="51" applyFont="1" applyBorder="1" applyAlignment="1">
      <alignment horizontal="center" vertical="center" wrapText="1"/>
    </xf>
    <xf numFmtId="0" fontId="9" fillId="0" borderId="71" xfId="51" applyFont="1" applyBorder="1" applyAlignment="1">
      <alignment horizontal="left" wrapText="1"/>
    </xf>
    <xf numFmtId="0" fontId="74" fillId="0" borderId="0" xfId="45" applyFont="1" applyAlignment="1">
      <alignment horizontal="right" vertical="center"/>
    </xf>
    <xf numFmtId="0" fontId="7" fillId="0" borderId="25" xfId="45" applyFont="1" applyBorder="1" applyAlignment="1">
      <alignment horizontal="center" vertical="center" wrapText="1"/>
    </xf>
    <xf numFmtId="0" fontId="7" fillId="0" borderId="71" xfId="45" applyFont="1" applyBorder="1" applyAlignment="1">
      <alignment horizontal="center" vertical="center" wrapText="1"/>
    </xf>
    <xf numFmtId="0" fontId="7" fillId="0" borderId="20" xfId="45" applyFont="1" applyBorder="1" applyAlignment="1">
      <alignment horizontal="center" vertical="center" wrapText="1"/>
    </xf>
    <xf numFmtId="0" fontId="7" fillId="0" borderId="68" xfId="45" applyFont="1" applyBorder="1" applyAlignment="1">
      <alignment horizontal="center" vertical="center" wrapText="1"/>
    </xf>
    <xf numFmtId="0" fontId="7" fillId="0" borderId="0" xfId="45" applyFont="1" applyAlignment="1">
      <alignment horizontal="center" vertical="center" wrapText="1"/>
    </xf>
    <xf numFmtId="0" fontId="7" fillId="0" borderId="69" xfId="45" applyFont="1" applyBorder="1" applyAlignment="1">
      <alignment horizontal="center" vertical="center" wrapText="1"/>
    </xf>
    <xf numFmtId="0" fontId="7" fillId="0" borderId="23" xfId="45" applyFont="1" applyBorder="1" applyAlignment="1">
      <alignment horizontal="center" vertical="center" wrapText="1"/>
    </xf>
    <xf numFmtId="0" fontId="7" fillId="0" borderId="70" xfId="45" applyFont="1" applyBorder="1" applyAlignment="1">
      <alignment horizontal="center" vertical="center" wrapText="1"/>
    </xf>
    <xf numFmtId="0" fontId="7" fillId="0" borderId="15" xfId="45" applyFont="1" applyBorder="1" applyAlignment="1">
      <alignment horizontal="center" vertical="center" wrapText="1"/>
    </xf>
    <xf numFmtId="0" fontId="7" fillId="0" borderId="25" xfId="45" applyFont="1" applyBorder="1" applyAlignment="1">
      <alignment horizontal="left" vertical="center"/>
    </xf>
    <xf numFmtId="0" fontId="7" fillId="0" borderId="71" xfId="45" applyFont="1" applyBorder="1" applyAlignment="1">
      <alignment horizontal="left" vertical="center"/>
    </xf>
    <xf numFmtId="0" fontId="7" fillId="0" borderId="20" xfId="45" applyFont="1" applyBorder="1" applyAlignment="1">
      <alignment horizontal="left" vertical="center"/>
    </xf>
    <xf numFmtId="0" fontId="7" fillId="0" borderId="68" xfId="45" applyFont="1" applyBorder="1" applyAlignment="1">
      <alignment horizontal="left" vertical="center"/>
    </xf>
    <xf numFmtId="0" fontId="7" fillId="0" borderId="69" xfId="45" applyFont="1" applyBorder="1" applyAlignment="1">
      <alignment horizontal="left" vertical="center"/>
    </xf>
    <xf numFmtId="0" fontId="7" fillId="0" borderId="23" xfId="45" applyFont="1" applyBorder="1" applyAlignment="1">
      <alignment horizontal="left" vertical="center"/>
    </xf>
    <xf numFmtId="0" fontId="7" fillId="0" borderId="70" xfId="45" applyFont="1" applyBorder="1" applyAlignment="1">
      <alignment horizontal="left" vertical="center"/>
    </xf>
    <xf numFmtId="0" fontId="7" fillId="0" borderId="15" xfId="45" applyFont="1" applyBorder="1" applyAlignment="1">
      <alignment horizontal="left" vertical="center"/>
    </xf>
    <xf numFmtId="0" fontId="87" fillId="0" borderId="28" xfId="0" applyFont="1" applyBorder="1" applyAlignment="1">
      <alignment horizontal="center" vertical="center"/>
    </xf>
    <xf numFmtId="0" fontId="87" fillId="0" borderId="24" xfId="0" applyFont="1" applyBorder="1" applyAlignment="1">
      <alignment horizontal="center" vertical="center"/>
    </xf>
    <xf numFmtId="0" fontId="87" fillId="0" borderId="47" xfId="0" applyFont="1" applyBorder="1" applyAlignment="1">
      <alignment horizontal="center" vertical="center"/>
    </xf>
    <xf numFmtId="0" fontId="117" fillId="0" borderId="18" xfId="0" applyFont="1" applyBorder="1" applyAlignment="1">
      <alignment horizontal="center" vertical="center" textRotation="255"/>
    </xf>
    <xf numFmtId="0" fontId="117" fillId="0" borderId="72" xfId="0" applyFont="1" applyBorder="1" applyAlignment="1">
      <alignment horizontal="center" vertical="center" textRotation="255"/>
    </xf>
    <xf numFmtId="0" fontId="117" fillId="0" borderId="27" xfId="0" applyFont="1" applyBorder="1" applyAlignment="1">
      <alignment horizontal="center" vertical="center" textRotation="255"/>
    </xf>
    <xf numFmtId="0" fontId="87" fillId="0" borderId="66" xfId="45" applyFont="1" applyBorder="1" applyAlignment="1">
      <alignment horizontal="center" vertical="center" wrapText="1"/>
    </xf>
    <xf numFmtId="0" fontId="87" fillId="0" borderId="47" xfId="45" applyFont="1" applyBorder="1" applyAlignment="1">
      <alignment horizontal="center" vertical="center" wrapText="1"/>
    </xf>
    <xf numFmtId="0" fontId="87" fillId="0" borderId="18" xfId="45" applyFont="1" applyBorder="1" applyAlignment="1">
      <alignment vertical="center" wrapText="1"/>
    </xf>
    <xf numFmtId="0" fontId="87" fillId="0" borderId="72" xfId="45" applyFont="1" applyBorder="1" applyAlignment="1">
      <alignment vertical="center" wrapText="1"/>
    </xf>
    <xf numFmtId="0" fontId="87" fillId="0" borderId="27" xfId="45" applyFont="1" applyBorder="1" applyAlignment="1">
      <alignment vertical="center" wrapText="1"/>
    </xf>
    <xf numFmtId="0" fontId="87" fillId="0" borderId="25" xfId="45" applyFont="1" applyBorder="1" applyAlignment="1">
      <alignment horizontal="right" vertical="center"/>
    </xf>
    <xf numFmtId="0" fontId="87" fillId="0" borderId="71" xfId="45" applyFont="1" applyBorder="1" applyAlignment="1">
      <alignment horizontal="right" vertical="center"/>
    </xf>
    <xf numFmtId="0" fontId="87" fillId="0" borderId="20" xfId="45" applyFont="1" applyBorder="1" applyAlignment="1">
      <alignment horizontal="right" vertical="center"/>
    </xf>
    <xf numFmtId="0" fontId="87" fillId="0" borderId="68" xfId="45" applyFont="1" applyBorder="1" applyAlignment="1">
      <alignment horizontal="right" vertical="center" wrapText="1"/>
    </xf>
    <xf numFmtId="0" fontId="87" fillId="0" borderId="0" xfId="45" applyFont="1" applyAlignment="1">
      <alignment horizontal="right" vertical="center" wrapText="1"/>
    </xf>
    <xf numFmtId="0" fontId="87" fillId="0" borderId="69" xfId="45" applyFont="1" applyBorder="1" applyAlignment="1">
      <alignment horizontal="right" vertical="center" wrapText="1"/>
    </xf>
    <xf numFmtId="0" fontId="54" fillId="0" borderId="0" xfId="45" applyFont="1" applyAlignment="1">
      <alignment horizontal="center" vertical="center" wrapText="1"/>
    </xf>
    <xf numFmtId="0" fontId="54" fillId="0" borderId="69" xfId="45" applyFont="1" applyBorder="1" applyAlignment="1">
      <alignment horizontal="center" vertical="center" wrapText="1"/>
    </xf>
    <xf numFmtId="0" fontId="54" fillId="0" borderId="70" xfId="45" applyFont="1" applyBorder="1" applyAlignment="1">
      <alignment horizontal="center" vertical="center" wrapText="1"/>
    </xf>
    <xf numFmtId="0" fontId="54" fillId="0" borderId="15" xfId="45" applyFont="1" applyBorder="1" applyAlignment="1">
      <alignment horizontal="center" vertical="center" wrapText="1"/>
    </xf>
    <xf numFmtId="0" fontId="117" fillId="0" borderId="28" xfId="0" applyFont="1" applyBorder="1" applyAlignment="1">
      <alignment horizontal="center" vertical="center" textRotation="255"/>
    </xf>
    <xf numFmtId="0" fontId="43" fillId="0" borderId="0" xfId="0" applyFont="1" applyAlignment="1">
      <alignment horizontal="center" vertical="center"/>
    </xf>
    <xf numFmtId="0" fontId="3" fillId="0" borderId="24" xfId="0" applyFont="1" applyBorder="1" applyAlignment="1">
      <alignment horizontal="center" vertical="center"/>
    </xf>
    <xf numFmtId="0" fontId="3" fillId="0" borderId="47" xfId="0" applyFont="1" applyBorder="1" applyAlignment="1">
      <alignment horizontal="center" vertical="center"/>
    </xf>
    <xf numFmtId="0" fontId="21" fillId="0" borderId="24" xfId="0" applyFont="1" applyBorder="1" applyAlignment="1">
      <alignment horizontal="center" vertical="center"/>
    </xf>
    <xf numFmtId="0" fontId="21" fillId="0" borderId="66" xfId="0" applyFont="1" applyBorder="1" applyAlignment="1">
      <alignment horizontal="center" vertical="center"/>
    </xf>
    <xf numFmtId="0" fontId="21" fillId="0" borderId="47" xfId="0" applyFont="1" applyBorder="1" applyAlignment="1">
      <alignment horizontal="center" vertical="center"/>
    </xf>
    <xf numFmtId="0" fontId="87" fillId="0" borderId="66" xfId="0" applyFont="1" applyBorder="1" applyAlignment="1">
      <alignment horizontal="center" vertical="center"/>
    </xf>
    <xf numFmtId="0" fontId="181" fillId="0" borderId="0" xfId="56" applyFont="1" applyAlignment="1">
      <alignment horizontal="left" vertical="top" wrapText="1"/>
    </xf>
    <xf numFmtId="0" fontId="181" fillId="31" borderId="24" xfId="56" applyFont="1" applyFill="1" applyBorder="1" applyAlignment="1">
      <alignment horizontal="center" vertical="center"/>
    </xf>
    <xf numFmtId="0" fontId="181" fillId="31" borderId="66" xfId="56" applyFont="1" applyFill="1" applyBorder="1" applyAlignment="1">
      <alignment horizontal="center" vertical="center"/>
    </xf>
    <xf numFmtId="0" fontId="181" fillId="31" borderId="47" xfId="56" applyFont="1" applyFill="1" applyBorder="1" applyAlignment="1">
      <alignment horizontal="center" vertical="center"/>
    </xf>
    <xf numFmtId="0" fontId="181" fillId="0" borderId="24" xfId="56" applyFont="1" applyBorder="1" applyAlignment="1">
      <alignment vertical="center" wrapText="1"/>
    </xf>
    <xf numFmtId="0" fontId="181" fillId="0" borderId="66" xfId="56" applyFont="1" applyBorder="1" applyAlignment="1">
      <alignment vertical="center" wrapText="1"/>
    </xf>
    <xf numFmtId="0" fontId="181" fillId="0" borderId="47" xfId="56" applyFont="1" applyBorder="1" applyAlignment="1">
      <alignment vertical="center" wrapText="1"/>
    </xf>
    <xf numFmtId="0" fontId="181" fillId="0" borderId="24" xfId="56" applyFont="1" applyBorder="1" applyAlignment="1">
      <alignment horizontal="center" vertical="center"/>
    </xf>
    <xf numFmtId="0" fontId="181" fillId="0" borderId="47" xfId="56" applyFont="1" applyBorder="1" applyAlignment="1">
      <alignment horizontal="center" vertical="center"/>
    </xf>
    <xf numFmtId="0" fontId="181" fillId="0" borderId="28" xfId="56" applyFont="1" applyBorder="1" applyAlignment="1">
      <alignment vertical="center" wrapText="1"/>
    </xf>
    <xf numFmtId="0" fontId="181" fillId="0" borderId="28" xfId="56" applyFont="1" applyBorder="1">
      <alignment vertical="center"/>
    </xf>
    <xf numFmtId="0" fontId="181" fillId="0" borderId="18" xfId="56" applyFont="1" applyBorder="1" applyAlignment="1">
      <alignment horizontal="left" vertical="center" wrapText="1"/>
    </xf>
    <xf numFmtId="0" fontId="181" fillId="0" borderId="230" xfId="56" applyFont="1" applyBorder="1" applyAlignment="1">
      <alignment horizontal="left" vertical="center" wrapText="1"/>
    </xf>
    <xf numFmtId="0" fontId="181" fillId="0" borderId="24" xfId="56" applyFont="1" applyBorder="1" applyAlignment="1">
      <alignment horizontal="left" vertical="center" wrapText="1"/>
    </xf>
    <xf numFmtId="0" fontId="181" fillId="0" borderId="66" xfId="56" applyFont="1" applyBorder="1" applyAlignment="1">
      <alignment horizontal="left" vertical="center" wrapText="1"/>
    </xf>
    <xf numFmtId="0" fontId="181" fillId="0" borderId="27" xfId="56" applyFont="1" applyBorder="1" applyAlignment="1">
      <alignment horizontal="left" vertical="center" wrapText="1"/>
    </xf>
    <xf numFmtId="0" fontId="181" fillId="0" borderId="47" xfId="56" applyFont="1" applyBorder="1" applyAlignment="1">
      <alignment horizontal="left" vertical="center" wrapText="1"/>
    </xf>
    <xf numFmtId="0" fontId="181" fillId="0" borderId="23" xfId="56" applyFont="1" applyBorder="1" applyAlignment="1">
      <alignment horizontal="left" vertical="center" wrapText="1"/>
    </xf>
    <xf numFmtId="0" fontId="181" fillId="0" borderId="70" xfId="56" applyFont="1" applyBorder="1" applyAlignment="1">
      <alignment horizontal="left" vertical="center" wrapText="1"/>
    </xf>
    <xf numFmtId="0" fontId="179" fillId="0" borderId="0" xfId="56" applyFont="1" applyAlignment="1">
      <alignment horizontal="center" vertical="center"/>
    </xf>
    <xf numFmtId="0" fontId="181" fillId="0" borderId="66" xfId="56" applyFont="1" applyBorder="1" applyAlignment="1">
      <alignment horizontal="center" vertical="center"/>
    </xf>
    <xf numFmtId="0" fontId="87" fillId="0" borderId="18" xfId="41" applyFont="1" applyBorder="1" applyAlignment="1">
      <alignment horizontal="center" vertical="center"/>
    </xf>
    <xf numFmtId="0" fontId="87" fillId="0" borderId="27" xfId="41" applyFont="1" applyBorder="1" applyAlignment="1">
      <alignment horizontal="center" vertical="center"/>
    </xf>
    <xf numFmtId="0" fontId="87" fillId="0" borderId="25" xfId="41" applyFont="1" applyBorder="1" applyAlignment="1">
      <alignment horizontal="center" vertical="center"/>
    </xf>
    <xf numFmtId="0" fontId="87" fillId="0" borderId="71" xfId="41" applyFont="1" applyBorder="1" applyAlignment="1">
      <alignment horizontal="center" vertical="center"/>
    </xf>
    <xf numFmtId="0" fontId="87" fillId="0" borderId="20" xfId="41" applyFont="1" applyBorder="1" applyAlignment="1">
      <alignment horizontal="center" vertical="center"/>
    </xf>
    <xf numFmtId="0" fontId="87" fillId="0" borderId="23" xfId="41" applyFont="1" applyBorder="1" applyAlignment="1">
      <alignment horizontal="center" vertical="center"/>
    </xf>
    <xf numFmtId="0" fontId="87" fillId="0" borderId="70" xfId="41" applyFont="1" applyBorder="1" applyAlignment="1">
      <alignment horizontal="center" vertical="center"/>
    </xf>
    <xf numFmtId="0" fontId="87" fillId="0" borderId="15" xfId="41" applyFont="1" applyBorder="1" applyAlignment="1">
      <alignment horizontal="center" vertical="center"/>
    </xf>
    <xf numFmtId="0" fontId="92" fillId="0" borderId="25" xfId="41" applyFont="1" applyBorder="1" applyAlignment="1">
      <alignment horizontal="center" vertical="center"/>
    </xf>
    <xf numFmtId="0" fontId="92" fillId="0" borderId="71" xfId="41" applyFont="1" applyBorder="1" applyAlignment="1">
      <alignment horizontal="center" vertical="center"/>
    </xf>
    <xf numFmtId="0" fontId="92" fillId="0" borderId="20" xfId="41" applyFont="1" applyBorder="1" applyAlignment="1">
      <alignment horizontal="center" vertical="center"/>
    </xf>
    <xf numFmtId="0" fontId="93" fillId="0" borderId="23" xfId="41" applyFont="1" applyBorder="1" applyAlignment="1">
      <alignment horizontal="center" vertical="center"/>
    </xf>
    <xf numFmtId="0" fontId="93" fillId="0" borderId="70" xfId="41" applyFont="1" applyBorder="1" applyAlignment="1">
      <alignment horizontal="center" vertical="center"/>
    </xf>
    <xf numFmtId="0" fontId="93" fillId="0" borderId="15" xfId="41" applyFont="1" applyBorder="1" applyAlignment="1">
      <alignment horizontal="center" vertical="center"/>
    </xf>
    <xf numFmtId="0" fontId="132" fillId="0" borderId="0" xfId="41" applyFont="1" applyAlignment="1">
      <alignment horizontal="right" vertical="center"/>
    </xf>
    <xf numFmtId="0" fontId="87" fillId="0" borderId="0" xfId="41" applyFont="1" applyAlignment="1">
      <alignment horizontal="right" vertical="center"/>
    </xf>
    <xf numFmtId="0" fontId="94" fillId="0" borderId="33" xfId="41" applyFont="1" applyBorder="1" applyAlignment="1">
      <alignment horizontal="center" vertical="center"/>
    </xf>
    <xf numFmtId="0" fontId="94" fillId="0" borderId="22" xfId="41" applyFont="1" applyBorder="1" applyAlignment="1">
      <alignment horizontal="center" vertical="center"/>
    </xf>
    <xf numFmtId="0" fontId="94" fillId="0" borderId="34" xfId="41" applyFont="1" applyBorder="1" applyAlignment="1">
      <alignment horizontal="center" vertical="center"/>
    </xf>
    <xf numFmtId="0" fontId="94" fillId="0" borderId="45" xfId="41" applyFont="1" applyBorder="1" applyAlignment="1">
      <alignment horizontal="center" vertical="center"/>
    </xf>
    <xf numFmtId="0" fontId="94" fillId="0" borderId="28" xfId="41" applyFont="1" applyBorder="1" applyAlignment="1">
      <alignment horizontal="center" vertical="center"/>
    </xf>
    <xf numFmtId="0" fontId="94" fillId="0" borderId="46" xfId="41" applyFont="1" applyBorder="1" applyAlignment="1">
      <alignment horizontal="center" vertical="center"/>
    </xf>
    <xf numFmtId="0" fontId="91" fillId="0" borderId="0" xfId="41" applyFont="1" applyAlignment="1">
      <alignment horizontal="center" vertical="center" wrapText="1"/>
    </xf>
    <xf numFmtId="0" fontId="91" fillId="0" borderId="0" xfId="41" applyFont="1" applyAlignment="1">
      <alignment horizontal="center" vertical="center"/>
    </xf>
    <xf numFmtId="0" fontId="87" fillId="0" borderId="24" xfId="41" applyFont="1" applyBorder="1" applyAlignment="1">
      <alignment horizontal="center" vertical="center"/>
    </xf>
    <xf numFmtId="0" fontId="87" fillId="0" borderId="66" xfId="41" applyFont="1" applyBorder="1" applyAlignment="1">
      <alignment horizontal="center" vertical="center"/>
    </xf>
    <xf numFmtId="0" fontId="87" fillId="0" borderId="47" xfId="41" applyFont="1" applyBorder="1" applyAlignment="1">
      <alignment horizontal="center" vertical="center"/>
    </xf>
    <xf numFmtId="0" fontId="87" fillId="0" borderId="0" xfId="41" applyFont="1" applyAlignment="1">
      <alignment horizontal="left" vertical="center"/>
    </xf>
    <xf numFmtId="0" fontId="87" fillId="0" borderId="0" xfId="41" applyFont="1" applyAlignment="1">
      <alignment horizontal="center" vertical="center"/>
    </xf>
    <xf numFmtId="0" fontId="92" fillId="0" borderId="28" xfId="41" applyFont="1" applyBorder="1" applyAlignment="1">
      <alignment horizontal="center" vertical="center"/>
    </xf>
    <xf numFmtId="0" fontId="45" fillId="0" borderId="71" xfId="41" applyFont="1" applyBorder="1" applyAlignment="1">
      <alignment horizontal="left" vertical="center" wrapText="1"/>
    </xf>
    <xf numFmtId="0" fontId="94" fillId="0" borderId="91" xfId="41" applyFont="1" applyBorder="1" applyAlignment="1">
      <alignment horizontal="center" vertical="center"/>
    </xf>
    <xf numFmtId="0" fontId="94" fillId="0" borderId="80" xfId="41" applyFont="1" applyBorder="1" applyAlignment="1">
      <alignment horizontal="center" vertical="center"/>
    </xf>
    <xf numFmtId="0" fontId="94" fillId="0" borderId="87" xfId="41" applyFont="1" applyBorder="1" applyAlignment="1">
      <alignment horizontal="center" vertical="center"/>
    </xf>
    <xf numFmtId="0" fontId="94" fillId="0" borderId="65" xfId="41" applyFont="1" applyBorder="1" applyAlignment="1">
      <alignment horizontal="center" vertical="center"/>
    </xf>
    <xf numFmtId="0" fontId="94" fillId="0" borderId="67" xfId="41" applyFont="1" applyBorder="1" applyAlignment="1">
      <alignment horizontal="center" vertical="center"/>
    </xf>
    <xf numFmtId="0" fontId="94" fillId="0" borderId="64" xfId="41" applyFont="1" applyBorder="1" applyAlignment="1">
      <alignment horizontal="center" vertical="center"/>
    </xf>
    <xf numFmtId="0" fontId="94" fillId="0" borderId="89" xfId="41" applyFont="1" applyBorder="1" applyAlignment="1">
      <alignment horizontal="center" vertical="center"/>
    </xf>
    <xf numFmtId="0" fontId="94" fillId="0" borderId="62" xfId="41" applyFont="1" applyBorder="1" applyAlignment="1">
      <alignment horizontal="center" vertical="center"/>
    </xf>
    <xf numFmtId="0" fontId="94" fillId="0" borderId="0" xfId="41" applyFont="1" applyAlignment="1">
      <alignment horizontal="center" vertical="center"/>
    </xf>
    <xf numFmtId="176" fontId="94" fillId="0" borderId="45" xfId="41" applyNumberFormat="1" applyFont="1" applyBorder="1" applyAlignment="1">
      <alignment horizontal="center" vertical="center"/>
    </xf>
    <xf numFmtId="176" fontId="94" fillId="0" borderId="28" xfId="41" applyNumberFormat="1" applyFont="1" applyBorder="1" applyAlignment="1">
      <alignment horizontal="center" vertical="center"/>
    </xf>
    <xf numFmtId="176" fontId="94" fillId="0" borderId="55" xfId="41" applyNumberFormat="1" applyFont="1" applyBorder="1" applyAlignment="1">
      <alignment horizontal="center" vertical="center"/>
    </xf>
    <xf numFmtId="176" fontId="94" fillId="0" borderId="56" xfId="41" applyNumberFormat="1" applyFont="1" applyBorder="1" applyAlignment="1">
      <alignment horizontal="center" vertical="center"/>
    </xf>
    <xf numFmtId="0" fontId="94" fillId="0" borderId="56" xfId="41" applyFont="1" applyBorder="1" applyAlignment="1">
      <alignment horizontal="center" vertical="center"/>
    </xf>
    <xf numFmtId="0" fontId="94" fillId="0" borderId="57" xfId="41" applyFont="1" applyBorder="1" applyAlignment="1">
      <alignment horizontal="center" vertical="center"/>
    </xf>
    <xf numFmtId="0" fontId="95" fillId="0" borderId="33" xfId="41" applyFont="1" applyBorder="1" applyAlignment="1">
      <alignment horizontal="center" vertical="center"/>
    </xf>
    <xf numFmtId="0" fontId="95" fillId="0" borderId="22" xfId="41" applyFont="1" applyBorder="1" applyAlignment="1">
      <alignment horizontal="center" vertical="center"/>
    </xf>
    <xf numFmtId="0" fontId="95" fillId="0" borderId="55" xfId="41" applyFont="1" applyBorder="1" applyAlignment="1">
      <alignment horizontal="center" vertical="center"/>
    </xf>
    <xf numFmtId="0" fontId="95" fillId="0" borderId="56" xfId="41" applyFont="1" applyBorder="1" applyAlignment="1">
      <alignment horizontal="center" vertical="center"/>
    </xf>
    <xf numFmtId="0" fontId="87" fillId="0" borderId="25" xfId="41" applyFont="1" applyBorder="1" applyAlignment="1">
      <alignment horizontal="center" vertical="center" textRotation="255" shrinkToFit="1"/>
    </xf>
    <xf numFmtId="0" fontId="87" fillId="0" borderId="20" xfId="41" applyFont="1" applyBorder="1" applyAlignment="1">
      <alignment horizontal="center" vertical="center" textRotation="255" shrinkToFit="1"/>
    </xf>
    <xf numFmtId="0" fontId="87" fillId="0" borderId="68" xfId="41" applyFont="1" applyBorder="1" applyAlignment="1">
      <alignment horizontal="center" vertical="center" textRotation="255" shrinkToFit="1"/>
    </xf>
    <xf numFmtId="0" fontId="87" fillId="0" borderId="69" xfId="41" applyFont="1" applyBorder="1" applyAlignment="1">
      <alignment horizontal="center" vertical="center" textRotation="255" shrinkToFit="1"/>
    </xf>
    <xf numFmtId="0" fontId="87" fillId="0" borderId="23" xfId="41" applyFont="1" applyBorder="1" applyAlignment="1">
      <alignment horizontal="center" vertical="center" textRotation="255" shrinkToFit="1"/>
    </xf>
    <xf numFmtId="0" fontId="87" fillId="0" borderId="15" xfId="41" applyFont="1" applyBorder="1" applyAlignment="1">
      <alignment horizontal="center" vertical="center" textRotation="255" shrinkToFit="1"/>
    </xf>
    <xf numFmtId="0" fontId="92" fillId="0" borderId="18" xfId="41" applyFont="1" applyBorder="1" applyAlignment="1">
      <alignment horizontal="center" vertical="center"/>
    </xf>
    <xf numFmtId="0" fontId="87" fillId="0" borderId="25" xfId="41" applyFont="1" applyBorder="1" applyAlignment="1">
      <alignment horizontal="center" vertical="center" textRotation="255" wrapText="1"/>
    </xf>
    <xf numFmtId="0" fontId="87" fillId="0" borderId="20" xfId="41" applyFont="1" applyBorder="1" applyAlignment="1">
      <alignment horizontal="center" vertical="center" textRotation="255" wrapText="1"/>
    </xf>
    <xf numFmtId="0" fontId="87" fillId="0" borderId="68" xfId="41" applyFont="1" applyBorder="1" applyAlignment="1">
      <alignment horizontal="center" vertical="center" textRotation="255" wrapText="1"/>
    </xf>
    <xf numFmtId="0" fontId="87" fillId="0" borderId="69" xfId="41" applyFont="1" applyBorder="1" applyAlignment="1">
      <alignment horizontal="center" vertical="center" textRotation="255" wrapText="1"/>
    </xf>
    <xf numFmtId="0" fontId="87" fillId="0" borderId="23" xfId="41" applyFont="1" applyBorder="1" applyAlignment="1">
      <alignment horizontal="center" vertical="center" textRotation="255" wrapText="1"/>
    </xf>
    <xf numFmtId="0" fontId="87" fillId="0" borderId="15" xfId="41" applyFont="1" applyBorder="1" applyAlignment="1">
      <alignment horizontal="center" vertical="center" textRotation="255" wrapText="1"/>
    </xf>
    <xf numFmtId="0" fontId="92" fillId="0" borderId="25" xfId="41" applyFont="1" applyBorder="1" applyAlignment="1">
      <alignment horizontal="center" vertical="center" shrinkToFit="1"/>
    </xf>
    <xf numFmtId="0" fontId="92" fillId="0" borderId="71" xfId="41" applyFont="1" applyBorder="1" applyAlignment="1">
      <alignment horizontal="center" vertical="center" shrinkToFit="1"/>
    </xf>
    <xf numFmtId="0" fontId="92" fillId="0" borderId="20" xfId="41" applyFont="1" applyBorder="1" applyAlignment="1">
      <alignment horizontal="center" vertical="center" shrinkToFit="1"/>
    </xf>
    <xf numFmtId="0" fontId="92" fillId="0" borderId="23" xfId="41" applyFont="1" applyBorder="1" applyAlignment="1">
      <alignment horizontal="center" vertical="center" shrinkToFit="1"/>
    </xf>
    <xf numFmtId="0" fontId="92" fillId="0" borderId="70" xfId="41" applyFont="1" applyBorder="1" applyAlignment="1">
      <alignment horizontal="center" vertical="center" shrinkToFit="1"/>
    </xf>
    <xf numFmtId="0" fontId="92" fillId="0" borderId="15" xfId="41" applyFont="1" applyBorder="1" applyAlignment="1">
      <alignment horizontal="center" vertical="center" shrinkToFit="1"/>
    </xf>
    <xf numFmtId="0" fontId="87" fillId="0" borderId="28" xfId="41" applyFont="1" applyBorder="1" applyAlignment="1">
      <alignment horizontal="center" vertical="center"/>
    </xf>
    <xf numFmtId="58" fontId="92" fillId="0" borderId="25" xfId="41" applyNumberFormat="1" applyFont="1" applyBorder="1" applyAlignment="1">
      <alignment horizontal="center" vertical="center"/>
    </xf>
    <xf numFmtId="0" fontId="92" fillId="0" borderId="24" xfId="41" applyFont="1" applyBorder="1" applyAlignment="1">
      <alignment horizontal="center" vertical="center"/>
    </xf>
    <xf numFmtId="58" fontId="92" fillId="0" borderId="44" xfId="41" applyNumberFormat="1" applyFont="1" applyBorder="1" applyAlignment="1">
      <alignment horizontal="center" vertical="center"/>
    </xf>
    <xf numFmtId="0" fontId="92" fillId="0" borderId="76" xfId="41" applyFont="1" applyBorder="1" applyAlignment="1">
      <alignment horizontal="center" vertical="center"/>
    </xf>
    <xf numFmtId="0" fontId="92" fillId="0" borderId="47" xfId="41" applyFont="1" applyBorder="1" applyAlignment="1">
      <alignment horizontal="center" vertical="center"/>
    </xf>
    <xf numFmtId="58" fontId="92" fillId="0" borderId="24" xfId="41" applyNumberFormat="1" applyFont="1" applyBorder="1" applyAlignment="1">
      <alignment horizontal="center" vertical="center"/>
    </xf>
    <xf numFmtId="58" fontId="92" fillId="0" borderId="47" xfId="41" applyNumberFormat="1" applyFont="1" applyBorder="1" applyAlignment="1">
      <alignment horizontal="center" vertical="center"/>
    </xf>
    <xf numFmtId="0" fontId="92" fillId="0" borderId="66" xfId="41" applyFont="1" applyBorder="1" applyAlignment="1">
      <alignment horizontal="center" vertical="center"/>
    </xf>
    <xf numFmtId="58" fontId="92" fillId="0" borderId="76" xfId="41" applyNumberFormat="1" applyFont="1" applyBorder="1" applyAlignment="1">
      <alignment horizontal="center" vertical="center"/>
    </xf>
    <xf numFmtId="0" fontId="92" fillId="0" borderId="44" xfId="41" applyFont="1" applyBorder="1" applyAlignment="1">
      <alignment horizontal="center" vertical="center"/>
    </xf>
    <xf numFmtId="0" fontId="93" fillId="0" borderId="0" xfId="41" applyFont="1" applyAlignment="1">
      <alignment horizontal="left" vertical="center" wrapText="1"/>
    </xf>
    <xf numFmtId="9" fontId="87" fillId="0" borderId="0" xfId="41" applyNumberFormat="1" applyFont="1" applyAlignment="1">
      <alignment horizontal="center" vertical="center"/>
    </xf>
    <xf numFmtId="0" fontId="94" fillId="0" borderId="30" xfId="41" applyFont="1" applyBorder="1" applyAlignment="1">
      <alignment horizontal="center" vertical="center"/>
    </xf>
    <xf numFmtId="0" fontId="94" fillId="0" borderId="39" xfId="41" applyFont="1" applyBorder="1" applyAlignment="1">
      <alignment horizontal="center" vertical="center"/>
    </xf>
    <xf numFmtId="0" fontId="93" fillId="0" borderId="28" xfId="41" applyFont="1" applyBorder="1" applyAlignment="1">
      <alignment horizontal="center" vertical="center" wrapText="1"/>
    </xf>
    <xf numFmtId="0" fontId="97" fillId="0" borderId="28" xfId="41" applyFont="1" applyBorder="1" applyAlignment="1">
      <alignment horizontal="center" vertical="center"/>
    </xf>
    <xf numFmtId="0" fontId="93" fillId="0" borderId="32" xfId="41" applyFont="1" applyBorder="1" applyAlignment="1">
      <alignment horizontal="center" vertical="center" wrapText="1"/>
    </xf>
    <xf numFmtId="0" fontId="93" fillId="0" borderId="117" xfId="41" applyFont="1" applyBorder="1" applyAlignment="1">
      <alignment horizontal="center" vertical="center"/>
    </xf>
    <xf numFmtId="0" fontId="92" fillId="0" borderId="36" xfId="41" applyFont="1" applyBorder="1" applyAlignment="1">
      <alignment horizontal="center" vertical="center"/>
    </xf>
    <xf numFmtId="0" fontId="92" fillId="0" borderId="151" xfId="41" applyFont="1" applyBorder="1" applyAlignment="1">
      <alignment horizontal="center" vertical="center"/>
    </xf>
    <xf numFmtId="0" fontId="92" fillId="0" borderId="45" xfId="41" applyFont="1" applyBorder="1" applyAlignment="1">
      <alignment horizontal="center" vertical="center"/>
    </xf>
    <xf numFmtId="0" fontId="92" fillId="0" borderId="46" xfId="41" applyFont="1" applyBorder="1" applyAlignment="1">
      <alignment horizontal="center" vertical="center"/>
    </xf>
    <xf numFmtId="58" fontId="92" fillId="0" borderId="28" xfId="41" applyNumberFormat="1" applyFont="1" applyBorder="1" applyAlignment="1">
      <alignment horizontal="center" vertical="center"/>
    </xf>
    <xf numFmtId="58" fontId="92" fillId="0" borderId="28" xfId="41" applyNumberFormat="1" applyFont="1" applyBorder="1" applyAlignment="1">
      <alignment horizontal="left" vertical="center"/>
    </xf>
    <xf numFmtId="0" fontId="92" fillId="0" borderId="28" xfId="41" applyFont="1" applyBorder="1" applyAlignment="1">
      <alignment horizontal="left" vertical="center"/>
    </xf>
    <xf numFmtId="58" fontId="92" fillId="0" borderId="40" xfId="41" applyNumberFormat="1" applyFont="1" applyBorder="1" applyAlignment="1">
      <alignment horizontal="center" vertical="center"/>
    </xf>
    <xf numFmtId="0" fontId="92" fillId="0" borderId="77" xfId="41" applyFont="1" applyBorder="1" applyAlignment="1">
      <alignment horizontal="center" vertical="center"/>
    </xf>
    <xf numFmtId="0" fontId="111" fillId="29" borderId="0" xfId="41" applyFont="1" applyFill="1" applyAlignment="1">
      <alignment horizontal="left" vertical="center" wrapText="1"/>
    </xf>
    <xf numFmtId="0" fontId="111" fillId="29" borderId="70" xfId="41" applyFont="1" applyFill="1" applyBorder="1" applyAlignment="1">
      <alignment horizontal="left" vertical="center"/>
    </xf>
    <xf numFmtId="58" fontId="92" fillId="0" borderId="54" xfId="41" applyNumberFormat="1" applyFont="1" applyBorder="1" applyAlignment="1">
      <alignment horizontal="center" vertical="center"/>
    </xf>
    <xf numFmtId="0" fontId="92" fillId="0" borderId="126" xfId="41" applyFont="1" applyBorder="1" applyAlignment="1">
      <alignment horizontal="center" vertical="center"/>
    </xf>
    <xf numFmtId="0" fontId="45" fillId="0" borderId="0" xfId="41" applyFont="1" applyAlignment="1">
      <alignment horizontal="left" vertical="center" wrapText="1"/>
    </xf>
    <xf numFmtId="0" fontId="45" fillId="0" borderId="0" xfId="41" applyFont="1" applyAlignment="1">
      <alignment horizontal="left" vertical="center"/>
    </xf>
    <xf numFmtId="0" fontId="132" fillId="0" borderId="0" xfId="41" applyFont="1" applyAlignment="1">
      <alignment horizontal="center" vertical="center"/>
    </xf>
    <xf numFmtId="0" fontId="87" fillId="0" borderId="25" xfId="41" applyFont="1" applyBorder="1" applyAlignment="1">
      <alignment horizontal="center" vertical="center" wrapText="1"/>
    </xf>
    <xf numFmtId="0" fontId="87" fillId="0" borderId="71" xfId="41" applyFont="1" applyBorder="1" applyAlignment="1">
      <alignment horizontal="center" vertical="center" wrapText="1"/>
    </xf>
    <xf numFmtId="0" fontId="87" fillId="0" borderId="20" xfId="41" applyFont="1" applyBorder="1" applyAlignment="1">
      <alignment horizontal="center" vertical="center" wrapText="1"/>
    </xf>
    <xf numFmtId="0" fontId="87" fillId="0" borderId="68" xfId="41" applyFont="1" applyBorder="1" applyAlignment="1">
      <alignment horizontal="center" vertical="center" wrapText="1"/>
    </xf>
    <xf numFmtId="0" fontId="87" fillId="0" borderId="0" xfId="41" applyFont="1" applyAlignment="1">
      <alignment horizontal="center" vertical="center" wrapText="1"/>
    </xf>
    <xf numFmtId="0" fontId="87" fillId="0" borderId="69" xfId="41" applyFont="1" applyBorder="1" applyAlignment="1">
      <alignment horizontal="center" vertical="center" wrapText="1"/>
    </xf>
    <xf numFmtId="0" fontId="87" fillId="0" borderId="23" xfId="41" applyFont="1" applyBorder="1" applyAlignment="1">
      <alignment horizontal="center" vertical="center" wrapText="1"/>
    </xf>
    <xf numFmtId="0" fontId="87" fillId="0" borderId="70" xfId="41" applyFont="1" applyBorder="1" applyAlignment="1">
      <alignment horizontal="center" vertical="center" wrapText="1"/>
    </xf>
    <xf numFmtId="0" fontId="87" fillId="0" borderId="15" xfId="41" applyFont="1" applyBorder="1" applyAlignment="1">
      <alignment horizontal="center" vertical="center" wrapText="1"/>
    </xf>
    <xf numFmtId="0" fontId="92" fillId="0" borderId="24" xfId="41" applyFont="1" applyBorder="1" applyAlignment="1">
      <alignment horizontal="center" vertical="center" textRotation="255" wrapText="1" shrinkToFit="1"/>
    </xf>
    <xf numFmtId="0" fontId="92" fillId="0" borderId="47" xfId="41" applyFont="1" applyBorder="1" applyAlignment="1">
      <alignment horizontal="center" vertical="center" textRotation="255" wrapText="1" shrinkToFit="1"/>
    </xf>
    <xf numFmtId="0" fontId="92" fillId="0" borderId="23" xfId="41" applyFont="1" applyBorder="1" applyAlignment="1">
      <alignment horizontal="center" vertical="center" textRotation="255" shrinkToFit="1"/>
    </xf>
    <xf numFmtId="0" fontId="92" fillId="0" borderId="15" xfId="41" applyFont="1" applyBorder="1" applyAlignment="1">
      <alignment horizontal="center" vertical="center" textRotation="255" shrinkToFit="1"/>
    </xf>
    <xf numFmtId="0" fontId="92" fillId="0" borderId="24" xfId="41" applyFont="1" applyBorder="1" applyAlignment="1">
      <alignment horizontal="center" vertical="center" textRotation="255" shrinkToFit="1"/>
    </xf>
    <xf numFmtId="0" fontId="92" fillId="0" borderId="47" xfId="41" applyFont="1" applyBorder="1" applyAlignment="1">
      <alignment horizontal="center" vertical="center" textRotation="255" shrinkToFit="1"/>
    </xf>
    <xf numFmtId="0" fontId="89" fillId="0" borderId="24" xfId="67" applyFont="1" applyBorder="1" applyAlignment="1" applyProtection="1">
      <alignment horizontal="center" vertical="center"/>
      <protection locked="0"/>
    </xf>
    <xf numFmtId="0" fontId="89" fillId="0" borderId="47" xfId="67" applyFont="1" applyBorder="1" applyAlignment="1" applyProtection="1">
      <alignment horizontal="center" vertical="center"/>
      <protection locked="0"/>
    </xf>
    <xf numFmtId="0" fontId="89" fillId="32" borderId="70" xfId="67" applyFont="1" applyFill="1" applyBorder="1" applyAlignment="1" applyProtection="1">
      <alignment horizontal="center" vertical="center"/>
      <protection locked="0"/>
    </xf>
    <xf numFmtId="0" fontId="105" fillId="32" borderId="0" xfId="67" applyFont="1" applyFill="1" applyAlignment="1" applyProtection="1">
      <alignment horizontal="center" vertical="center"/>
      <protection locked="0"/>
    </xf>
    <xf numFmtId="0" fontId="89" fillId="33" borderId="28" xfId="67" applyFont="1" applyFill="1" applyBorder="1" applyAlignment="1" applyProtection="1">
      <alignment horizontal="center" vertical="center"/>
      <protection locked="0"/>
    </xf>
    <xf numFmtId="0" fontId="89" fillId="32" borderId="28" xfId="67" applyFont="1" applyFill="1" applyBorder="1" applyAlignment="1" applyProtection="1">
      <alignment horizontal="center" vertical="center"/>
      <protection locked="0"/>
    </xf>
    <xf numFmtId="0" fontId="104" fillId="33" borderId="24" xfId="67" applyFont="1" applyFill="1" applyBorder="1" applyAlignment="1" applyProtection="1">
      <alignment horizontal="center" vertical="center"/>
      <protection locked="0"/>
    </xf>
    <xf numFmtId="0" fontId="104" fillId="33" borderId="66" xfId="67" applyFont="1" applyFill="1" applyBorder="1" applyAlignment="1" applyProtection="1">
      <alignment horizontal="center" vertical="center"/>
      <protection locked="0"/>
    </xf>
    <xf numFmtId="0" fontId="104" fillId="33" borderId="47" xfId="67" applyFont="1" applyFill="1" applyBorder="1" applyAlignment="1" applyProtection="1">
      <alignment horizontal="center" vertical="center"/>
      <protection locked="0"/>
    </xf>
    <xf numFmtId="0" fontId="89" fillId="0" borderId="28" xfId="67" applyFont="1" applyBorder="1" applyAlignment="1" applyProtection="1">
      <alignment horizontal="left" vertical="center"/>
      <protection locked="0"/>
    </xf>
    <xf numFmtId="0" fontId="102" fillId="0" borderId="113" xfId="67" applyFont="1" applyBorder="1" applyAlignment="1" applyProtection="1">
      <alignment horizontal="center" vertical="center"/>
      <protection locked="0"/>
    </xf>
    <xf numFmtId="0" fontId="102" fillId="0" borderId="247" xfId="67" applyFont="1" applyBorder="1" applyAlignment="1" applyProtection="1">
      <alignment horizontal="center" vertical="center"/>
      <protection locked="0"/>
    </xf>
    <xf numFmtId="0" fontId="103" fillId="0" borderId="25" xfId="67" applyFont="1" applyBorder="1" applyAlignment="1" applyProtection="1">
      <alignment horizontal="left" vertical="center"/>
      <protection locked="0"/>
    </xf>
    <xf numFmtId="0" fontId="103" fillId="0" borderId="71" xfId="67" applyFont="1" applyBorder="1" applyAlignment="1" applyProtection="1">
      <alignment horizontal="left" vertical="center"/>
      <protection locked="0"/>
    </xf>
    <xf numFmtId="0" fontId="103" fillId="0" borderId="20" xfId="67" applyFont="1" applyBorder="1" applyAlignment="1" applyProtection="1">
      <alignment horizontal="left" vertical="center"/>
      <protection locked="0"/>
    </xf>
    <xf numFmtId="0" fontId="102" fillId="0" borderId="20" xfId="67" applyFont="1" applyBorder="1" applyAlignment="1" applyProtection="1">
      <alignment horizontal="center" vertical="center"/>
      <protection locked="0"/>
    </xf>
    <xf numFmtId="0" fontId="102" fillId="0" borderId="69" xfId="67" applyFont="1" applyBorder="1" applyAlignment="1" applyProtection="1">
      <alignment horizontal="center" vertical="center"/>
      <protection locked="0"/>
    </xf>
    <xf numFmtId="0" fontId="102" fillId="0" borderId="15" xfId="67" applyFont="1" applyBorder="1" applyAlignment="1" applyProtection="1">
      <alignment horizontal="center" vertical="center"/>
      <protection locked="0"/>
    </xf>
    <xf numFmtId="0" fontId="89" fillId="0" borderId="24" xfId="67" applyFont="1" applyBorder="1" applyAlignment="1" applyProtection="1">
      <alignment horizontal="left" vertical="center"/>
      <protection locked="0"/>
    </xf>
    <xf numFmtId="0" fontId="89" fillId="0" borderId="66" xfId="67" applyFont="1" applyBorder="1" applyAlignment="1" applyProtection="1">
      <alignment horizontal="left" vertical="center"/>
      <protection locked="0"/>
    </xf>
    <xf numFmtId="0" fontId="89" fillId="0" borderId="47" xfId="67" applyFont="1" applyBorder="1" applyAlignment="1" applyProtection="1">
      <alignment horizontal="left" vertical="center"/>
      <protection locked="0"/>
    </xf>
    <xf numFmtId="0" fontId="103" fillId="0" borderId="24" xfId="67" applyFont="1" applyBorder="1" applyAlignment="1" applyProtection="1">
      <alignment horizontal="left" vertical="center"/>
      <protection locked="0"/>
    </xf>
    <xf numFmtId="0" fontId="103" fillId="0" borderId="66" xfId="67" applyFont="1" applyBorder="1" applyAlignment="1" applyProtection="1">
      <alignment horizontal="left" vertical="center"/>
      <protection locked="0"/>
    </xf>
    <xf numFmtId="0" fontId="103" fillId="0" borderId="47" xfId="67" applyFont="1" applyBorder="1" applyAlignment="1" applyProtection="1">
      <alignment horizontal="left" vertical="center"/>
      <protection locked="0"/>
    </xf>
    <xf numFmtId="0" fontId="89" fillId="0" borderId="68" xfId="67" applyFont="1" applyBorder="1" applyAlignment="1" applyProtection="1">
      <alignment horizontal="left" vertical="center"/>
      <protection locked="0"/>
    </xf>
    <xf numFmtId="0" fontId="89" fillId="0" borderId="0" xfId="67" applyFont="1" applyAlignment="1" applyProtection="1">
      <alignment horizontal="left" vertical="center"/>
      <protection locked="0"/>
    </xf>
    <xf numFmtId="0" fontId="89" fillId="0" borderId="69" xfId="67" applyFont="1" applyBorder="1" applyAlignment="1" applyProtection="1">
      <alignment horizontal="left" vertical="center"/>
      <protection locked="0"/>
    </xf>
    <xf numFmtId="0" fontId="103" fillId="0" borderId="68" xfId="67" applyFont="1" applyBorder="1" applyAlignment="1" applyProtection="1">
      <alignment horizontal="left" vertical="center"/>
      <protection locked="0"/>
    </xf>
    <xf numFmtId="0" fontId="103" fillId="0" borderId="0" xfId="67" applyFont="1" applyAlignment="1" applyProtection="1">
      <alignment horizontal="left" vertical="center"/>
      <protection locked="0"/>
    </xf>
    <xf numFmtId="0" fontId="103" fillId="0" borderId="69" xfId="67" applyFont="1" applyBorder="1" applyAlignment="1" applyProtection="1">
      <alignment horizontal="left" vertical="center"/>
      <protection locked="0"/>
    </xf>
    <xf numFmtId="0" fontId="99" fillId="0" borderId="66" xfId="67" applyFont="1" applyBorder="1" applyAlignment="1" applyProtection="1">
      <alignment horizontal="right" vertical="top"/>
      <protection locked="0"/>
    </xf>
    <xf numFmtId="0" fontId="89" fillId="0" borderId="25" xfId="67" applyFont="1" applyBorder="1" applyAlignment="1" applyProtection="1">
      <alignment horizontal="left" vertical="center" wrapText="1"/>
      <protection locked="0"/>
    </xf>
    <xf numFmtId="0" fontId="89" fillId="0" borderId="71" xfId="67" applyFont="1" applyBorder="1" applyAlignment="1" applyProtection="1">
      <alignment horizontal="left" vertical="center" wrapText="1"/>
      <protection locked="0"/>
    </xf>
    <xf numFmtId="0" fontId="89" fillId="0" borderId="20" xfId="67" applyFont="1" applyBorder="1" applyAlignment="1" applyProtection="1">
      <alignment horizontal="left" vertical="center" wrapText="1"/>
      <protection locked="0"/>
    </xf>
    <xf numFmtId="0" fontId="89" fillId="0" borderId="23" xfId="67" applyFont="1" applyBorder="1" applyAlignment="1" applyProtection="1">
      <alignment horizontal="left" vertical="center" wrapText="1"/>
      <protection locked="0"/>
    </xf>
    <xf numFmtId="0" fontId="89" fillId="0" borderId="70" xfId="67" applyFont="1" applyBorder="1" applyAlignment="1" applyProtection="1">
      <alignment horizontal="left" vertical="center" wrapText="1"/>
      <protection locked="0"/>
    </xf>
    <xf numFmtId="0" fontId="89" fillId="0" borderId="15" xfId="67" applyFont="1" applyBorder="1" applyAlignment="1" applyProtection="1">
      <alignment horizontal="left" vertical="center" wrapText="1"/>
      <protection locked="0"/>
    </xf>
    <xf numFmtId="0" fontId="89" fillId="32" borderId="18" xfId="67" applyFont="1" applyFill="1" applyBorder="1" applyAlignment="1" applyProtection="1">
      <alignment horizontal="center" vertical="center"/>
      <protection locked="0"/>
    </xf>
    <xf numFmtId="0" fontId="89" fillId="32" borderId="27" xfId="67" applyFont="1" applyFill="1" applyBorder="1" applyAlignment="1" applyProtection="1">
      <alignment horizontal="center" vertical="center"/>
      <protection locked="0"/>
    </xf>
    <xf numFmtId="0" fontId="89" fillId="0" borderId="28" xfId="67" applyFont="1" applyBorder="1" applyAlignment="1" applyProtection="1">
      <alignment horizontal="left" vertical="center" wrapText="1"/>
      <protection locked="0"/>
    </xf>
    <xf numFmtId="0" fontId="89" fillId="32" borderId="24" xfId="67" applyFont="1" applyFill="1" applyBorder="1" applyAlignment="1" applyProtection="1">
      <alignment horizontal="center" vertical="center"/>
      <protection locked="0"/>
    </xf>
    <xf numFmtId="0" fontId="89" fillId="0" borderId="18" xfId="67" applyFont="1" applyBorder="1" applyAlignment="1" applyProtection="1">
      <alignment horizontal="center" vertical="center"/>
      <protection locked="0"/>
    </xf>
    <xf numFmtId="0" fontId="89" fillId="0" borderId="72" xfId="67" applyFont="1" applyBorder="1" applyAlignment="1" applyProtection="1">
      <alignment horizontal="center" vertical="center"/>
      <protection locked="0"/>
    </xf>
    <xf numFmtId="0" fontId="89" fillId="0" borderId="15" xfId="67" applyFont="1" applyBorder="1" applyAlignment="1" applyProtection="1">
      <alignment horizontal="center" vertical="center"/>
      <protection locked="0"/>
    </xf>
    <xf numFmtId="0" fontId="103" fillId="0" borderId="23" xfId="67" applyFont="1" applyBorder="1" applyAlignment="1" applyProtection="1">
      <alignment horizontal="left" vertical="center"/>
      <protection locked="0"/>
    </xf>
    <xf numFmtId="0" fontId="103" fillId="0" borderId="70" xfId="67" applyFont="1" applyBorder="1" applyAlignment="1" applyProtection="1">
      <alignment horizontal="left" vertical="center"/>
      <protection locked="0"/>
    </xf>
    <xf numFmtId="0" fontId="103" fillId="0" borderId="15" xfId="67" applyFont="1" applyBorder="1" applyAlignment="1" applyProtection="1">
      <alignment horizontal="left" vertical="center"/>
      <protection locked="0"/>
    </xf>
    <xf numFmtId="0" fontId="89" fillId="0" borderId="68" xfId="67" applyFont="1" applyBorder="1" applyAlignment="1" applyProtection="1">
      <alignment horizontal="left" vertical="center" wrapText="1"/>
      <protection locked="0"/>
    </xf>
    <xf numFmtId="0" fontId="89" fillId="0" borderId="0" xfId="67" applyFont="1" applyAlignment="1" applyProtection="1">
      <alignment horizontal="left" vertical="center" wrapText="1"/>
      <protection locked="0"/>
    </xf>
    <xf numFmtId="0" fontId="89" fillId="0" borderId="69" xfId="67" applyFont="1" applyBorder="1" applyAlignment="1" applyProtection="1">
      <alignment horizontal="left" vertical="center" wrapText="1"/>
      <protection locked="0"/>
    </xf>
    <xf numFmtId="0" fontId="89" fillId="32" borderId="248" xfId="67" applyFont="1" applyFill="1" applyBorder="1" applyAlignment="1" applyProtection="1">
      <alignment horizontal="center" vertical="center"/>
      <protection locked="0"/>
    </xf>
    <xf numFmtId="0" fontId="89" fillId="32" borderId="246" xfId="67" applyFont="1" applyFill="1" applyBorder="1" applyAlignment="1" applyProtection="1">
      <alignment horizontal="center" vertical="center"/>
      <protection locked="0"/>
    </xf>
    <xf numFmtId="0" fontId="89" fillId="31" borderId="24" xfId="67" applyFont="1" applyFill="1" applyBorder="1" applyAlignment="1" applyProtection="1">
      <alignment horizontal="center" vertical="center"/>
      <protection locked="0"/>
    </xf>
    <xf numFmtId="0" fontId="89" fillId="31" borderId="66" xfId="67" applyFont="1" applyFill="1" applyBorder="1" applyAlignment="1" applyProtection="1">
      <alignment horizontal="center" vertical="center"/>
      <protection locked="0"/>
    </xf>
    <xf numFmtId="0" fontId="89" fillId="31" borderId="47" xfId="67" applyFont="1" applyFill="1" applyBorder="1" applyAlignment="1" applyProtection="1">
      <alignment horizontal="center" vertical="center"/>
      <protection locked="0"/>
    </xf>
    <xf numFmtId="0" fontId="104" fillId="33" borderId="28" xfId="67" applyFont="1" applyFill="1" applyBorder="1" applyAlignment="1" applyProtection="1">
      <alignment horizontal="center" vertical="center"/>
      <protection locked="0"/>
    </xf>
    <xf numFmtId="0" fontId="104" fillId="33" borderId="18" xfId="67" applyFont="1" applyFill="1" applyBorder="1" applyAlignment="1" applyProtection="1">
      <alignment horizontal="center" vertical="center"/>
      <protection locked="0"/>
    </xf>
    <xf numFmtId="0" fontId="89" fillId="32" borderId="249" xfId="67" applyFont="1" applyFill="1" applyBorder="1" applyAlignment="1" applyProtection="1">
      <alignment horizontal="center" vertical="center"/>
      <protection locked="0"/>
    </xf>
    <xf numFmtId="0" fontId="102" fillId="0" borderId="113" xfId="67" applyFont="1" applyBorder="1" applyAlignment="1" applyProtection="1">
      <alignment horizontal="center"/>
      <protection locked="0"/>
    </xf>
    <xf numFmtId="0" fontId="102" fillId="0" borderId="247" xfId="67" applyFont="1" applyBorder="1" applyAlignment="1" applyProtection="1">
      <alignment horizontal="center"/>
      <protection locked="0"/>
    </xf>
    <xf numFmtId="0" fontId="102" fillId="0" borderId="18" xfId="67" applyFont="1" applyBorder="1" applyAlignment="1" applyProtection="1">
      <alignment horizontal="center" vertical="center"/>
      <protection locked="0"/>
    </xf>
    <xf numFmtId="0" fontId="102" fillId="0" borderId="72" xfId="67" applyFont="1" applyBorder="1" applyAlignment="1" applyProtection="1">
      <alignment horizontal="center" vertical="center"/>
      <protection locked="0"/>
    </xf>
    <xf numFmtId="0" fontId="102" fillId="0" borderId="27" xfId="67" applyFont="1" applyBorder="1" applyAlignment="1" applyProtection="1">
      <alignment horizontal="center" vertical="center"/>
      <protection locked="0"/>
    </xf>
    <xf numFmtId="0" fontId="89" fillId="0" borderId="28" xfId="67" applyFont="1" applyBorder="1" applyProtection="1">
      <alignment vertical="center"/>
      <protection locked="0"/>
    </xf>
    <xf numFmtId="0" fontId="89" fillId="0" borderId="18" xfId="67" applyFont="1" applyBorder="1" applyAlignment="1" applyProtection="1">
      <alignment horizontal="left" vertical="center"/>
      <protection locked="0"/>
    </xf>
    <xf numFmtId="0" fontId="210" fillId="0" borderId="190" xfId="67" applyFont="1" applyBorder="1" applyAlignment="1" applyProtection="1">
      <alignment horizontal="center" vertical="center" wrapText="1"/>
      <protection locked="0"/>
    </xf>
    <xf numFmtId="0" fontId="210" fillId="0" borderId="71" xfId="67" applyFont="1" applyBorder="1" applyAlignment="1" applyProtection="1">
      <alignment horizontal="center" vertical="center" wrapText="1"/>
      <protection locked="0"/>
    </xf>
    <xf numFmtId="0" fontId="210" fillId="0" borderId="235" xfId="67" applyFont="1" applyBorder="1" applyAlignment="1" applyProtection="1">
      <alignment horizontal="center" vertical="center" wrapText="1"/>
      <protection locked="0"/>
    </xf>
    <xf numFmtId="0" fontId="210" fillId="0" borderId="0" xfId="67" applyFont="1" applyAlignment="1" applyProtection="1">
      <alignment horizontal="center" vertical="center" wrapText="1"/>
      <protection locked="0"/>
    </xf>
    <xf numFmtId="0" fontId="210" fillId="0" borderId="233" xfId="67" applyFont="1" applyBorder="1" applyAlignment="1" applyProtection="1">
      <alignment horizontal="center" vertical="center" wrapText="1"/>
      <protection locked="0"/>
    </xf>
    <xf numFmtId="0" fontId="210" fillId="0" borderId="318" xfId="67" applyFont="1" applyBorder="1" applyAlignment="1" applyProtection="1">
      <alignment horizontal="center" vertical="center" wrapText="1"/>
      <protection locked="0"/>
    </xf>
    <xf numFmtId="0" fontId="212" fillId="0" borderId="71" xfId="67" applyFont="1" applyBorder="1" applyAlignment="1" applyProtection="1">
      <alignment horizontal="center" vertical="center" wrapText="1"/>
      <protection locked="0"/>
    </xf>
    <xf numFmtId="0" fontId="212" fillId="0" borderId="86" xfId="67" applyFont="1" applyBorder="1" applyAlignment="1" applyProtection="1">
      <alignment horizontal="center" vertical="center" wrapText="1"/>
      <protection locked="0"/>
    </xf>
    <xf numFmtId="0" fontId="212" fillId="0" borderId="0" xfId="67" applyFont="1" applyAlignment="1" applyProtection="1">
      <alignment horizontal="center" vertical="center" wrapText="1"/>
      <protection locked="0"/>
    </xf>
    <xf numFmtId="0" fontId="212" fillId="0" borderId="234" xfId="67" applyFont="1" applyBorder="1" applyAlignment="1" applyProtection="1">
      <alignment horizontal="center" vertical="center" wrapText="1"/>
      <protection locked="0"/>
    </xf>
    <xf numFmtId="0" fontId="212" fillId="0" borderId="318" xfId="67" applyFont="1" applyBorder="1" applyAlignment="1" applyProtection="1">
      <alignment horizontal="center" vertical="center" wrapText="1"/>
      <protection locked="0"/>
    </xf>
    <xf numFmtId="0" fontId="212" fillId="0" borderId="319" xfId="67" applyFont="1" applyBorder="1" applyAlignment="1" applyProtection="1">
      <alignment horizontal="center" vertical="center" wrapText="1"/>
      <protection locked="0"/>
    </xf>
    <xf numFmtId="0" fontId="102" fillId="32" borderId="23" xfId="67" applyFont="1" applyFill="1" applyBorder="1" applyAlignment="1" applyProtection="1">
      <alignment horizontal="center" vertical="center" wrapText="1"/>
      <protection locked="0"/>
    </xf>
    <xf numFmtId="0" fontId="102" fillId="32" borderId="15" xfId="67" applyFont="1" applyFill="1" applyBorder="1" applyAlignment="1" applyProtection="1">
      <alignment horizontal="center" vertical="center" wrapText="1"/>
      <protection locked="0"/>
    </xf>
    <xf numFmtId="0" fontId="89" fillId="31" borderId="28" xfId="67" applyFont="1" applyFill="1" applyBorder="1" applyAlignment="1" applyProtection="1">
      <alignment horizontal="center" vertical="center"/>
      <protection locked="0"/>
    </xf>
    <xf numFmtId="0" fontId="89" fillId="32" borderId="47" xfId="67" applyFont="1" applyFill="1" applyBorder="1" applyAlignment="1" applyProtection="1">
      <alignment horizontal="center" vertical="center"/>
      <protection locked="0"/>
    </xf>
    <xf numFmtId="0" fontId="213" fillId="30" borderId="24" xfId="67" applyFont="1" applyFill="1" applyBorder="1" applyAlignment="1">
      <alignment horizontal="center" vertical="center"/>
    </xf>
    <xf numFmtId="0" fontId="213" fillId="30" borderId="66" xfId="67" applyFont="1" applyFill="1" applyBorder="1" applyAlignment="1">
      <alignment horizontal="center" vertical="center"/>
    </xf>
    <xf numFmtId="0" fontId="213" fillId="30" borderId="47" xfId="67" applyFont="1" applyFill="1" applyBorder="1" applyAlignment="1">
      <alignment horizontal="center" vertical="center"/>
    </xf>
    <xf numFmtId="0" fontId="84" fillId="32" borderId="0" xfId="67" applyFont="1" applyFill="1" applyAlignment="1">
      <alignment horizontal="center" vertical="center"/>
    </xf>
    <xf numFmtId="0" fontId="214" fillId="33" borderId="68" xfId="67" applyFont="1" applyFill="1" applyBorder="1" applyAlignment="1">
      <alignment horizontal="center" vertical="center" wrapText="1"/>
    </xf>
    <xf numFmtId="0" fontId="214" fillId="33" borderId="0" xfId="67" applyFont="1" applyFill="1" applyAlignment="1">
      <alignment horizontal="center" vertical="center" wrapText="1"/>
    </xf>
    <xf numFmtId="0" fontId="214" fillId="33" borderId="69" xfId="67" applyFont="1" applyFill="1" applyBorder="1" applyAlignment="1">
      <alignment horizontal="center" vertical="center" wrapText="1"/>
    </xf>
    <xf numFmtId="0" fontId="215" fillId="30" borderId="18" xfId="67" applyFont="1" applyFill="1" applyBorder="1" applyAlignment="1">
      <alignment vertical="center" wrapText="1"/>
    </xf>
    <xf numFmtId="0" fontId="215" fillId="30" borderId="72" xfId="67" applyFont="1" applyFill="1" applyBorder="1" applyAlignment="1">
      <alignment vertical="center" wrapText="1"/>
    </xf>
    <xf numFmtId="0" fontId="215" fillId="30" borderId="27" xfId="67" applyFont="1" applyFill="1" applyBorder="1" applyAlignment="1">
      <alignment vertical="center" wrapText="1"/>
    </xf>
    <xf numFmtId="186" fontId="213" fillId="32" borderId="28" xfId="67" applyNumberFormat="1" applyFont="1" applyFill="1" applyBorder="1" applyAlignment="1">
      <alignment horizontal="center" vertical="center" wrapText="1"/>
    </xf>
    <xf numFmtId="0" fontId="215" fillId="30" borderId="28" xfId="67" applyFont="1" applyFill="1" applyBorder="1" applyAlignment="1">
      <alignment horizontal="left" vertical="center" wrapText="1"/>
    </xf>
    <xf numFmtId="0" fontId="215" fillId="30" borderId="71" xfId="67" applyFont="1" applyFill="1" applyBorder="1" applyAlignment="1">
      <alignment horizontal="left" vertical="center" wrapText="1"/>
    </xf>
    <xf numFmtId="0" fontId="215" fillId="30" borderId="20" xfId="67" applyFont="1" applyFill="1" applyBorder="1" applyAlignment="1">
      <alignment horizontal="left" vertical="center" wrapText="1"/>
    </xf>
    <xf numFmtId="0" fontId="215" fillId="30" borderId="0" xfId="67" applyFont="1" applyFill="1" applyAlignment="1">
      <alignment horizontal="left" vertical="center" wrapText="1"/>
    </xf>
    <xf numFmtId="0" fontId="215" fillId="30" borderId="69" xfId="67" applyFont="1" applyFill="1" applyBorder="1" applyAlignment="1">
      <alignment horizontal="left" vertical="center" wrapText="1"/>
    </xf>
    <xf numFmtId="0" fontId="215" fillId="30" borderId="70" xfId="67" applyFont="1" applyFill="1" applyBorder="1" applyAlignment="1">
      <alignment horizontal="left" vertical="center" wrapText="1"/>
    </xf>
    <xf numFmtId="0" fontId="215" fillId="30" borderId="15" xfId="67" applyFont="1" applyFill="1" applyBorder="1" applyAlignment="1">
      <alignment horizontal="left" vertical="center" wrapText="1"/>
    </xf>
    <xf numFmtId="184" fontId="213" fillId="30" borderId="28" xfId="67" applyNumberFormat="1" applyFont="1" applyFill="1" applyBorder="1" applyAlignment="1">
      <alignment horizontal="center" vertical="center"/>
    </xf>
    <xf numFmtId="0" fontId="214" fillId="33" borderId="25" xfId="67" applyFont="1" applyFill="1" applyBorder="1" applyAlignment="1">
      <alignment horizontal="center" vertical="center"/>
    </xf>
    <xf numFmtId="0" fontId="214" fillId="33" borderId="71" xfId="67" applyFont="1" applyFill="1" applyBorder="1" applyAlignment="1">
      <alignment horizontal="center" vertical="center"/>
    </xf>
    <xf numFmtId="0" fontId="214" fillId="33" borderId="20" xfId="67" applyFont="1" applyFill="1" applyBorder="1" applyAlignment="1">
      <alignment horizontal="center" vertical="center"/>
    </xf>
    <xf numFmtId="0" fontId="215" fillId="30" borderId="25" xfId="67" applyFont="1" applyFill="1" applyBorder="1" applyAlignment="1">
      <alignment horizontal="left" vertical="center" wrapText="1"/>
    </xf>
    <xf numFmtId="0" fontId="215" fillId="30" borderId="23" xfId="67" applyFont="1" applyFill="1" applyBorder="1" applyAlignment="1">
      <alignment horizontal="left" vertical="center" wrapText="1"/>
    </xf>
    <xf numFmtId="186" fontId="213" fillId="32" borderId="25" xfId="67" applyNumberFormat="1" applyFont="1" applyFill="1" applyBorder="1" applyAlignment="1">
      <alignment horizontal="center" vertical="center" wrapText="1"/>
    </xf>
    <xf numFmtId="186" fontId="213" fillId="32" borderId="71" xfId="67" applyNumberFormat="1" applyFont="1" applyFill="1" applyBorder="1" applyAlignment="1">
      <alignment horizontal="center" vertical="center" wrapText="1"/>
    </xf>
    <xf numFmtId="186" fontId="213" fillId="32" borderId="20" xfId="67" applyNumberFormat="1" applyFont="1" applyFill="1" applyBorder="1" applyAlignment="1">
      <alignment horizontal="center" vertical="center" wrapText="1"/>
    </xf>
    <xf numFmtId="186" fontId="213" fillId="32" borderId="23" xfId="67" applyNumberFormat="1" applyFont="1" applyFill="1" applyBorder="1" applyAlignment="1">
      <alignment horizontal="center" vertical="center" wrapText="1"/>
    </xf>
    <xf numFmtId="186" fontId="213" fillId="32" borderId="70" xfId="67" applyNumberFormat="1" applyFont="1" applyFill="1" applyBorder="1" applyAlignment="1">
      <alignment horizontal="center" vertical="center" wrapText="1"/>
    </xf>
    <xf numFmtId="186" fontId="213" fillId="32" borderId="15" xfId="67" applyNumberFormat="1" applyFont="1" applyFill="1" applyBorder="1" applyAlignment="1">
      <alignment horizontal="center" vertical="center" wrapText="1"/>
    </xf>
    <xf numFmtId="0" fontId="213" fillId="30" borderId="28" xfId="67" applyFont="1" applyFill="1" applyBorder="1" applyAlignment="1">
      <alignment horizontal="center" vertical="center"/>
    </xf>
    <xf numFmtId="195" fontId="85" fillId="30" borderId="28" xfId="67" applyNumberFormat="1" applyFont="1" applyFill="1" applyBorder="1" applyAlignment="1">
      <alignment horizontal="center" vertical="center"/>
    </xf>
    <xf numFmtId="0" fontId="214" fillId="30" borderId="70" xfId="67" applyFont="1" applyFill="1" applyBorder="1" applyAlignment="1">
      <alignment horizontal="left" vertical="center" shrinkToFit="1"/>
    </xf>
    <xf numFmtId="0" fontId="214" fillId="30" borderId="0" xfId="67" applyFont="1" applyFill="1" applyAlignment="1">
      <alignment horizontal="left" vertical="center" shrinkToFit="1"/>
    </xf>
    <xf numFmtId="0" fontId="219" fillId="33" borderId="28" xfId="67" applyFont="1" applyFill="1" applyBorder="1" applyAlignment="1">
      <alignment horizontal="center" vertical="center"/>
    </xf>
    <xf numFmtId="0" fontId="219" fillId="0" borderId="28" xfId="67" applyFont="1" applyBorder="1" applyAlignment="1">
      <alignment horizontal="center" vertical="center"/>
    </xf>
    <xf numFmtId="0" fontId="220" fillId="0" borderId="0" xfId="67" applyFont="1" applyAlignment="1">
      <alignment horizontal="center" vertical="center"/>
    </xf>
    <xf numFmtId="0" fontId="219" fillId="30" borderId="18" xfId="67" applyFont="1" applyFill="1" applyBorder="1" applyAlignment="1">
      <alignment horizontal="center" vertical="center"/>
    </xf>
    <xf numFmtId="0" fontId="219" fillId="30" borderId="27" xfId="67" applyFont="1" applyFill="1" applyBorder="1" applyAlignment="1">
      <alignment horizontal="center" vertical="center"/>
    </xf>
    <xf numFmtId="0" fontId="219" fillId="0" borderId="18" xfId="67" applyFont="1" applyBorder="1" applyAlignment="1">
      <alignment horizontal="center" vertical="center"/>
    </xf>
    <xf numFmtId="0" fontId="219" fillId="0" borderId="27" xfId="67" applyFont="1" applyBorder="1" applyAlignment="1">
      <alignment horizontal="center" vertical="center"/>
    </xf>
    <xf numFmtId="0" fontId="221" fillId="36" borderId="24" xfId="67" applyFont="1" applyFill="1" applyBorder="1" applyAlignment="1">
      <alignment horizontal="center" vertical="center"/>
    </xf>
    <xf numFmtId="0" fontId="221" fillId="36" borderId="66" xfId="67" applyFont="1" applyFill="1" applyBorder="1" applyAlignment="1">
      <alignment horizontal="center" vertical="center"/>
    </xf>
    <xf numFmtId="0" fontId="221" fillId="36" borderId="47" xfId="67" applyFont="1" applyFill="1" applyBorder="1" applyAlignment="1">
      <alignment horizontal="center" vertical="center"/>
    </xf>
    <xf numFmtId="0" fontId="224" fillId="0" borderId="66" xfId="67" applyFont="1" applyBorder="1" applyAlignment="1">
      <alignment horizontal="center" vertical="center"/>
    </xf>
    <xf numFmtId="0" fontId="224" fillId="0" borderId="47" xfId="67" applyFont="1" applyBorder="1" applyAlignment="1">
      <alignment horizontal="center" vertical="center"/>
    </xf>
    <xf numFmtId="0" fontId="219" fillId="30" borderId="25" xfId="67" applyFont="1" applyFill="1" applyBorder="1" applyAlignment="1">
      <alignment horizontal="left" vertical="center"/>
    </xf>
    <xf numFmtId="0" fontId="219" fillId="30" borderId="71" xfId="67" applyFont="1" applyFill="1" applyBorder="1" applyAlignment="1">
      <alignment horizontal="left" vertical="center"/>
    </xf>
    <xf numFmtId="0" fontId="219" fillId="30" borderId="20" xfId="67" applyFont="1" applyFill="1" applyBorder="1" applyAlignment="1">
      <alignment horizontal="left" vertical="center"/>
    </xf>
    <xf numFmtId="0" fontId="219" fillId="30" borderId="23" xfId="67" applyFont="1" applyFill="1" applyBorder="1" applyAlignment="1">
      <alignment horizontal="left" vertical="center"/>
    </xf>
    <xf numFmtId="0" fontId="219" fillId="30" borderId="70" xfId="67" applyFont="1" applyFill="1" applyBorder="1" applyAlignment="1">
      <alignment horizontal="left" vertical="center"/>
    </xf>
    <xf numFmtId="0" fontId="219" fillId="30" borderId="15" xfId="67" applyFont="1" applyFill="1" applyBorder="1" applyAlignment="1">
      <alignment horizontal="left" vertical="center"/>
    </xf>
    <xf numFmtId="0" fontId="219" fillId="30" borderId="25" xfId="67" applyFont="1" applyFill="1" applyBorder="1" applyAlignment="1">
      <alignment horizontal="center" vertical="center"/>
    </xf>
    <xf numFmtId="0" fontId="219" fillId="30" borderId="71" xfId="67" applyFont="1" applyFill="1" applyBorder="1" applyAlignment="1">
      <alignment horizontal="center" vertical="center"/>
    </xf>
    <xf numFmtId="0" fontId="219" fillId="30" borderId="20" xfId="67" applyFont="1" applyFill="1" applyBorder="1" applyAlignment="1">
      <alignment horizontal="center" vertical="center"/>
    </xf>
    <xf numFmtId="0" fontId="219" fillId="30" borderId="23" xfId="67" applyFont="1" applyFill="1" applyBorder="1" applyAlignment="1">
      <alignment horizontal="center" vertical="center"/>
    </xf>
    <xf numFmtId="0" fontId="219" fillId="30" borderId="70" xfId="67" applyFont="1" applyFill="1" applyBorder="1" applyAlignment="1">
      <alignment horizontal="center" vertical="center"/>
    </xf>
    <xf numFmtId="0" fontId="219" fillId="30" borderId="15" xfId="67" applyFont="1" applyFill="1" applyBorder="1" applyAlignment="1">
      <alignment horizontal="center" vertical="center"/>
    </xf>
    <xf numFmtId="0" fontId="223" fillId="0" borderId="68" xfId="67" applyFont="1" applyBorder="1" applyAlignment="1">
      <alignment horizontal="left" vertical="center" wrapText="1"/>
    </xf>
    <xf numFmtId="0" fontId="223" fillId="0" borderId="0" xfId="67" applyFont="1" applyAlignment="1">
      <alignment horizontal="left" vertical="center" wrapText="1"/>
    </xf>
    <xf numFmtId="0" fontId="223" fillId="0" borderId="69" xfId="67" applyFont="1" applyBorder="1" applyAlignment="1">
      <alignment horizontal="left" vertical="center" wrapText="1"/>
    </xf>
    <xf numFmtId="0" fontId="128" fillId="0" borderId="0" xfId="45" applyFont="1" applyAlignment="1">
      <alignment horizontal="center" vertical="center"/>
    </xf>
    <xf numFmtId="0" fontId="74" fillId="0" borderId="0" xfId="45" applyFont="1" applyAlignment="1">
      <alignment horizontal="center" vertical="center"/>
    </xf>
    <xf numFmtId="0" fontId="79" fillId="0" borderId="0" xfId="45" applyFont="1" applyAlignment="1">
      <alignment horizontal="center" vertical="center"/>
    </xf>
    <xf numFmtId="0" fontId="74" fillId="0" borderId="25" xfId="45" applyFont="1" applyBorder="1" applyAlignment="1">
      <alignment horizontal="left" vertical="center"/>
    </xf>
    <xf numFmtId="0" fontId="74" fillId="0" borderId="71" xfId="45" applyFont="1" applyBorder="1" applyAlignment="1">
      <alignment horizontal="left" vertical="center"/>
    </xf>
    <xf numFmtId="0" fontId="74" fillId="0" borderId="20" xfId="45" applyFont="1" applyBorder="1" applyAlignment="1">
      <alignment horizontal="left" vertical="center"/>
    </xf>
    <xf numFmtId="0" fontId="74" fillId="0" borderId="28" xfId="45" applyFont="1" applyBorder="1" applyAlignment="1">
      <alignment horizontal="center" vertical="center"/>
    </xf>
    <xf numFmtId="0" fontId="77" fillId="0" borderId="28" xfId="45" applyFont="1" applyBorder="1" applyAlignment="1">
      <alignment horizontal="left" vertical="center"/>
    </xf>
    <xf numFmtId="0" fontId="77" fillId="0" borderId="28" xfId="45" applyFont="1" applyBorder="1" applyAlignment="1">
      <alignment horizontal="center" vertical="center"/>
    </xf>
    <xf numFmtId="0" fontId="74" fillId="0" borderId="28" xfId="45" applyFont="1" applyBorder="1" applyAlignment="1">
      <alignment horizontal="left" vertical="center" wrapText="1"/>
    </xf>
    <xf numFmtId="0" fontId="74" fillId="0" borderId="24" xfId="45" applyFont="1" applyBorder="1" applyAlignment="1">
      <alignment horizontal="left" vertical="center" wrapText="1"/>
    </xf>
    <xf numFmtId="0" fontId="74" fillId="0" borderId="66" xfId="45" applyFont="1" applyBorder="1" applyAlignment="1">
      <alignment horizontal="left" vertical="center" wrapText="1"/>
    </xf>
    <xf numFmtId="0" fontId="74" fillId="0" borderId="47" xfId="45" applyFont="1" applyBorder="1" applyAlignment="1">
      <alignment horizontal="left" vertical="center" wrapText="1"/>
    </xf>
    <xf numFmtId="0" fontId="74" fillId="0" borderId="24" xfId="45" applyFont="1" applyBorder="1" applyAlignment="1">
      <alignment horizontal="center" vertical="center"/>
    </xf>
    <xf numFmtId="0" fontId="74" fillId="0" borderId="66" xfId="45" applyFont="1" applyBorder="1" applyAlignment="1">
      <alignment horizontal="center" vertical="center"/>
    </xf>
    <xf numFmtId="0" fontId="74" fillId="0" borderId="47" xfId="45" applyFont="1" applyBorder="1" applyAlignment="1">
      <alignment horizontal="center" vertical="center"/>
    </xf>
    <xf numFmtId="0" fontId="41" fillId="0" borderId="71" xfId="45" applyFont="1" applyBorder="1" applyAlignment="1">
      <alignment horizontal="left" vertical="center" wrapText="1"/>
    </xf>
    <xf numFmtId="0" fontId="92" fillId="0" borderId="28" xfId="56" applyFont="1" applyBorder="1" applyAlignment="1">
      <alignment horizontal="center" vertical="center"/>
    </xf>
    <xf numFmtId="0" fontId="92" fillId="0" borderId="24" xfId="56" applyFont="1" applyBorder="1" applyAlignment="1">
      <alignment horizontal="center" vertical="center"/>
    </xf>
    <xf numFmtId="0" fontId="45" fillId="0" borderId="0" xfId="56" applyFont="1" applyAlignment="1">
      <alignment horizontal="left" vertical="center" wrapText="1"/>
    </xf>
    <xf numFmtId="0" fontId="45" fillId="0" borderId="0" xfId="56" applyFont="1" applyAlignment="1">
      <alignment horizontal="left" vertical="center"/>
    </xf>
    <xf numFmtId="58" fontId="92" fillId="0" borderId="28" xfId="56" applyNumberFormat="1" applyFont="1" applyBorder="1" applyAlignment="1">
      <alignment horizontal="center" vertical="center"/>
    </xf>
    <xf numFmtId="58" fontId="92" fillId="0" borderId="24" xfId="56" applyNumberFormat="1" applyFont="1" applyBorder="1" applyAlignment="1">
      <alignment horizontal="center" vertical="center"/>
    </xf>
    <xf numFmtId="58" fontId="92" fillId="0" borderId="47" xfId="56" applyNumberFormat="1" applyFont="1" applyBorder="1" applyAlignment="1">
      <alignment horizontal="center" vertical="center"/>
    </xf>
    <xf numFmtId="0" fontId="92" fillId="0" borderId="66" xfId="56" applyFont="1" applyBorder="1" applyAlignment="1">
      <alignment horizontal="center" vertical="center"/>
    </xf>
    <xf numFmtId="58" fontId="92" fillId="0" borderId="25" xfId="56" applyNumberFormat="1" applyFont="1" applyBorder="1" applyAlignment="1">
      <alignment horizontal="center" vertical="center"/>
    </xf>
    <xf numFmtId="0" fontId="92" fillId="0" borderId="20" xfId="56" applyFont="1" applyBorder="1" applyAlignment="1">
      <alignment horizontal="center" vertical="center"/>
    </xf>
    <xf numFmtId="0" fontId="92" fillId="0" borderId="47" xfId="56" applyFont="1" applyBorder="1" applyAlignment="1">
      <alignment horizontal="center" vertical="center"/>
    </xf>
    <xf numFmtId="0" fontId="91" fillId="0" borderId="0" xfId="56" applyFont="1" applyAlignment="1">
      <alignment horizontal="center" vertical="center" wrapText="1"/>
    </xf>
    <xf numFmtId="0" fontId="87" fillId="0" borderId="0" xfId="56" applyFont="1" applyAlignment="1">
      <alignment horizontal="center" vertical="center"/>
    </xf>
    <xf numFmtId="0" fontId="93" fillId="0" borderId="0" xfId="56" applyFont="1" applyAlignment="1">
      <alignment horizontal="left" vertical="center" wrapText="1"/>
    </xf>
    <xf numFmtId="9" fontId="87" fillId="0" borderId="0" xfId="56" applyNumberFormat="1" applyFont="1" applyAlignment="1">
      <alignment horizontal="center" vertical="center"/>
    </xf>
    <xf numFmtId="0" fontId="92" fillId="0" borderId="28" xfId="56" applyFont="1" applyBorder="1" applyAlignment="1">
      <alignment horizontal="center" vertical="center" wrapText="1"/>
    </xf>
    <xf numFmtId="0" fontId="92" fillId="0" borderId="25" xfId="56" applyFont="1" applyBorder="1" applyAlignment="1">
      <alignment horizontal="right" vertical="center"/>
    </xf>
    <xf numFmtId="0" fontId="92" fillId="0" borderId="71" xfId="56" applyFont="1" applyBorder="1" applyAlignment="1">
      <alignment horizontal="right" vertical="center"/>
    </xf>
    <xf numFmtId="0" fontId="92" fillId="0" borderId="20" xfId="56" applyFont="1" applyBorder="1" applyAlignment="1">
      <alignment horizontal="right" vertical="center"/>
    </xf>
    <xf numFmtId="0" fontId="92" fillId="0" borderId="68" xfId="56" applyFont="1" applyBorder="1" applyAlignment="1">
      <alignment horizontal="right" vertical="center"/>
    </xf>
    <xf numFmtId="0" fontId="92" fillId="0" borderId="0" xfId="56" applyFont="1" applyAlignment="1">
      <alignment horizontal="right" vertical="center"/>
    </xf>
    <xf numFmtId="0" fontId="92" fillId="0" borderId="69" xfId="56" applyFont="1" applyBorder="1" applyAlignment="1">
      <alignment horizontal="right" vertical="center"/>
    </xf>
    <xf numFmtId="0" fontId="92" fillId="0" borderId="23" xfId="56" applyFont="1" applyBorder="1" applyAlignment="1">
      <alignment horizontal="right" vertical="center"/>
    </xf>
    <xf numFmtId="0" fontId="92" fillId="0" borderId="70" xfId="56" applyFont="1" applyBorder="1" applyAlignment="1">
      <alignment horizontal="right" vertical="center"/>
    </xf>
    <xf numFmtId="0" fontId="92" fillId="0" borderId="15" xfId="56" applyFont="1" applyBorder="1" applyAlignment="1">
      <alignment horizontal="right" vertical="center"/>
    </xf>
    <xf numFmtId="0" fontId="92" fillId="0" borderId="25" xfId="56" applyFont="1" applyBorder="1" applyAlignment="1">
      <alignment horizontal="center" vertical="center" wrapText="1"/>
    </xf>
    <xf numFmtId="0" fontId="92" fillId="0" borderId="20" xfId="56" applyFont="1" applyBorder="1" applyAlignment="1">
      <alignment horizontal="center" vertical="center" wrapText="1"/>
    </xf>
    <xf numFmtId="0" fontId="92" fillId="0" borderId="68" xfId="56" applyFont="1" applyBorder="1" applyAlignment="1">
      <alignment horizontal="center" vertical="center" wrapText="1"/>
    </xf>
    <xf numFmtId="0" fontId="92" fillId="0" borderId="69" xfId="56" applyFont="1" applyBorder="1" applyAlignment="1">
      <alignment horizontal="center" vertical="center" wrapText="1"/>
    </xf>
    <xf numFmtId="0" fontId="92" fillId="0" borderId="23" xfId="56" applyFont="1" applyBorder="1" applyAlignment="1">
      <alignment horizontal="center" vertical="center" wrapText="1"/>
    </xf>
    <xf numFmtId="0" fontId="92" fillId="0" borderId="15" xfId="56" applyFont="1" applyBorder="1" applyAlignment="1">
      <alignment horizontal="center" vertical="center" wrapText="1"/>
    </xf>
    <xf numFmtId="0" fontId="92" fillId="0" borderId="18" xfId="56" applyFont="1" applyBorder="1" applyAlignment="1">
      <alignment horizontal="center" vertical="center" wrapText="1"/>
    </xf>
    <xf numFmtId="0" fontId="92" fillId="0" borderId="72" xfId="56" applyFont="1" applyBorder="1" applyAlignment="1">
      <alignment horizontal="center" vertical="center" wrapText="1"/>
    </xf>
    <xf numFmtId="0" fontId="92" fillId="0" borderId="27" xfId="56" applyFont="1" applyBorder="1" applyAlignment="1">
      <alignment horizontal="center" vertical="center" wrapText="1"/>
    </xf>
    <xf numFmtId="0" fontId="92" fillId="0" borderId="71" xfId="56" applyFont="1" applyBorder="1" applyAlignment="1">
      <alignment horizontal="center" vertical="center" wrapText="1"/>
    </xf>
    <xf numFmtId="0" fontId="92" fillId="0" borderId="0" xfId="56" applyFont="1" applyAlignment="1">
      <alignment horizontal="center" vertical="center" wrapText="1"/>
    </xf>
    <xf numFmtId="0" fontId="92" fillId="0" borderId="70" xfId="56" applyFont="1" applyBorder="1" applyAlignment="1">
      <alignment horizontal="center" vertical="center" wrapText="1"/>
    </xf>
    <xf numFmtId="0" fontId="92" fillId="0" borderId="24" xfId="56" applyFont="1" applyBorder="1" applyAlignment="1">
      <alignment horizontal="center" vertical="center" wrapText="1"/>
    </xf>
    <xf numFmtId="0" fontId="92" fillId="0" borderId="66" xfId="56" applyFont="1" applyBorder="1" applyAlignment="1">
      <alignment horizontal="center" vertical="center" wrapText="1"/>
    </xf>
    <xf numFmtId="0" fontId="92" fillId="0" borderId="47" xfId="56" applyFont="1" applyBorder="1" applyAlignment="1">
      <alignment horizontal="center" vertical="center" wrapText="1"/>
    </xf>
    <xf numFmtId="0" fontId="3" fillId="0" borderId="0" xfId="45" applyFont="1" applyAlignment="1">
      <alignment horizontal="right" vertical="center"/>
    </xf>
    <xf numFmtId="0" fontId="79" fillId="0" borderId="0" xfId="45" applyFont="1" applyAlignment="1">
      <alignment horizontal="center" vertical="center" wrapText="1"/>
    </xf>
    <xf numFmtId="0" fontId="3" fillId="0" borderId="0" xfId="45" applyFont="1" applyAlignment="1">
      <alignment horizontal="center" vertical="center"/>
    </xf>
    <xf numFmtId="0" fontId="54" fillId="0" borderId="0" xfId="45" applyFont="1" applyAlignment="1">
      <alignment horizontal="left" vertical="center" wrapText="1"/>
    </xf>
    <xf numFmtId="9" fontId="3" fillId="0" borderId="0" xfId="45" applyNumberFormat="1" applyFont="1" applyAlignment="1">
      <alignment horizontal="center" vertical="center"/>
    </xf>
    <xf numFmtId="0" fontId="53" fillId="0" borderId="28" xfId="45" applyFont="1" applyBorder="1" applyAlignment="1">
      <alignment horizontal="center" vertical="center" wrapText="1"/>
    </xf>
    <xf numFmtId="0" fontId="53" fillId="0" borderId="25" xfId="45" applyFont="1" applyBorder="1" applyAlignment="1">
      <alignment horizontal="right" vertical="center"/>
    </xf>
    <xf numFmtId="0" fontId="53" fillId="0" borderId="20" xfId="45" applyFont="1" applyBorder="1" applyAlignment="1">
      <alignment horizontal="right" vertical="center"/>
    </xf>
    <xf numFmtId="0" fontId="53" fillId="0" borderId="68" xfId="45" applyFont="1" applyBorder="1" applyAlignment="1">
      <alignment horizontal="right" vertical="center"/>
    </xf>
    <xf numFmtId="0" fontId="53" fillId="0" borderId="69" xfId="45" applyFont="1" applyBorder="1" applyAlignment="1">
      <alignment horizontal="right" vertical="center"/>
    </xf>
    <xf numFmtId="0" fontId="53" fillId="0" borderId="23" xfId="45" applyFont="1" applyBorder="1" applyAlignment="1">
      <alignment horizontal="right" vertical="center"/>
    </xf>
    <xf numFmtId="0" fontId="53" fillId="0" borderId="15" xfId="45" applyFont="1" applyBorder="1" applyAlignment="1">
      <alignment horizontal="right" vertical="center"/>
    </xf>
    <xf numFmtId="0" fontId="53" fillId="0" borderId="28" xfId="45" applyFont="1" applyBorder="1" applyAlignment="1">
      <alignment horizontal="center" vertical="center"/>
    </xf>
    <xf numFmtId="0" fontId="53" fillId="0" borderId="24" xfId="45" applyFont="1" applyBorder="1" applyAlignment="1">
      <alignment horizontal="center" vertical="center"/>
    </xf>
    <xf numFmtId="0" fontId="53" fillId="0" borderId="32" xfId="45" applyFont="1" applyBorder="1" applyAlignment="1">
      <alignment horizontal="center" vertical="center" wrapText="1"/>
    </xf>
    <xf numFmtId="0" fontId="53" fillId="0" borderId="117" xfId="45" applyFont="1" applyBorder="1" applyAlignment="1">
      <alignment horizontal="center" vertical="center"/>
    </xf>
    <xf numFmtId="58" fontId="53" fillId="0" borderId="25" xfId="45" applyNumberFormat="1" applyFont="1" applyBorder="1" applyAlignment="1">
      <alignment horizontal="center" vertical="center"/>
    </xf>
    <xf numFmtId="0" fontId="53" fillId="0" borderId="20" xfId="45" applyFont="1" applyBorder="1" applyAlignment="1">
      <alignment horizontal="center" vertical="center"/>
    </xf>
    <xf numFmtId="58" fontId="53" fillId="0" borderId="44" xfId="45" applyNumberFormat="1" applyFont="1" applyBorder="1" applyAlignment="1">
      <alignment horizontal="center" vertical="center"/>
    </xf>
    <xf numFmtId="0" fontId="53" fillId="0" borderId="76" xfId="45" applyFont="1" applyBorder="1" applyAlignment="1">
      <alignment horizontal="center" vertical="center"/>
    </xf>
    <xf numFmtId="0" fontId="53" fillId="0" borderId="47" xfId="45" applyFont="1" applyBorder="1" applyAlignment="1">
      <alignment horizontal="center" vertical="center"/>
    </xf>
    <xf numFmtId="58" fontId="53" fillId="0" borderId="24" xfId="45" applyNumberFormat="1" applyFont="1" applyBorder="1" applyAlignment="1">
      <alignment horizontal="center" vertical="center"/>
    </xf>
    <xf numFmtId="58" fontId="53" fillId="0" borderId="47" xfId="45" applyNumberFormat="1" applyFont="1" applyBorder="1" applyAlignment="1">
      <alignment horizontal="center" vertical="center"/>
    </xf>
    <xf numFmtId="0" fontId="53" fillId="0" borderId="66" xfId="45" applyFont="1" applyBorder="1" applyAlignment="1">
      <alignment horizontal="center" vertical="center"/>
    </xf>
    <xf numFmtId="58" fontId="53" fillId="0" borderId="76" xfId="45" applyNumberFormat="1" applyFont="1" applyBorder="1" applyAlignment="1">
      <alignment horizontal="center" vertical="center"/>
    </xf>
    <xf numFmtId="0" fontId="53" fillId="0" borderId="45" xfId="45" applyFont="1" applyBorder="1" applyAlignment="1">
      <alignment horizontal="center" vertical="center"/>
    </xf>
    <xf numFmtId="0" fontId="53" fillId="0" borderId="46" xfId="45" applyFont="1" applyBorder="1" applyAlignment="1">
      <alignment horizontal="center" vertical="center"/>
    </xf>
    <xf numFmtId="0" fontId="53" fillId="0" borderId="44" xfId="45" applyFont="1" applyBorder="1" applyAlignment="1">
      <alignment horizontal="center" vertical="center"/>
    </xf>
    <xf numFmtId="0" fontId="53" fillId="0" borderId="36" xfId="45" applyFont="1" applyBorder="1" applyAlignment="1">
      <alignment horizontal="center" vertical="center"/>
    </xf>
    <xf numFmtId="0" fontId="53" fillId="0" borderId="151" xfId="45" applyFont="1" applyBorder="1" applyAlignment="1">
      <alignment horizontal="center" vertical="center"/>
    </xf>
    <xf numFmtId="58" fontId="53" fillId="0" borderId="28" xfId="45" applyNumberFormat="1" applyFont="1" applyBorder="1" applyAlignment="1">
      <alignment horizontal="center" vertical="center"/>
    </xf>
    <xf numFmtId="58" fontId="53" fillId="0" borderId="54" xfId="45" applyNumberFormat="1" applyFont="1" applyBorder="1" applyAlignment="1">
      <alignment horizontal="center" vertical="center"/>
    </xf>
    <xf numFmtId="0" fontId="53" fillId="0" borderId="126" xfId="45" applyFont="1" applyBorder="1" applyAlignment="1">
      <alignment horizontal="center" vertical="center"/>
    </xf>
    <xf numFmtId="0" fontId="45" fillId="0" borderId="0" xfId="45" applyFont="1" applyAlignment="1">
      <alignment horizontal="left" vertical="center" wrapText="1"/>
    </xf>
    <xf numFmtId="0" fontId="45" fillId="0" borderId="0" xfId="45" applyFont="1" applyAlignment="1">
      <alignment horizontal="left" vertical="center"/>
    </xf>
    <xf numFmtId="0" fontId="132" fillId="0" borderId="0" xfId="56" applyFont="1" applyAlignment="1">
      <alignment horizontal="center" vertical="center"/>
    </xf>
    <xf numFmtId="0" fontId="98" fillId="0" borderId="0" xfId="56" applyFont="1" applyAlignment="1">
      <alignment horizontal="center" vertical="center" wrapText="1"/>
    </xf>
    <xf numFmtId="0" fontId="87" fillId="0" borderId="91" xfId="56" applyFont="1" applyBorder="1" applyAlignment="1">
      <alignment horizontal="center" vertical="center"/>
    </xf>
    <xf numFmtId="0" fontId="87" fillId="0" borderId="80" xfId="56" applyFont="1" applyBorder="1" applyAlignment="1">
      <alignment horizontal="center" vertical="center"/>
    </xf>
    <xf numFmtId="0" fontId="87" fillId="0" borderId="100" xfId="56" applyFont="1" applyBorder="1" applyAlignment="1">
      <alignment horizontal="center" vertical="center"/>
    </xf>
    <xf numFmtId="0" fontId="87" fillId="0" borderId="68" xfId="56" applyFont="1" applyBorder="1" applyAlignment="1">
      <alignment horizontal="center" vertical="center"/>
    </xf>
    <xf numFmtId="0" fontId="87" fillId="0" borderId="124" xfId="56" applyFont="1" applyBorder="1" applyAlignment="1">
      <alignment horizontal="center" vertical="center"/>
    </xf>
    <xf numFmtId="0" fontId="87" fillId="0" borderId="65" xfId="56" applyFont="1" applyBorder="1" applyAlignment="1">
      <alignment horizontal="center" vertical="center"/>
    </xf>
    <xf numFmtId="0" fontId="87" fillId="0" borderId="67" xfId="56" applyFont="1" applyBorder="1" applyAlignment="1">
      <alignment horizontal="center" vertical="center"/>
    </xf>
    <xf numFmtId="0" fontId="87" fillId="0" borderId="125" xfId="56" applyFont="1" applyBorder="1" applyAlignment="1">
      <alignment horizontal="center" vertical="center"/>
    </xf>
    <xf numFmtId="0" fontId="117" fillId="0" borderId="36" xfId="56" applyFont="1" applyBorder="1" applyAlignment="1">
      <alignment horizontal="center" vertical="center" wrapText="1"/>
    </xf>
    <xf numFmtId="0" fontId="117" fillId="0" borderId="71" xfId="56" applyFont="1" applyBorder="1" applyAlignment="1">
      <alignment horizontal="center" vertical="center" wrapText="1"/>
    </xf>
    <xf numFmtId="0" fontId="117" fillId="0" borderId="151" xfId="56" applyFont="1" applyBorder="1" applyAlignment="1">
      <alignment horizontal="center" vertical="center" wrapText="1"/>
    </xf>
    <xf numFmtId="0" fontId="117" fillId="0" borderId="40" xfId="56" applyFont="1" applyBorder="1" applyAlignment="1">
      <alignment horizontal="center" vertical="center" wrapText="1"/>
    </xf>
    <xf numFmtId="0" fontId="117" fillId="0" borderId="70" xfId="56" applyFont="1" applyBorder="1" applyAlignment="1">
      <alignment horizontal="center" vertical="center" wrapText="1"/>
    </xf>
    <xf numFmtId="0" fontId="117" fillId="0" borderId="77" xfId="56" applyFont="1" applyBorder="1" applyAlignment="1">
      <alignment horizontal="center" vertical="center" wrapText="1"/>
    </xf>
    <xf numFmtId="0" fontId="93" fillId="0" borderId="25" xfId="56" applyFont="1" applyBorder="1" applyAlignment="1">
      <alignment horizontal="center" vertical="center" wrapText="1" shrinkToFit="1"/>
    </xf>
    <xf numFmtId="0" fontId="93" fillId="0" borderId="71" xfId="56" applyFont="1" applyBorder="1" applyAlignment="1">
      <alignment horizontal="center" vertical="center" shrinkToFit="1"/>
    </xf>
    <xf numFmtId="0" fontId="93" fillId="0" borderId="20" xfId="56" applyFont="1" applyBorder="1" applyAlignment="1">
      <alignment horizontal="center" vertical="center" shrinkToFit="1"/>
    </xf>
    <xf numFmtId="0" fontId="93" fillId="0" borderId="23" xfId="56" applyFont="1" applyBorder="1" applyAlignment="1">
      <alignment horizontal="center" vertical="center" shrinkToFit="1"/>
    </xf>
    <xf numFmtId="0" fontId="93" fillId="0" borderId="70" xfId="56" applyFont="1" applyBorder="1" applyAlignment="1">
      <alignment horizontal="center" vertical="center" shrinkToFit="1"/>
    </xf>
    <xf numFmtId="0" fontId="93" fillId="0" borderId="15" xfId="56" applyFont="1" applyBorder="1" applyAlignment="1">
      <alignment horizontal="center" vertical="center" shrinkToFit="1"/>
    </xf>
    <xf numFmtId="0" fontId="87" fillId="32" borderId="25" xfId="56" applyFont="1" applyFill="1" applyBorder="1" applyAlignment="1">
      <alignment horizontal="center" vertical="center"/>
    </xf>
    <xf numFmtId="0" fontId="87" fillId="32" borderId="71" xfId="56" applyFont="1" applyFill="1" applyBorder="1" applyAlignment="1">
      <alignment horizontal="center" vertical="center"/>
    </xf>
    <xf numFmtId="0" fontId="87" fillId="32" borderId="20" xfId="56" applyFont="1" applyFill="1" applyBorder="1" applyAlignment="1">
      <alignment horizontal="center" vertical="center"/>
    </xf>
    <xf numFmtId="0" fontId="87" fillId="32" borderId="23" xfId="56" applyFont="1" applyFill="1" applyBorder="1" applyAlignment="1">
      <alignment horizontal="center" vertical="center"/>
    </xf>
    <xf numFmtId="0" fontId="87" fillId="32" borderId="70" xfId="56" applyFont="1" applyFill="1" applyBorder="1" applyAlignment="1">
      <alignment horizontal="center" vertical="center"/>
    </xf>
    <xf numFmtId="0" fontId="87" fillId="32" borderId="15" xfId="56" applyFont="1" applyFill="1" applyBorder="1" applyAlignment="1">
      <alignment horizontal="center" vertical="center"/>
    </xf>
    <xf numFmtId="0" fontId="117" fillId="0" borderId="78" xfId="56" applyFont="1" applyBorder="1" applyAlignment="1">
      <alignment horizontal="center" vertical="center" wrapText="1"/>
    </xf>
    <xf numFmtId="0" fontId="117" fillId="0" borderId="67" xfId="56" applyFont="1" applyBorder="1" applyAlignment="1">
      <alignment horizontal="center" vertical="center" wrapText="1"/>
    </xf>
    <xf numFmtId="0" fontId="117" fillId="0" borderId="125" xfId="56" applyFont="1" applyBorder="1" applyAlignment="1">
      <alignment horizontal="center" vertical="center" wrapText="1"/>
    </xf>
    <xf numFmtId="0" fontId="93" fillId="0" borderId="25" xfId="56" applyFont="1" applyBorder="1" applyAlignment="1">
      <alignment horizontal="center" vertical="center" wrapText="1"/>
    </xf>
    <xf numFmtId="0" fontId="93" fillId="0" borderId="71" xfId="56" applyFont="1" applyBorder="1" applyAlignment="1">
      <alignment horizontal="center" vertical="center" wrapText="1"/>
    </xf>
    <xf numFmtId="0" fontId="93" fillId="0" borderId="20" xfId="56" applyFont="1" applyBorder="1" applyAlignment="1">
      <alignment horizontal="center" vertical="center" wrapText="1"/>
    </xf>
    <xf numFmtId="0" fontId="93" fillId="0" borderId="23" xfId="56" applyFont="1" applyBorder="1" applyAlignment="1">
      <alignment horizontal="center" vertical="center" wrapText="1"/>
    </xf>
    <xf numFmtId="0" fontId="93" fillId="0" borderId="70" xfId="56" applyFont="1" applyBorder="1" applyAlignment="1">
      <alignment horizontal="center" vertical="center" wrapText="1"/>
    </xf>
    <xf numFmtId="0" fontId="93" fillId="0" borderId="15" xfId="56" applyFont="1" applyBorder="1" applyAlignment="1">
      <alignment horizontal="center" vertical="center" wrapText="1"/>
    </xf>
    <xf numFmtId="0" fontId="117" fillId="0" borderId="99" xfId="56" applyFont="1" applyBorder="1" applyAlignment="1">
      <alignment horizontal="center" vertical="center" wrapText="1"/>
    </xf>
    <xf numFmtId="0" fontId="117" fillId="0" borderId="80" xfId="56" applyFont="1" applyBorder="1" applyAlignment="1">
      <alignment horizontal="center" vertical="center" wrapText="1"/>
    </xf>
    <xf numFmtId="0" fontId="117" fillId="0" borderId="100" xfId="56" applyFont="1" applyBorder="1" applyAlignment="1">
      <alignment horizontal="center" vertical="center" wrapText="1"/>
    </xf>
    <xf numFmtId="0" fontId="87" fillId="0" borderId="0" xfId="56" applyFont="1" applyAlignment="1">
      <alignment horizontal="center" vertical="center" wrapText="1"/>
    </xf>
    <xf numFmtId="0" fontId="93" fillId="32" borderId="25" xfId="56" applyFont="1" applyFill="1" applyBorder="1" applyAlignment="1">
      <alignment horizontal="center" vertical="center" wrapText="1"/>
    </xf>
    <xf numFmtId="0" fontId="93" fillId="32" borderId="71" xfId="56" applyFont="1" applyFill="1" applyBorder="1" applyAlignment="1">
      <alignment horizontal="center" vertical="center" wrapText="1"/>
    </xf>
    <xf numFmtId="0" fontId="93" fillId="32" borderId="20" xfId="56" applyFont="1" applyFill="1" applyBorder="1" applyAlignment="1">
      <alignment horizontal="center" vertical="center" wrapText="1"/>
    </xf>
    <xf numFmtId="0" fontId="93" fillId="32" borderId="23" xfId="56" applyFont="1" applyFill="1" applyBorder="1" applyAlignment="1">
      <alignment horizontal="center" vertical="center" wrapText="1"/>
    </xf>
    <xf numFmtId="0" fontId="93" fillId="32" borderId="70" xfId="56" applyFont="1" applyFill="1" applyBorder="1" applyAlignment="1">
      <alignment horizontal="center" vertical="center" wrapText="1"/>
    </xf>
    <xf numFmtId="0" fontId="93" fillId="32" borderId="15" xfId="56" applyFont="1" applyFill="1" applyBorder="1" applyAlignment="1">
      <alignment horizontal="center" vertical="center" wrapText="1"/>
    </xf>
    <xf numFmtId="0" fontId="93" fillId="0" borderId="71" xfId="56" applyFont="1" applyBorder="1" applyAlignment="1">
      <alignment horizontal="center" vertical="center" wrapText="1" shrinkToFit="1"/>
    </xf>
    <xf numFmtId="0" fontId="93" fillId="0" borderId="20" xfId="56" applyFont="1" applyBorder="1" applyAlignment="1">
      <alignment horizontal="center" vertical="center" wrapText="1" shrinkToFit="1"/>
    </xf>
    <xf numFmtId="0" fontId="93" fillId="0" borderId="23" xfId="56" applyFont="1" applyBorder="1" applyAlignment="1">
      <alignment horizontal="center" vertical="center" wrapText="1" shrinkToFit="1"/>
    </xf>
    <xf numFmtId="0" fontId="93" fillId="0" borderId="70" xfId="56" applyFont="1" applyBorder="1" applyAlignment="1">
      <alignment horizontal="center" vertical="center" wrapText="1" shrinkToFit="1"/>
    </xf>
    <xf numFmtId="0" fontId="93" fillId="0" borderId="15" xfId="56" applyFont="1" applyBorder="1" applyAlignment="1">
      <alignment horizontal="center" vertical="center" wrapText="1" shrinkToFit="1"/>
    </xf>
    <xf numFmtId="0" fontId="91" fillId="0" borderId="0" xfId="56" applyFont="1" applyAlignment="1">
      <alignment horizontal="center" vertical="center"/>
    </xf>
    <xf numFmtId="0" fontId="87" fillId="0" borderId="99" xfId="56" applyFont="1" applyBorder="1" applyAlignment="1">
      <alignment horizontal="center" vertical="center"/>
    </xf>
    <xf numFmtId="0" fontId="87" fillId="0" borderId="87" xfId="56" applyFont="1" applyBorder="1" applyAlignment="1">
      <alignment horizontal="center" vertical="center"/>
    </xf>
    <xf numFmtId="0" fontId="87" fillId="0" borderId="40" xfId="56" applyFont="1" applyBorder="1" applyAlignment="1">
      <alignment horizontal="center" vertical="center"/>
    </xf>
    <xf numFmtId="0" fontId="87" fillId="0" borderId="70" xfId="56" applyFont="1" applyBorder="1" applyAlignment="1">
      <alignment horizontal="center" vertical="center"/>
    </xf>
    <xf numFmtId="0" fontId="87" fillId="0" borderId="15" xfId="56" applyFont="1" applyBorder="1" applyAlignment="1">
      <alignment horizontal="center" vertical="center"/>
    </xf>
    <xf numFmtId="0" fontId="87" fillId="0" borderId="77" xfId="56" applyFont="1" applyBorder="1" applyAlignment="1">
      <alignment horizontal="center" vertical="center"/>
    </xf>
    <xf numFmtId="0" fontId="87" fillId="0" borderId="36" xfId="56" applyFont="1" applyBorder="1" applyAlignment="1">
      <alignment horizontal="center" vertical="center"/>
    </xf>
    <xf numFmtId="0" fontId="87" fillId="0" borderId="71" xfId="56" applyFont="1" applyBorder="1" applyAlignment="1">
      <alignment horizontal="center" vertical="center"/>
    </xf>
    <xf numFmtId="0" fontId="87" fillId="0" borderId="20" xfId="56" applyFont="1" applyBorder="1" applyAlignment="1">
      <alignment horizontal="center" vertical="center"/>
    </xf>
    <xf numFmtId="0" fontId="87" fillId="0" borderId="41" xfId="56" applyFont="1" applyBorder="1" applyAlignment="1">
      <alignment horizontal="center" vertical="center"/>
    </xf>
    <xf numFmtId="0" fontId="87" fillId="0" borderId="69" xfId="56" applyFont="1" applyBorder="1" applyAlignment="1">
      <alignment horizontal="center" vertical="center"/>
    </xf>
    <xf numFmtId="0" fontId="92" fillId="0" borderId="71" xfId="56" applyFont="1" applyBorder="1" applyAlignment="1">
      <alignment horizontal="left" vertical="center" indent="5"/>
    </xf>
    <xf numFmtId="0" fontId="92" fillId="0" borderId="151" xfId="56" applyFont="1" applyBorder="1" applyAlignment="1">
      <alignment horizontal="left" vertical="center" indent="5"/>
    </xf>
    <xf numFmtId="0" fontId="92" fillId="0" borderId="0" xfId="56" applyFont="1" applyAlignment="1">
      <alignment horizontal="left" vertical="center" indent="5"/>
    </xf>
    <xf numFmtId="0" fontId="92" fillId="0" borderId="124" xfId="56" applyFont="1" applyBorder="1" applyAlignment="1">
      <alignment horizontal="left" vertical="center" indent="5"/>
    </xf>
    <xf numFmtId="0" fontId="92" fillId="0" borderId="70" xfId="56" applyFont="1" applyBorder="1" applyAlignment="1">
      <alignment horizontal="left" vertical="center" indent="5"/>
    </xf>
    <xf numFmtId="0" fontId="92" fillId="0" borderId="77" xfId="56" applyFont="1" applyBorder="1" applyAlignment="1">
      <alignment horizontal="left" vertical="center" indent="5"/>
    </xf>
    <xf numFmtId="0" fontId="87" fillId="0" borderId="36" xfId="56" applyFont="1" applyBorder="1" applyAlignment="1">
      <alignment horizontal="center" vertical="center" wrapText="1"/>
    </xf>
    <xf numFmtId="0" fontId="87" fillId="0" borderId="71" xfId="56" applyFont="1" applyBorder="1" applyAlignment="1">
      <alignment horizontal="center" vertical="center" wrapText="1"/>
    </xf>
    <xf numFmtId="0" fontId="87" fillId="0" borderId="20" xfId="56" applyFont="1" applyBorder="1" applyAlignment="1">
      <alignment horizontal="center" vertical="center" wrapText="1"/>
    </xf>
    <xf numFmtId="0" fontId="87" fillId="0" borderId="41" xfId="56" applyFont="1" applyBorder="1" applyAlignment="1">
      <alignment horizontal="center" vertical="center" wrapText="1"/>
    </xf>
    <xf numFmtId="0" fontId="87" fillId="0" borderId="69" xfId="56" applyFont="1" applyBorder="1" applyAlignment="1">
      <alignment horizontal="center" vertical="center" wrapText="1"/>
    </xf>
    <xf numFmtId="0" fontId="87" fillId="0" borderId="78" xfId="56" applyFont="1" applyBorder="1" applyAlignment="1">
      <alignment horizontal="center" vertical="center" wrapText="1"/>
    </xf>
    <xf numFmtId="0" fontId="87" fillId="0" borderId="67" xfId="56" applyFont="1" applyBorder="1" applyAlignment="1">
      <alignment horizontal="center" vertical="center" wrapText="1"/>
    </xf>
    <xf numFmtId="0" fontId="87" fillId="0" borderId="64" xfId="56" applyFont="1" applyBorder="1" applyAlignment="1">
      <alignment horizontal="center" vertical="center" wrapText="1"/>
    </xf>
    <xf numFmtId="0" fontId="87" fillId="0" borderId="99" xfId="56" applyFont="1" applyBorder="1" applyAlignment="1">
      <alignment horizontal="center" vertical="center" textRotation="255" wrapText="1"/>
    </xf>
    <xf numFmtId="0" fontId="87" fillId="0" borderId="87" xfId="56" applyFont="1" applyBorder="1" applyAlignment="1">
      <alignment horizontal="center" vertical="center" textRotation="255" wrapText="1"/>
    </xf>
    <xf numFmtId="0" fontId="87" fillId="0" borderId="41" xfId="56" applyFont="1" applyBorder="1" applyAlignment="1">
      <alignment horizontal="center" vertical="center" textRotation="255" wrapText="1"/>
    </xf>
    <xf numFmtId="0" fontId="87" fillId="0" borderId="69" xfId="56" applyFont="1" applyBorder="1" applyAlignment="1">
      <alignment horizontal="center" vertical="center" textRotation="255" wrapText="1"/>
    </xf>
    <xf numFmtId="0" fontId="87" fillId="0" borderId="78" xfId="56" applyFont="1" applyBorder="1" applyAlignment="1">
      <alignment horizontal="center" vertical="center" textRotation="255" wrapText="1"/>
    </xf>
    <xf numFmtId="0" fontId="87" fillId="0" borderId="64" xfId="56" applyFont="1" applyBorder="1" applyAlignment="1">
      <alignment horizontal="center" vertical="center" textRotation="255" wrapText="1"/>
    </xf>
    <xf numFmtId="0" fontId="87" fillId="0" borderId="91" xfId="56" applyFont="1" applyBorder="1" applyAlignment="1">
      <alignment horizontal="center" vertical="center" wrapText="1"/>
    </xf>
    <xf numFmtId="0" fontId="87" fillId="0" borderId="80" xfId="56" applyFont="1" applyBorder="1" applyAlignment="1">
      <alignment horizontal="center" vertical="center" wrapText="1"/>
    </xf>
    <xf numFmtId="0" fontId="87" fillId="0" borderId="87" xfId="56" applyFont="1" applyBorder="1" applyAlignment="1">
      <alignment horizontal="center" vertical="center" wrapText="1"/>
    </xf>
    <xf numFmtId="0" fontId="87" fillId="0" borderId="68" xfId="56" applyFont="1" applyBorder="1" applyAlignment="1">
      <alignment horizontal="center" vertical="center" wrapText="1"/>
    </xf>
    <xf numFmtId="0" fontId="87" fillId="0" borderId="23" xfId="56" applyFont="1" applyBorder="1" applyAlignment="1">
      <alignment horizontal="center" vertical="center" wrapText="1"/>
    </xf>
    <xf numFmtId="0" fontId="87" fillId="0" borderId="70" xfId="56" applyFont="1" applyBorder="1" applyAlignment="1">
      <alignment horizontal="center" vertical="center" wrapText="1"/>
    </xf>
    <xf numFmtId="0" fontId="87" fillId="0" borderId="15" xfId="56" applyFont="1" applyBorder="1" applyAlignment="1">
      <alignment horizontal="center" vertical="center" wrapText="1"/>
    </xf>
    <xf numFmtId="0" fontId="87" fillId="0" borderId="25" xfId="56" applyFont="1" applyBorder="1" applyAlignment="1">
      <alignment horizontal="center" vertical="center" wrapText="1"/>
    </xf>
    <xf numFmtId="0" fontId="87" fillId="0" borderId="65" xfId="56" applyFont="1" applyBorder="1" applyAlignment="1">
      <alignment horizontal="center" vertical="center" wrapText="1"/>
    </xf>
    <xf numFmtId="0" fontId="93" fillId="0" borderId="25" xfId="56" applyFont="1" applyBorder="1" applyAlignment="1">
      <alignment horizontal="center" vertical="center"/>
    </xf>
    <xf numFmtId="0" fontId="93" fillId="0" borderId="71" xfId="56" applyFont="1" applyBorder="1" applyAlignment="1">
      <alignment horizontal="center" vertical="center"/>
    </xf>
    <xf numFmtId="0" fontId="93" fillId="0" borderId="20" xfId="56" applyFont="1" applyBorder="1" applyAlignment="1">
      <alignment horizontal="center" vertical="center"/>
    </xf>
    <xf numFmtId="0" fontId="93" fillId="0" borderId="23" xfId="56" applyFont="1" applyBorder="1" applyAlignment="1">
      <alignment horizontal="center" vertical="center"/>
    </xf>
    <xf numFmtId="0" fontId="93" fillId="0" borderId="70" xfId="56" applyFont="1" applyBorder="1" applyAlignment="1">
      <alignment horizontal="center" vertical="center"/>
    </xf>
    <xf numFmtId="0" fontId="93" fillId="0" borderId="15" xfId="56" applyFont="1" applyBorder="1" applyAlignment="1">
      <alignment horizontal="center" vertical="center"/>
    </xf>
    <xf numFmtId="0" fontId="87" fillId="0" borderId="99" xfId="56" applyFont="1" applyBorder="1" applyAlignment="1">
      <alignment horizontal="center" vertical="center" wrapText="1" shrinkToFit="1"/>
    </xf>
    <xf numFmtId="0" fontId="87" fillId="0" borderId="80" xfId="56" applyFont="1" applyBorder="1" applyAlignment="1">
      <alignment horizontal="center" vertical="center" wrapText="1" shrinkToFit="1"/>
    </xf>
    <xf numFmtId="0" fontId="87" fillId="0" borderId="87" xfId="56" applyFont="1" applyBorder="1" applyAlignment="1">
      <alignment horizontal="center" vertical="center" wrapText="1" shrinkToFit="1"/>
    </xf>
    <xf numFmtId="0" fontId="87" fillId="0" borderId="41" xfId="56" applyFont="1" applyBorder="1" applyAlignment="1">
      <alignment horizontal="center" vertical="center" wrapText="1" shrinkToFit="1"/>
    </xf>
    <xf numFmtId="0" fontId="87" fillId="0" borderId="0" xfId="56" applyFont="1" applyAlignment="1">
      <alignment horizontal="center" vertical="center" wrapText="1" shrinkToFit="1"/>
    </xf>
    <xf numFmtId="0" fontId="87" fillId="0" borderId="69" xfId="56" applyFont="1" applyBorder="1" applyAlignment="1">
      <alignment horizontal="center" vertical="center" wrapText="1" shrinkToFit="1"/>
    </xf>
    <xf numFmtId="0" fontId="87" fillId="0" borderId="78" xfId="56" applyFont="1" applyBorder="1" applyAlignment="1">
      <alignment horizontal="center" vertical="center" wrapText="1" shrinkToFit="1"/>
    </xf>
    <xf numFmtId="0" fontId="87" fillId="0" borderId="67" xfId="56" applyFont="1" applyBorder="1" applyAlignment="1">
      <alignment horizontal="center" vertical="center" wrapText="1" shrinkToFit="1"/>
    </xf>
    <xf numFmtId="0" fontId="87" fillId="0" borderId="64" xfId="56" applyFont="1" applyBorder="1" applyAlignment="1">
      <alignment horizontal="center" vertical="center" wrapText="1" shrinkToFit="1"/>
    </xf>
    <xf numFmtId="0" fontId="117" fillId="0" borderId="99" xfId="56" applyFont="1" applyBorder="1" applyAlignment="1">
      <alignment horizontal="center" vertical="center" wrapText="1" shrinkToFit="1"/>
    </xf>
    <xf numFmtId="0" fontId="117" fillId="0" borderId="80" xfId="56" applyFont="1" applyBorder="1" applyAlignment="1">
      <alignment horizontal="center" vertical="center" wrapText="1" shrinkToFit="1"/>
    </xf>
    <xf numFmtId="0" fontId="117" fillId="0" borderId="100" xfId="56" applyFont="1" applyBorder="1" applyAlignment="1">
      <alignment horizontal="center" vertical="center" wrapText="1" shrinkToFit="1"/>
    </xf>
    <xf numFmtId="0" fontId="117" fillId="0" borderId="78" xfId="56" applyFont="1" applyBorder="1" applyAlignment="1">
      <alignment horizontal="center" vertical="center" wrapText="1" shrinkToFit="1"/>
    </xf>
    <xf numFmtId="0" fontId="117" fillId="0" borderId="67" xfId="56" applyFont="1" applyBorder="1" applyAlignment="1">
      <alignment horizontal="center" vertical="center" wrapText="1" shrinkToFit="1"/>
    </xf>
    <xf numFmtId="0" fontId="117" fillId="0" borderId="125" xfId="56" applyFont="1" applyBorder="1" applyAlignment="1">
      <alignment horizontal="center" vertical="center" wrapText="1" shrinkToFit="1"/>
    </xf>
    <xf numFmtId="3" fontId="94" fillId="32" borderId="99" xfId="56" applyNumberFormat="1" applyFont="1" applyFill="1" applyBorder="1" applyAlignment="1">
      <alignment horizontal="center" vertical="center"/>
    </xf>
    <xf numFmtId="3" fontId="94" fillId="32" borderId="80" xfId="56" applyNumberFormat="1" applyFont="1" applyFill="1" applyBorder="1" applyAlignment="1">
      <alignment horizontal="center" vertical="center"/>
    </xf>
    <xf numFmtId="3" fontId="94" fillId="32" borderId="78" xfId="56" applyNumberFormat="1" applyFont="1" applyFill="1" applyBorder="1" applyAlignment="1">
      <alignment horizontal="center" vertical="center"/>
    </xf>
    <xf numFmtId="3" fontId="94" fillId="32" borderId="67" xfId="56" applyNumberFormat="1" applyFont="1" applyFill="1" applyBorder="1" applyAlignment="1">
      <alignment horizontal="center" vertical="center"/>
    </xf>
    <xf numFmtId="0" fontId="94" fillId="0" borderId="80" xfId="56" applyFont="1" applyBorder="1" applyAlignment="1">
      <alignment horizontal="center" vertical="center"/>
    </xf>
    <xf numFmtId="0" fontId="94" fillId="0" borderId="100" xfId="56" applyFont="1" applyBorder="1" applyAlignment="1">
      <alignment horizontal="center" vertical="center"/>
    </xf>
    <xf numFmtId="0" fontId="94" fillId="0" borderId="67" xfId="56" applyFont="1" applyBorder="1" applyAlignment="1">
      <alignment horizontal="center" vertical="center"/>
    </xf>
    <xf numFmtId="0" fontId="94" fillId="0" borderId="125" xfId="56" applyFont="1" applyBorder="1" applyAlignment="1">
      <alignment horizontal="center" vertical="center"/>
    </xf>
    <xf numFmtId="0" fontId="117" fillId="0" borderId="30" xfId="56" applyFont="1" applyBorder="1" applyAlignment="1">
      <alignment horizontal="center" vertical="center" shrinkToFit="1"/>
    </xf>
    <xf numFmtId="0" fontId="117" fillId="0" borderId="31" xfId="56" applyFont="1" applyBorder="1" applyAlignment="1">
      <alignment horizontal="center" vertical="center" shrinkToFit="1"/>
    </xf>
    <xf numFmtId="0" fontId="117" fillId="0" borderId="39" xfId="56" applyFont="1" applyBorder="1" applyAlignment="1">
      <alignment horizontal="center" vertical="center" shrinkToFit="1"/>
    </xf>
    <xf numFmtId="0" fontId="94" fillId="0" borderId="31" xfId="56" applyFont="1" applyBorder="1" applyAlignment="1">
      <alignment horizontal="center" vertical="center"/>
    </xf>
    <xf numFmtId="0" fontId="94" fillId="0" borderId="39" xfId="56" applyFont="1" applyBorder="1" applyAlignment="1">
      <alignment horizontal="center" vertical="center"/>
    </xf>
    <xf numFmtId="3" fontId="94" fillId="0" borderId="30" xfId="56" applyNumberFormat="1" applyFont="1" applyBorder="1" applyAlignment="1">
      <alignment horizontal="center" vertical="center"/>
    </xf>
    <xf numFmtId="3" fontId="94" fillId="0" borderId="31" xfId="56" applyNumberFormat="1" applyFont="1" applyBorder="1" applyAlignment="1">
      <alignment horizontal="center" vertical="center"/>
    </xf>
    <xf numFmtId="0" fontId="117" fillId="0" borderId="30" xfId="56" applyFont="1" applyBorder="1" applyAlignment="1">
      <alignment horizontal="center" vertical="center" wrapText="1" shrinkToFit="1"/>
    </xf>
    <xf numFmtId="0" fontId="117" fillId="0" borderId="31" xfId="56" applyFont="1" applyBorder="1" applyAlignment="1">
      <alignment horizontal="center" vertical="center" wrapText="1" shrinkToFit="1"/>
    </xf>
    <xf numFmtId="0" fontId="117" fillId="0" borderId="39" xfId="56" applyFont="1" applyBorder="1" applyAlignment="1">
      <alignment horizontal="center" vertical="center" wrapText="1" shrinkToFit="1"/>
    </xf>
    <xf numFmtId="0" fontId="87" fillId="0" borderId="28" xfId="56" applyFont="1" applyBorder="1" applyAlignment="1">
      <alignment horizontal="center" vertical="center"/>
    </xf>
    <xf numFmtId="0" fontId="87" fillId="0" borderId="46" xfId="56" applyFont="1" applyBorder="1" applyAlignment="1">
      <alignment horizontal="center" vertical="center"/>
    </xf>
    <xf numFmtId="0" fontId="87" fillId="0" borderId="56" xfId="56" applyFont="1" applyBorder="1" applyAlignment="1">
      <alignment horizontal="center" vertical="center"/>
    </xf>
    <xf numFmtId="0" fontId="87" fillId="0" borderId="57" xfId="56" applyFont="1" applyBorder="1" applyAlignment="1">
      <alignment horizontal="center" vertical="center"/>
    </xf>
    <xf numFmtId="0" fontId="87" fillId="0" borderId="25" xfId="56" applyFont="1" applyBorder="1" applyAlignment="1">
      <alignment horizontal="center" vertical="center"/>
    </xf>
    <xf numFmtId="0" fontId="87" fillId="0" borderId="23" xfId="56" applyFont="1" applyBorder="1" applyAlignment="1">
      <alignment horizontal="center" vertical="center"/>
    </xf>
    <xf numFmtId="0" fontId="87" fillId="0" borderId="18" xfId="56" applyFont="1" applyBorder="1" applyAlignment="1">
      <alignment horizontal="center" vertical="center"/>
    </xf>
    <xf numFmtId="0" fontId="87" fillId="0" borderId="25" xfId="56" applyFont="1" applyBorder="1" applyAlignment="1">
      <alignment horizontal="center" vertical="center" textRotation="255" wrapText="1"/>
    </xf>
    <xf numFmtId="0" fontId="87" fillId="0" borderId="20" xfId="56" applyFont="1" applyBorder="1" applyAlignment="1">
      <alignment horizontal="center" vertical="center" textRotation="255" wrapText="1"/>
    </xf>
    <xf numFmtId="0" fontId="87" fillId="0" borderId="68" xfId="56" applyFont="1" applyBorder="1" applyAlignment="1">
      <alignment horizontal="center" vertical="center" textRotation="255" wrapText="1"/>
    </xf>
    <xf numFmtId="0" fontId="87" fillId="0" borderId="23" xfId="56" applyFont="1" applyBorder="1" applyAlignment="1">
      <alignment horizontal="center" vertical="center" textRotation="255" wrapText="1"/>
    </xf>
    <xf numFmtId="0" fontId="87" fillId="0" borderId="15" xfId="56" applyFont="1" applyBorder="1" applyAlignment="1">
      <alignment horizontal="center" vertical="center" textRotation="255" wrapText="1"/>
    </xf>
    <xf numFmtId="189" fontId="87" fillId="0" borderId="45" xfId="56" applyNumberFormat="1" applyFont="1" applyBorder="1" applyAlignment="1">
      <alignment horizontal="center" vertical="center"/>
    </xf>
    <xf numFmtId="189" fontId="87" fillId="0" borderId="28" xfId="56" applyNumberFormat="1" applyFont="1" applyBorder="1" applyAlignment="1">
      <alignment horizontal="center" vertical="center"/>
    </xf>
    <xf numFmtId="189" fontId="87" fillId="0" borderId="55" xfId="56" applyNumberFormat="1" applyFont="1" applyBorder="1" applyAlignment="1">
      <alignment horizontal="center" vertical="center"/>
    </xf>
    <xf numFmtId="189" fontId="87" fillId="0" borderId="56" xfId="56" applyNumberFormat="1" applyFont="1" applyBorder="1" applyAlignment="1">
      <alignment horizontal="center" vertical="center"/>
    </xf>
    <xf numFmtId="0" fontId="87" fillId="32" borderId="28" xfId="56" applyFont="1" applyFill="1" applyBorder="1" applyAlignment="1">
      <alignment horizontal="center" vertical="center"/>
    </xf>
    <xf numFmtId="0" fontId="87" fillId="32" borderId="68" xfId="56" applyFont="1" applyFill="1" applyBorder="1" applyAlignment="1">
      <alignment horizontal="center" vertical="center"/>
    </xf>
    <xf numFmtId="0" fontId="87" fillId="32" borderId="0" xfId="56" applyFont="1" applyFill="1" applyAlignment="1">
      <alignment horizontal="center" vertical="center"/>
    </xf>
    <xf numFmtId="0" fontId="87" fillId="32" borderId="69" xfId="56" applyFont="1" applyFill="1" applyBorder="1" applyAlignment="1">
      <alignment horizontal="center" vertical="center"/>
    </xf>
    <xf numFmtId="0" fontId="45" fillId="0" borderId="71" xfId="56" applyFont="1" applyBorder="1" applyAlignment="1">
      <alignment horizontal="left" vertical="center" wrapText="1"/>
    </xf>
    <xf numFmtId="0" fontId="87" fillId="0" borderId="99" xfId="56" applyFont="1" applyBorder="1" applyAlignment="1">
      <alignment horizontal="center" vertical="center" wrapText="1"/>
    </xf>
    <xf numFmtId="0" fontId="87" fillId="0" borderId="33" xfId="56" applyFont="1" applyBorder="1" applyAlignment="1">
      <alignment horizontal="center" vertical="center"/>
    </xf>
    <xf numFmtId="0" fontId="87" fillId="0" borderId="22" xfId="56" applyFont="1" applyBorder="1" applyAlignment="1">
      <alignment horizontal="center" vertical="center"/>
    </xf>
    <xf numFmtId="0" fontId="87" fillId="0" borderId="55" xfId="56" applyFont="1" applyBorder="1" applyAlignment="1">
      <alignment horizontal="center" vertical="center"/>
    </xf>
    <xf numFmtId="0" fontId="87" fillId="0" borderId="34" xfId="56" applyFont="1" applyBorder="1" applyAlignment="1">
      <alignment horizontal="center" vertical="center"/>
    </xf>
    <xf numFmtId="0" fontId="87" fillId="0" borderId="33" xfId="56" applyFont="1" applyBorder="1" applyAlignment="1">
      <alignment horizontal="center" vertical="center" wrapText="1"/>
    </xf>
    <xf numFmtId="0" fontId="87" fillId="0" borderId="45" xfId="56" applyFont="1" applyBorder="1" applyAlignment="1">
      <alignment horizontal="center" vertical="center"/>
    </xf>
    <xf numFmtId="0" fontId="92" fillId="0" borderId="33" xfId="56" applyFont="1" applyBorder="1" applyAlignment="1">
      <alignment horizontal="center" vertical="center" wrapText="1"/>
    </xf>
    <xf numFmtId="0" fontId="92" fillId="0" borderId="22" xfId="56" applyFont="1" applyBorder="1" applyAlignment="1">
      <alignment horizontal="center" vertical="center" wrapText="1"/>
    </xf>
    <xf numFmtId="0" fontId="92" fillId="0" borderId="45" xfId="56" applyFont="1" applyBorder="1" applyAlignment="1">
      <alignment horizontal="center" vertical="center" wrapText="1"/>
    </xf>
    <xf numFmtId="0" fontId="92" fillId="0" borderId="55" xfId="56" applyFont="1" applyBorder="1" applyAlignment="1">
      <alignment horizontal="center" vertical="center" wrapText="1"/>
    </xf>
    <xf numFmtId="0" fontId="92" fillId="0" borderId="56" xfId="56" applyFont="1" applyBorder="1" applyAlignment="1">
      <alignment horizontal="center" vertical="center" wrapText="1"/>
    </xf>
    <xf numFmtId="0" fontId="97" fillId="0" borderId="22" xfId="56" applyFont="1" applyBorder="1" applyAlignment="1">
      <alignment horizontal="center" vertical="center"/>
    </xf>
    <xf numFmtId="0" fontId="97" fillId="0" borderId="34" xfId="56" applyFont="1" applyBorder="1" applyAlignment="1">
      <alignment horizontal="center" vertical="center"/>
    </xf>
    <xf numFmtId="0" fontId="97" fillId="0" borderId="28" xfId="56" applyFont="1" applyBorder="1" applyAlignment="1">
      <alignment horizontal="center" vertical="center"/>
    </xf>
    <xf numFmtId="0" fontId="97" fillId="0" borderId="46" xfId="56" applyFont="1" applyBorder="1" applyAlignment="1">
      <alignment horizontal="center" vertical="center"/>
    </xf>
    <xf numFmtId="0" fontId="97" fillId="0" borderId="56" xfId="56" applyFont="1" applyBorder="1" applyAlignment="1">
      <alignment horizontal="center" vertical="center"/>
    </xf>
    <xf numFmtId="0" fontId="97" fillId="0" borderId="57" xfId="56" applyFont="1" applyBorder="1" applyAlignment="1">
      <alignment horizontal="center" vertical="center"/>
    </xf>
    <xf numFmtId="0" fontId="96" fillId="0" borderId="30" xfId="56" applyFont="1" applyBorder="1" applyAlignment="1">
      <alignment horizontal="center" vertical="center"/>
    </xf>
    <xf numFmtId="0" fontId="96" fillId="0" borderId="39" xfId="56" applyFont="1" applyBorder="1" applyAlignment="1">
      <alignment horizontal="center" vertical="center"/>
    </xf>
    <xf numFmtId="58" fontId="92" fillId="0" borderId="28" xfId="56" applyNumberFormat="1" applyFont="1" applyBorder="1" applyAlignment="1">
      <alignment horizontal="left" vertical="center"/>
    </xf>
    <xf numFmtId="0" fontId="92" fillId="0" borderId="28" xfId="56" applyFont="1" applyBorder="1" applyAlignment="1">
      <alignment horizontal="left" vertical="center"/>
    </xf>
    <xf numFmtId="0" fontId="92" fillId="0" borderId="99" xfId="56" applyFont="1" applyBorder="1" applyAlignment="1">
      <alignment horizontal="center" vertical="center" wrapText="1"/>
    </xf>
    <xf numFmtId="0" fontId="92" fillId="0" borderId="100" xfId="56" applyFont="1" applyBorder="1" applyAlignment="1">
      <alignment horizontal="center" vertical="center" wrapText="1"/>
    </xf>
    <xf numFmtId="0" fontId="92" fillId="0" borderId="41" xfId="56" applyFont="1" applyBorder="1" applyAlignment="1">
      <alignment horizontal="center" vertical="center" wrapText="1"/>
    </xf>
    <xf numFmtId="0" fontId="92" fillId="0" borderId="124" xfId="56" applyFont="1" applyBorder="1" applyAlignment="1">
      <alignment horizontal="center" vertical="center" wrapText="1"/>
    </xf>
    <xf numFmtId="0" fontId="92" fillId="0" borderId="78" xfId="56" applyFont="1" applyBorder="1" applyAlignment="1">
      <alignment horizontal="center" vertical="center" wrapText="1"/>
    </xf>
    <xf numFmtId="0" fontId="92" fillId="0" borderId="125" xfId="56" applyFont="1" applyBorder="1" applyAlignment="1">
      <alignment horizontal="center" vertical="center" wrapText="1"/>
    </xf>
    <xf numFmtId="0" fontId="87" fillId="0" borderId="78" xfId="56" applyFont="1" applyBorder="1" applyAlignment="1">
      <alignment horizontal="center" vertical="center"/>
    </xf>
    <xf numFmtId="9" fontId="74" fillId="0" borderId="175" xfId="45" applyNumberFormat="1" applyFont="1" applyBorder="1" applyAlignment="1">
      <alignment horizontal="center" vertical="center"/>
    </xf>
    <xf numFmtId="9" fontId="74" fillId="0" borderId="53" xfId="45" applyNumberFormat="1" applyFont="1" applyBorder="1" applyAlignment="1">
      <alignment horizontal="center" vertical="center"/>
    </xf>
    <xf numFmtId="0" fontId="76" fillId="0" borderId="99" xfId="45" applyFont="1" applyBorder="1" applyAlignment="1">
      <alignment horizontal="left" vertical="center" wrapText="1"/>
    </xf>
    <xf numFmtId="0" fontId="76" fillId="0" borderId="80" xfId="45" applyFont="1" applyBorder="1" applyAlignment="1">
      <alignment horizontal="left" vertical="center" wrapText="1"/>
    </xf>
    <xf numFmtId="0" fontId="76" fillId="0" borderId="100" xfId="45" applyFont="1" applyBorder="1" applyAlignment="1">
      <alignment horizontal="left" vertical="center" wrapText="1"/>
    </xf>
    <xf numFmtId="0" fontId="76" fillId="0" borderId="41" xfId="45" applyFont="1" applyBorder="1" applyAlignment="1">
      <alignment horizontal="left" vertical="center" wrapText="1"/>
    </xf>
    <xf numFmtId="0" fontId="76" fillId="0" borderId="0" xfId="45" applyFont="1" applyAlignment="1">
      <alignment horizontal="left" vertical="center" wrapText="1"/>
    </xf>
    <xf numFmtId="0" fontId="76" fillId="0" borderId="124" xfId="45" applyFont="1" applyBorder="1" applyAlignment="1">
      <alignment horizontal="left" vertical="center" wrapText="1"/>
    </xf>
    <xf numFmtId="0" fontId="76" fillId="0" borderId="78" xfId="45" applyFont="1" applyBorder="1" applyAlignment="1">
      <alignment horizontal="left" vertical="center" wrapText="1"/>
    </xf>
    <xf numFmtId="0" fontId="76" fillId="0" borderId="67" xfId="45" applyFont="1" applyBorder="1" applyAlignment="1">
      <alignment horizontal="left" vertical="center" wrapText="1"/>
    </xf>
    <xf numFmtId="0" fontId="76" fillId="0" borderId="125" xfId="45" applyFont="1" applyBorder="1" applyAlignment="1">
      <alignment horizontal="left" vertical="center" wrapText="1"/>
    </xf>
    <xf numFmtId="0" fontId="76" fillId="0" borderId="52" xfId="45" applyFont="1" applyBorder="1" applyAlignment="1">
      <alignment horizontal="right" vertical="center"/>
    </xf>
    <xf numFmtId="0" fontId="76" fillId="0" borderId="175" xfId="45" applyFont="1" applyBorder="1" applyAlignment="1">
      <alignment horizontal="right" vertical="center"/>
    </xf>
    <xf numFmtId="0" fontId="76" fillId="0" borderId="53" xfId="45" applyFont="1" applyBorder="1" applyAlignment="1">
      <alignment horizontal="right" vertical="center"/>
    </xf>
    <xf numFmtId="9" fontId="74" fillId="0" borderId="52" xfId="45" applyNumberFormat="1" applyFont="1" applyBorder="1" applyAlignment="1">
      <alignment horizontal="center" vertical="center"/>
    </xf>
    <xf numFmtId="0" fontId="53" fillId="0" borderId="99" xfId="45" applyFont="1" applyBorder="1" applyAlignment="1">
      <alignment horizontal="left" vertical="center" wrapText="1"/>
    </xf>
    <xf numFmtId="0" fontId="176" fillId="0" borderId="0" xfId="45" applyFont="1" applyAlignment="1">
      <alignment horizontal="left" vertical="top" wrapText="1"/>
    </xf>
    <xf numFmtId="0" fontId="76" fillId="0" borderId="24" xfId="45" applyFont="1" applyBorder="1" applyAlignment="1">
      <alignment horizontal="center" vertical="center"/>
    </xf>
    <xf numFmtId="0" fontId="76" fillId="0" borderId="47" xfId="45" applyFont="1" applyBorder="1" applyAlignment="1">
      <alignment horizontal="center" vertical="center"/>
    </xf>
    <xf numFmtId="58" fontId="76" fillId="0" borderId="24" xfId="45" applyNumberFormat="1" applyFont="1" applyBorder="1" applyAlignment="1">
      <alignment horizontal="center" vertical="center"/>
    </xf>
    <xf numFmtId="58" fontId="76" fillId="0" borderId="47" xfId="45" applyNumberFormat="1" applyFont="1" applyBorder="1" applyAlignment="1">
      <alignment horizontal="center" vertical="center"/>
    </xf>
    <xf numFmtId="0" fontId="76" fillId="0" borderId="66" xfId="45" applyFont="1" applyBorder="1" applyAlignment="1">
      <alignment horizontal="center" vertical="center"/>
    </xf>
    <xf numFmtId="58" fontId="76" fillId="0" borderId="28" xfId="45" applyNumberFormat="1" applyFont="1" applyBorder="1" applyAlignment="1">
      <alignment horizontal="center" vertical="center"/>
    </xf>
    <xf numFmtId="0" fontId="76" fillId="0" borderId="28" xfId="45" applyFont="1" applyBorder="1" applyAlignment="1">
      <alignment horizontal="center" vertical="center"/>
    </xf>
    <xf numFmtId="58" fontId="76" fillId="0" borderId="25" xfId="45" applyNumberFormat="1" applyFont="1" applyBorder="1" applyAlignment="1">
      <alignment horizontal="center" vertical="center"/>
    </xf>
    <xf numFmtId="0" fontId="76" fillId="0" borderId="20" xfId="45" applyFont="1" applyBorder="1" applyAlignment="1">
      <alignment horizontal="center" vertical="center"/>
    </xf>
    <xf numFmtId="58" fontId="76" fillId="0" borderId="28" xfId="45" applyNumberFormat="1" applyFont="1" applyBorder="1" applyAlignment="1">
      <alignment horizontal="left" vertical="center"/>
    </xf>
    <xf numFmtId="0" fontId="76" fillId="0" borderId="28" xfId="45" applyFont="1" applyBorder="1" applyAlignment="1">
      <alignment horizontal="left" vertical="center"/>
    </xf>
    <xf numFmtId="0" fontId="81" fillId="0" borderId="0" xfId="45">
      <alignment vertical="center"/>
    </xf>
    <xf numFmtId="0" fontId="21" fillId="0" borderId="0" xfId="45" applyFont="1" applyAlignment="1">
      <alignment horizontal="center" vertical="center"/>
    </xf>
    <xf numFmtId="0" fontId="81" fillId="0" borderId="0" xfId="45" applyAlignment="1">
      <alignment horizontal="center" vertical="center"/>
    </xf>
    <xf numFmtId="0" fontId="21" fillId="0" borderId="24" xfId="45" applyFont="1" applyBorder="1" applyAlignment="1">
      <alignment horizontal="center" vertical="center"/>
    </xf>
    <xf numFmtId="0" fontId="21" fillId="0" borderId="66" xfId="45" applyFont="1" applyBorder="1" applyAlignment="1">
      <alignment horizontal="center" vertical="center"/>
    </xf>
    <xf numFmtId="0" fontId="21" fillId="0" borderId="47" xfId="45" applyFont="1" applyBorder="1" applyAlignment="1">
      <alignment horizontal="center" vertical="center"/>
    </xf>
    <xf numFmtId="0" fontId="81" fillId="0" borderId="71" xfId="45" applyBorder="1" applyAlignment="1">
      <alignment horizontal="center" vertical="center"/>
    </xf>
    <xf numFmtId="0" fontId="81" fillId="0" borderId="20" xfId="45" applyBorder="1" applyAlignment="1">
      <alignment horizontal="center" vertical="center"/>
    </xf>
    <xf numFmtId="0" fontId="81" fillId="0" borderId="24" xfId="45" applyBorder="1" applyAlignment="1">
      <alignment horizontal="left" vertical="center" wrapText="1"/>
    </xf>
    <xf numFmtId="0" fontId="81" fillId="0" borderId="66" xfId="45" applyBorder="1" applyAlignment="1">
      <alignment horizontal="left" vertical="center" wrapText="1"/>
    </xf>
    <xf numFmtId="0" fontId="81" fillId="0" borderId="47" xfId="45" applyBorder="1" applyAlignment="1">
      <alignment horizontal="left" vertical="center" wrapText="1"/>
    </xf>
    <xf numFmtId="0" fontId="81" fillId="0" borderId="66" xfId="45" applyBorder="1" applyAlignment="1">
      <alignment horizontal="center" vertical="center"/>
    </xf>
    <xf numFmtId="0" fontId="81" fillId="0" borderId="47" xfId="45" applyBorder="1" applyAlignment="1">
      <alignment horizontal="center" vertical="center"/>
    </xf>
    <xf numFmtId="0" fontId="41" fillId="0" borderId="0" xfId="45" applyFont="1" applyAlignment="1">
      <alignment horizontal="left" vertical="center" wrapText="1"/>
    </xf>
    <xf numFmtId="0" fontId="150" fillId="0" borderId="28" xfId="56" applyFont="1" applyBorder="1" applyAlignment="1">
      <alignment horizontal="center" vertical="center"/>
    </xf>
    <xf numFmtId="0" fontId="150" fillId="0" borderId="24" xfId="56" applyFont="1" applyBorder="1" applyAlignment="1">
      <alignment horizontal="center" vertical="center"/>
    </xf>
    <xf numFmtId="0" fontId="150" fillId="0" borderId="66" xfId="56" applyFont="1" applyBorder="1" applyAlignment="1">
      <alignment horizontal="center" vertical="center"/>
    </xf>
    <xf numFmtId="0" fontId="150" fillId="0" borderId="47" xfId="56" applyFont="1" applyBorder="1" applyAlignment="1">
      <alignment horizontal="center" vertical="center"/>
    </xf>
    <xf numFmtId="0" fontId="150" fillId="0" borderId="25" xfId="56" applyFont="1" applyBorder="1" applyAlignment="1">
      <alignment horizontal="center" vertical="center"/>
    </xf>
    <xf numFmtId="0" fontId="150" fillId="0" borderId="25" xfId="56" applyFont="1" applyBorder="1" applyAlignment="1">
      <alignment vertical="center" wrapText="1"/>
    </xf>
    <xf numFmtId="0" fontId="150" fillId="0" borderId="68" xfId="56" applyFont="1" applyBorder="1" applyAlignment="1">
      <alignment vertical="center" wrapText="1"/>
    </xf>
    <xf numFmtId="0" fontId="150" fillId="0" borderId="23" xfId="56" applyFont="1" applyBorder="1" applyAlignment="1">
      <alignment vertical="center" wrapText="1"/>
    </xf>
    <xf numFmtId="0" fontId="150" fillId="0" borderId="28" xfId="55" applyFont="1" applyBorder="1" applyAlignment="1">
      <alignment horizontal="center" vertical="center" wrapText="1"/>
    </xf>
    <xf numFmtId="0" fontId="184" fillId="0" borderId="71" xfId="56" applyFont="1" applyBorder="1" applyAlignment="1">
      <alignment horizontal="center" wrapText="1"/>
    </xf>
    <xf numFmtId="0" fontId="184" fillId="0" borderId="20" xfId="56" applyFont="1" applyBorder="1" applyAlignment="1">
      <alignment horizontal="center" wrapText="1"/>
    </xf>
    <xf numFmtId="0" fontId="184" fillId="0" borderId="0" xfId="56" applyFont="1" applyAlignment="1">
      <alignment horizontal="center" wrapText="1"/>
    </xf>
    <xf numFmtId="0" fontId="184" fillId="0" borderId="69" xfId="56" applyFont="1" applyBorder="1" applyAlignment="1">
      <alignment horizontal="center" wrapText="1"/>
    </xf>
    <xf numFmtId="0" fontId="184" fillId="0" borderId="70" xfId="56" applyFont="1" applyBorder="1" applyAlignment="1">
      <alignment horizontal="center" wrapText="1"/>
    </xf>
    <xf numFmtId="0" fontId="184" fillId="0" borderId="15" xfId="56" applyFont="1" applyBorder="1" applyAlignment="1">
      <alignment horizontal="center" wrapText="1"/>
    </xf>
    <xf numFmtId="0" fontId="150" fillId="0" borderId="0" xfId="56" applyFont="1" applyAlignment="1">
      <alignment vertical="center" wrapText="1"/>
    </xf>
    <xf numFmtId="0" fontId="150" fillId="0" borderId="0" xfId="56" applyFont="1" applyAlignment="1">
      <alignment horizontal="left" vertical="center" wrapText="1"/>
    </xf>
    <xf numFmtId="0" fontId="168" fillId="0" borderId="0" xfId="56" applyFont="1" applyAlignment="1">
      <alignment vertical="center" wrapText="1"/>
    </xf>
    <xf numFmtId="0" fontId="150" fillId="0" borderId="18" xfId="56" applyFont="1" applyBorder="1" applyAlignment="1">
      <alignment vertical="center" wrapText="1"/>
    </xf>
    <xf numFmtId="0" fontId="150" fillId="0" borderId="27" xfId="56" applyFont="1" applyBorder="1" applyAlignment="1">
      <alignment vertical="center" wrapText="1"/>
    </xf>
    <xf numFmtId="0" fontId="150" fillId="0" borderId="68" xfId="56" applyFont="1" applyBorder="1" applyAlignment="1">
      <alignment horizontal="left" vertical="center" wrapText="1"/>
    </xf>
    <xf numFmtId="0" fontId="150" fillId="0" borderId="69" xfId="56" applyFont="1" applyBorder="1" applyAlignment="1">
      <alignment horizontal="left" vertical="center" wrapText="1"/>
    </xf>
    <xf numFmtId="0" fontId="150" fillId="0" borderId="23" xfId="56" applyFont="1" applyBorder="1" applyAlignment="1">
      <alignment horizontal="left" vertical="center" wrapText="1"/>
    </xf>
    <xf numFmtId="0" fontId="150" fillId="0" borderId="70" xfId="56" applyFont="1" applyBorder="1" applyAlignment="1">
      <alignment horizontal="left" vertical="center" wrapText="1"/>
    </xf>
    <xf numFmtId="0" fontId="150" fillId="0" borderId="15" xfId="56" applyFont="1" applyBorder="1" applyAlignment="1">
      <alignment horizontal="left" vertical="center" wrapText="1"/>
    </xf>
    <xf numFmtId="0" fontId="150" fillId="0" borderId="23" xfId="56" applyFont="1" applyBorder="1" applyAlignment="1">
      <alignment horizontal="center" vertical="center"/>
    </xf>
    <xf numFmtId="0" fontId="150" fillId="0" borderId="70" xfId="56" applyFont="1" applyBorder="1" applyAlignment="1">
      <alignment horizontal="center" vertical="center"/>
    </xf>
    <xf numFmtId="0" fontId="150" fillId="0" borderId="15" xfId="56" applyFont="1" applyBorder="1" applyAlignment="1">
      <alignment horizontal="center" vertical="center"/>
    </xf>
    <xf numFmtId="0" fontId="150" fillId="0" borderId="24" xfId="56" applyFont="1" applyBorder="1" applyAlignment="1">
      <alignment horizontal="center" vertical="center" wrapText="1"/>
    </xf>
    <xf numFmtId="0" fontId="150" fillId="0" borderId="66" xfId="56" applyFont="1" applyBorder="1" applyAlignment="1">
      <alignment horizontal="center" vertical="center" wrapText="1"/>
    </xf>
    <xf numFmtId="0" fontId="150" fillId="0" borderId="47" xfId="56" applyFont="1" applyBorder="1" applyAlignment="1">
      <alignment horizontal="center" vertical="center" wrapText="1"/>
    </xf>
    <xf numFmtId="0" fontId="150" fillId="0" borderId="66" xfId="56" applyFont="1" applyBorder="1" applyAlignment="1">
      <alignment horizontal="left" vertical="center" wrapText="1"/>
    </xf>
    <xf numFmtId="0" fontId="150" fillId="0" borderId="47" xfId="56" applyFont="1" applyBorder="1" applyAlignment="1">
      <alignment horizontal="left" vertical="center" wrapText="1"/>
    </xf>
    <xf numFmtId="0" fontId="150" fillId="0" borderId="18" xfId="56" applyFont="1" applyBorder="1" applyAlignment="1">
      <alignment horizontal="center" vertical="center" wrapText="1"/>
    </xf>
    <xf numFmtId="0" fontId="150" fillId="0" borderId="27" xfId="56" applyFont="1" applyBorder="1" applyAlignment="1">
      <alignment horizontal="center" vertical="center" wrapText="1"/>
    </xf>
    <xf numFmtId="0" fontId="150" fillId="0" borderId="25" xfId="56" applyFont="1" applyBorder="1" applyAlignment="1">
      <alignment horizontal="left" vertical="center" wrapText="1"/>
    </xf>
    <xf numFmtId="0" fontId="150" fillId="0" borderId="71" xfId="56" applyFont="1" applyBorder="1" applyAlignment="1">
      <alignment horizontal="left" vertical="center" wrapText="1"/>
    </xf>
    <xf numFmtId="0" fontId="150" fillId="0" borderId="20" xfId="56" applyFont="1" applyBorder="1" applyAlignment="1">
      <alignment horizontal="left" vertical="center" wrapText="1"/>
    </xf>
    <xf numFmtId="0" fontId="128" fillId="0" borderId="0" xfId="43" applyFont="1" applyAlignment="1">
      <alignment horizontal="center" vertical="center"/>
    </xf>
    <xf numFmtId="0" fontId="7" fillId="0" borderId="0" xfId="43" applyAlignment="1">
      <alignment vertical="center" wrapText="1"/>
    </xf>
    <xf numFmtId="0" fontId="82" fillId="30" borderId="28" xfId="43" applyFont="1" applyFill="1" applyBorder="1" applyAlignment="1">
      <alignment vertical="center" wrapText="1"/>
    </xf>
    <xf numFmtId="0" fontId="82" fillId="30" borderId="28" xfId="43" applyFont="1" applyFill="1" applyBorder="1">
      <alignment vertical="center"/>
    </xf>
    <xf numFmtId="0" fontId="82" fillId="30" borderId="28" xfId="43" applyFont="1" applyFill="1" applyBorder="1" applyAlignment="1">
      <alignment horizontal="center" vertical="center"/>
    </xf>
    <xf numFmtId="0" fontId="7" fillId="0" borderId="18" xfId="43" applyBorder="1" applyAlignment="1">
      <alignment horizontal="center" vertical="center" wrapText="1"/>
    </xf>
    <xf numFmtId="0" fontId="7" fillId="0" borderId="27" xfId="43" applyBorder="1" applyAlignment="1">
      <alignment horizontal="center" vertical="center" wrapText="1"/>
    </xf>
    <xf numFmtId="0" fontId="7" fillId="0" borderId="25" xfId="43" applyBorder="1" applyAlignment="1">
      <alignment horizontal="center" vertical="center"/>
    </xf>
    <xf numFmtId="0" fontId="7" fillId="0" borderId="71" xfId="43" applyBorder="1" applyAlignment="1">
      <alignment horizontal="center" vertical="center"/>
    </xf>
    <xf numFmtId="0" fontId="7" fillId="0" borderId="20" xfId="43" applyBorder="1" applyAlignment="1">
      <alignment horizontal="center" vertical="center"/>
    </xf>
    <xf numFmtId="0" fontId="7" fillId="0" borderId="23" xfId="43" applyBorder="1" applyAlignment="1">
      <alignment horizontal="center" vertical="center"/>
    </xf>
    <xf numFmtId="0" fontId="7" fillId="0" borderId="70" xfId="43" applyBorder="1" applyAlignment="1">
      <alignment horizontal="center" vertical="center"/>
    </xf>
    <xf numFmtId="0" fontId="7" fillId="0" borderId="15" xfId="43" applyBorder="1" applyAlignment="1">
      <alignment horizontal="center" vertical="center"/>
    </xf>
    <xf numFmtId="0" fontId="7" fillId="0" borderId="72" xfId="43" applyBorder="1" applyAlignment="1">
      <alignment horizontal="center" vertical="center" wrapText="1"/>
    </xf>
    <xf numFmtId="0" fontId="7" fillId="0" borderId="24" xfId="43" applyBorder="1" applyAlignment="1">
      <alignment vertical="center" wrapText="1"/>
    </xf>
    <xf numFmtId="0" fontId="7" fillId="0" borderId="66" xfId="43" applyBorder="1" applyAlignment="1">
      <alignment vertical="center" wrapText="1"/>
    </xf>
    <xf numFmtId="0" fontId="7" fillId="0" borderId="25" xfId="43" applyBorder="1" applyAlignment="1">
      <alignment vertical="center" wrapText="1"/>
    </xf>
    <xf numFmtId="0" fontId="7" fillId="0" borderId="71" xfId="43" applyBorder="1" applyAlignment="1">
      <alignment vertical="center" wrapText="1"/>
    </xf>
    <xf numFmtId="0" fontId="7" fillId="0" borderId="23" xfId="43" applyBorder="1" applyAlignment="1">
      <alignment vertical="center" wrapText="1"/>
    </xf>
    <xf numFmtId="0" fontId="7" fillId="0" borderId="70" xfId="43" applyBorder="1" applyAlignment="1">
      <alignment vertical="center" wrapText="1"/>
    </xf>
    <xf numFmtId="0" fontId="81" fillId="0" borderId="27" xfId="56" applyBorder="1" applyAlignment="1">
      <alignment horizontal="center" vertical="center" wrapText="1"/>
    </xf>
    <xf numFmtId="0" fontId="7" fillId="0" borderId="28" xfId="43" applyBorder="1" applyAlignment="1">
      <alignment vertical="center" wrapText="1"/>
    </xf>
    <xf numFmtId="0" fontId="7" fillId="0" borderId="28" xfId="43" applyBorder="1" applyAlignment="1">
      <alignment horizontal="center" vertical="center"/>
    </xf>
    <xf numFmtId="0" fontId="7" fillId="0" borderId="47" xfId="43" applyBorder="1" applyAlignment="1">
      <alignment vertical="center" wrapText="1"/>
    </xf>
    <xf numFmtId="0" fontId="83" fillId="0" borderId="0" xfId="43" applyFont="1" applyAlignment="1">
      <alignment horizontal="center" vertical="center"/>
    </xf>
    <xf numFmtId="0" fontId="21" fillId="0" borderId="24" xfId="43" applyFont="1" applyBorder="1" applyAlignment="1">
      <alignment horizontal="center" vertical="center"/>
    </xf>
    <xf numFmtId="0" fontId="21" fillId="0" borderId="66" xfId="43" applyFont="1" applyBorder="1" applyAlignment="1">
      <alignment horizontal="center" vertical="center"/>
    </xf>
    <xf numFmtId="0" fontId="21" fillId="0" borderId="47" xfId="43" applyFont="1" applyBorder="1" applyAlignment="1">
      <alignment horizontal="center" vertical="center"/>
    </xf>
    <xf numFmtId="0" fontId="7" fillId="0" borderId="28" xfId="43" applyBorder="1">
      <alignment vertical="center"/>
    </xf>
    <xf numFmtId="0" fontId="82" fillId="0" borderId="0" xfId="56" applyFont="1" applyAlignment="1">
      <alignment horizontal="left" vertical="center" wrapText="1"/>
    </xf>
    <xf numFmtId="0" fontId="21" fillId="0" borderId="0" xfId="56" applyFont="1" applyAlignment="1">
      <alignment horizontal="center" vertical="center"/>
    </xf>
    <xf numFmtId="0" fontId="82" fillId="0" borderId="0" xfId="56" applyFont="1" applyAlignment="1">
      <alignment horizontal="center" vertical="center"/>
    </xf>
    <xf numFmtId="0" fontId="136" fillId="0" borderId="0" xfId="43" applyFont="1" applyAlignment="1">
      <alignment horizontal="right" vertical="center"/>
    </xf>
    <xf numFmtId="0" fontId="21" fillId="0" borderId="0" xfId="43" applyFont="1" applyAlignment="1">
      <alignment horizontal="right" vertical="center"/>
    </xf>
    <xf numFmtId="0" fontId="20" fillId="0" borderId="24" xfId="43" applyFont="1" applyBorder="1" applyAlignment="1">
      <alignment horizontal="center" vertical="center"/>
    </xf>
    <xf numFmtId="0" fontId="20" fillId="0" borderId="47" xfId="43" applyFont="1" applyBorder="1" applyAlignment="1">
      <alignment horizontal="center" vertical="center"/>
    </xf>
    <xf numFmtId="0" fontId="20" fillId="0" borderId="28" xfId="43" applyFont="1" applyBorder="1" applyAlignment="1" applyProtection="1">
      <alignment horizontal="center" vertical="center"/>
      <protection locked="0"/>
    </xf>
    <xf numFmtId="0" fontId="82" fillId="0" borderId="24" xfId="56" applyFont="1" applyBorder="1" applyAlignment="1">
      <alignment horizontal="left" vertical="center" wrapText="1"/>
    </xf>
    <xf numFmtId="0" fontId="82" fillId="0" borderId="66" xfId="56" applyFont="1" applyBorder="1" applyAlignment="1">
      <alignment horizontal="left" vertical="center" wrapText="1"/>
    </xf>
    <xf numFmtId="0" fontId="82" fillId="0" borderId="47" xfId="56" applyFont="1" applyBorder="1" applyAlignment="1">
      <alignment horizontal="left" vertical="center" wrapText="1"/>
    </xf>
    <xf numFmtId="0" fontId="20" fillId="0" borderId="24" xfId="43" applyFont="1" applyBorder="1" applyAlignment="1" applyProtection="1">
      <alignment horizontal="center" vertical="center"/>
      <protection locked="0"/>
    </xf>
    <xf numFmtId="0" fontId="20" fillId="0" borderId="66" xfId="43" applyFont="1" applyBorder="1" applyAlignment="1" applyProtection="1">
      <alignment horizontal="center" vertical="center"/>
      <protection locked="0"/>
    </xf>
    <xf numFmtId="0" fontId="20" fillId="0" borderId="47" xfId="43" applyFont="1" applyBorder="1" applyAlignment="1" applyProtection="1">
      <alignment horizontal="center" vertical="center"/>
      <protection locked="0"/>
    </xf>
    <xf numFmtId="0" fontId="3" fillId="0" borderId="0" xfId="43" applyFont="1" applyAlignment="1">
      <alignment horizontal="left" vertical="center" wrapText="1"/>
    </xf>
    <xf numFmtId="0" fontId="3" fillId="0" borderId="0" xfId="43" applyFont="1" applyAlignment="1">
      <alignment horizontal="left" vertical="center"/>
    </xf>
    <xf numFmtId="0" fontId="3" fillId="0" borderId="24" xfId="43" applyFont="1" applyBorder="1" applyAlignment="1">
      <alignment horizontal="left" vertical="center" wrapText="1"/>
    </xf>
    <xf numFmtId="0" fontId="3" fillId="0" borderId="66" xfId="43" applyFont="1" applyBorder="1" applyAlignment="1">
      <alignment horizontal="left" vertical="center" wrapText="1"/>
    </xf>
    <xf numFmtId="0" fontId="3" fillId="0" borderId="47" xfId="43" applyFont="1" applyBorder="1" applyAlignment="1">
      <alignment horizontal="left" vertical="center" wrapText="1"/>
    </xf>
    <xf numFmtId="49" fontId="7" fillId="0" borderId="18" xfId="43" applyNumberFormat="1" applyBorder="1" applyAlignment="1">
      <alignment horizontal="center" vertical="center"/>
    </xf>
    <xf numFmtId="49" fontId="7" fillId="0" borderId="72" xfId="43" applyNumberFormat="1" applyBorder="1" applyAlignment="1">
      <alignment horizontal="center" vertical="center"/>
    </xf>
    <xf numFmtId="49" fontId="7" fillId="0" borderId="27" xfId="43" applyNumberFormat="1" applyBorder="1" applyAlignment="1">
      <alignment horizontal="center" vertical="center"/>
    </xf>
    <xf numFmtId="0" fontId="3" fillId="0" borderId="28" xfId="43" applyFont="1" applyBorder="1" applyAlignment="1">
      <alignment horizontal="left" vertical="center" wrapText="1"/>
    </xf>
    <xf numFmtId="0" fontId="20" fillId="0" borderId="28" xfId="43" applyFont="1" applyBorder="1" applyAlignment="1">
      <alignment horizontal="center" vertical="center"/>
    </xf>
    <xf numFmtId="0" fontId="20" fillId="0" borderId="28" xfId="43" applyFont="1" applyBorder="1" applyAlignment="1">
      <alignment horizontal="center" vertical="center" wrapText="1"/>
    </xf>
    <xf numFmtId="0" fontId="21" fillId="0" borderId="0" xfId="43" applyFont="1" applyAlignment="1">
      <alignment horizontal="center" vertical="center"/>
    </xf>
    <xf numFmtId="0" fontId="121" fillId="0" borderId="28" xfId="43" applyFont="1" applyBorder="1" applyAlignment="1">
      <alignment horizontal="center" vertical="center" wrapText="1"/>
    </xf>
    <xf numFmtId="0" fontId="173" fillId="0" borderId="0" xfId="55" applyFont="1" applyAlignment="1">
      <alignment horizontal="right" vertical="center"/>
    </xf>
    <xf numFmtId="0" fontId="173" fillId="0" borderId="253" xfId="60" applyFont="1" applyBorder="1" applyAlignment="1">
      <alignment horizontal="center" vertical="center"/>
    </xf>
    <xf numFmtId="0" fontId="173" fillId="0" borderId="254" xfId="60" applyFont="1" applyBorder="1" applyAlignment="1" applyProtection="1">
      <alignment horizontal="center" vertical="center"/>
      <protection locked="0"/>
    </xf>
    <xf numFmtId="0" fontId="168" fillId="0" borderId="254" xfId="60" applyFont="1" applyBorder="1" applyAlignment="1" applyProtection="1">
      <alignment horizontal="left" vertical="center" wrapText="1"/>
      <protection locked="0"/>
    </xf>
    <xf numFmtId="0" fontId="173" fillId="0" borderId="254" xfId="60" applyFont="1" applyBorder="1" applyAlignment="1">
      <alignment horizontal="center" vertical="center" shrinkToFit="1"/>
    </xf>
    <xf numFmtId="0" fontId="150" fillId="0" borderId="254" xfId="60" applyFont="1" applyBorder="1" applyAlignment="1" applyProtection="1">
      <alignment horizontal="center" vertical="center"/>
      <protection locked="0"/>
    </xf>
    <xf numFmtId="0" fontId="150" fillId="0" borderId="253" xfId="60" applyFont="1" applyBorder="1" applyAlignment="1">
      <alignment horizontal="center" vertical="center" wrapText="1"/>
    </xf>
    <xf numFmtId="0" fontId="173" fillId="0" borderId="278" xfId="55" applyFont="1" applyBorder="1" applyAlignment="1">
      <alignment horizontal="left" vertical="center" indent="1"/>
    </xf>
    <xf numFmtId="0" fontId="173" fillId="0" borderId="279" xfId="55" applyFont="1" applyBorder="1" applyAlignment="1">
      <alignment horizontal="left" vertical="center" indent="1"/>
    </xf>
    <xf numFmtId="0" fontId="173" fillId="0" borderId="280" xfId="55" applyFont="1" applyBorder="1" applyAlignment="1">
      <alignment horizontal="left" vertical="center" indent="1"/>
    </xf>
    <xf numFmtId="0" fontId="173" fillId="0" borderId="281" xfId="55" applyFont="1" applyBorder="1" applyAlignment="1">
      <alignment horizontal="center" vertical="center"/>
    </xf>
    <xf numFmtId="0" fontId="173" fillId="0" borderId="255" xfId="55" applyFont="1" applyBorder="1" applyAlignment="1">
      <alignment horizontal="center" vertical="center"/>
    </xf>
    <xf numFmtId="177" fontId="173" fillId="0" borderId="253" xfId="55" applyNumberFormat="1" applyFont="1" applyBorder="1" applyAlignment="1" applyProtection="1">
      <alignment horizontal="right" vertical="center"/>
      <protection locked="0"/>
    </xf>
    <xf numFmtId="178" fontId="173" fillId="0" borderId="258" xfId="55" applyNumberFormat="1" applyFont="1" applyBorder="1" applyAlignment="1">
      <alignment horizontal="center" vertical="center"/>
    </xf>
    <xf numFmtId="178" fontId="173" fillId="0" borderId="282" xfId="55" applyNumberFormat="1" applyFont="1" applyBorder="1" applyAlignment="1">
      <alignment horizontal="center" vertical="center"/>
    </xf>
    <xf numFmtId="0" fontId="173" fillId="0" borderId="293" xfId="55" applyFont="1" applyBorder="1" applyAlignment="1">
      <alignment horizontal="center" vertical="center"/>
    </xf>
    <xf numFmtId="0" fontId="173" fillId="0" borderId="259" xfId="55" applyFont="1" applyBorder="1" applyAlignment="1">
      <alignment horizontal="center" vertical="center"/>
    </xf>
    <xf numFmtId="177" fontId="173" fillId="0" borderId="260" xfId="55" applyNumberFormat="1" applyFont="1" applyBorder="1" applyAlignment="1">
      <alignment horizontal="right" vertical="center"/>
    </xf>
    <xf numFmtId="179" fontId="173" fillId="0" borderId="262" xfId="55" applyNumberFormat="1" applyFont="1" applyBorder="1" applyAlignment="1">
      <alignment horizontal="center" vertical="center"/>
    </xf>
    <xf numFmtId="179" fontId="173" fillId="0" borderId="283" xfId="55" applyNumberFormat="1" applyFont="1" applyBorder="1" applyAlignment="1">
      <alignment horizontal="center" vertical="center"/>
    </xf>
    <xf numFmtId="0" fontId="173" fillId="0" borderId="259" xfId="55" applyFont="1" applyBorder="1" applyAlignment="1">
      <alignment horizontal="left" vertical="center" indent="1"/>
    </xf>
    <xf numFmtId="0" fontId="173" fillId="0" borderId="284" xfId="55" applyFont="1" applyBorder="1" applyAlignment="1">
      <alignment horizontal="center" vertical="center"/>
    </xf>
    <xf numFmtId="0" fontId="173" fillId="0" borderId="263" xfId="55" applyFont="1" applyBorder="1" applyAlignment="1">
      <alignment horizontal="center" vertical="center"/>
    </xf>
    <xf numFmtId="177" fontId="173" fillId="0" borderId="264" xfId="55" applyNumberFormat="1" applyFont="1" applyBorder="1" applyAlignment="1">
      <alignment horizontal="right" vertical="center"/>
    </xf>
    <xf numFmtId="179" fontId="173" fillId="0" borderId="266" xfId="55" applyNumberFormat="1" applyFont="1" applyBorder="1" applyAlignment="1">
      <alignment horizontal="center" vertical="center"/>
    </xf>
    <xf numFmtId="179" fontId="173" fillId="0" borderId="285" xfId="55" applyNumberFormat="1" applyFont="1" applyBorder="1" applyAlignment="1">
      <alignment horizontal="center" vertical="center"/>
    </xf>
    <xf numFmtId="0" fontId="173" fillId="0" borderId="286" xfId="55" applyFont="1" applyBorder="1" applyAlignment="1">
      <alignment horizontal="left" vertical="center" shrinkToFit="1"/>
    </xf>
    <xf numFmtId="0" fontId="173" fillId="0" borderId="256" xfId="55" applyFont="1" applyBorder="1" applyAlignment="1">
      <alignment horizontal="left" vertical="center" shrinkToFit="1"/>
    </xf>
    <xf numFmtId="0" fontId="173" fillId="0" borderId="267" xfId="55" applyFont="1" applyBorder="1" applyAlignment="1">
      <alignment horizontal="left" vertical="center" shrinkToFit="1"/>
    </xf>
    <xf numFmtId="38" fontId="173" fillId="36" borderId="254" xfId="61" applyFont="1" applyFill="1" applyBorder="1" applyAlignment="1" applyProtection="1">
      <alignment horizontal="center" vertical="center"/>
    </xf>
    <xf numFmtId="38" fontId="173" fillId="36" borderId="287" xfId="61" applyFont="1" applyFill="1" applyBorder="1" applyAlignment="1" applyProtection="1">
      <alignment horizontal="center" vertical="center"/>
    </xf>
    <xf numFmtId="0" fontId="173" fillId="0" borderId="288" xfId="55" applyFont="1" applyBorder="1" applyAlignment="1">
      <alignment horizontal="left" vertical="center" shrinkToFit="1"/>
    </xf>
    <xf numFmtId="0" fontId="173" fillId="0" borderId="289" xfId="55" applyFont="1" applyBorder="1" applyAlignment="1">
      <alignment horizontal="left" vertical="center" shrinkToFit="1"/>
    </xf>
    <xf numFmtId="0" fontId="173" fillId="0" borderId="290" xfId="55" applyFont="1" applyBorder="1" applyAlignment="1">
      <alignment horizontal="left" vertical="center" shrinkToFit="1"/>
    </xf>
    <xf numFmtId="38" fontId="173" fillId="36" borderId="291" xfId="61" applyFont="1" applyFill="1" applyBorder="1" applyAlignment="1" applyProtection="1">
      <alignment horizontal="center" vertical="center"/>
    </xf>
    <xf numFmtId="38" fontId="173" fillId="36" borderId="292" xfId="61" applyFont="1" applyFill="1" applyBorder="1" applyAlignment="1" applyProtection="1">
      <alignment horizontal="center" vertical="center"/>
    </xf>
    <xf numFmtId="0" fontId="173" fillId="0" borderId="294" xfId="55" applyFont="1" applyBorder="1" applyAlignment="1">
      <alignment horizontal="center" vertical="center"/>
    </xf>
    <xf numFmtId="0" fontId="173" fillId="0" borderId="295" xfId="55" applyFont="1" applyBorder="1" applyAlignment="1">
      <alignment horizontal="center" vertical="center"/>
    </xf>
    <xf numFmtId="177" fontId="173" fillId="36" borderId="296" xfId="55" applyNumberFormat="1" applyFont="1" applyFill="1" applyBorder="1" applyAlignment="1" applyProtection="1">
      <alignment horizontal="right" vertical="center"/>
      <protection locked="0"/>
    </xf>
    <xf numFmtId="179" fontId="173" fillId="0" borderId="299" xfId="55" applyNumberFormat="1" applyFont="1" applyBorder="1" applyAlignment="1">
      <alignment horizontal="center" vertical="center"/>
    </xf>
    <xf numFmtId="179" fontId="173" fillId="0" borderId="300" xfId="55" applyNumberFormat="1" applyFont="1" applyBorder="1" applyAlignment="1">
      <alignment horizontal="center" vertical="center"/>
    </xf>
    <xf numFmtId="0" fontId="173" fillId="0" borderId="99" xfId="55" applyFont="1" applyBorder="1" applyAlignment="1">
      <alignment horizontal="center" vertical="center"/>
    </xf>
    <xf numFmtId="0" fontId="173" fillId="0" borderId="80" xfId="55" applyFont="1" applyBorder="1" applyAlignment="1">
      <alignment horizontal="center" vertical="center"/>
    </xf>
    <xf numFmtId="0" fontId="173" fillId="0" borderId="301" xfId="55" applyFont="1" applyBorder="1" applyAlignment="1">
      <alignment horizontal="center" vertical="center"/>
    </xf>
    <xf numFmtId="0" fontId="173" fillId="0" borderId="41" xfId="55" applyFont="1" applyBorder="1" applyAlignment="1">
      <alignment horizontal="center" vertical="center"/>
    </xf>
    <xf numFmtId="0" fontId="173" fillId="0" borderId="0" xfId="55" applyFont="1" applyAlignment="1">
      <alignment horizontal="center" vertical="center"/>
    </xf>
    <xf numFmtId="0" fontId="173" fillId="0" borderId="302" xfId="55" applyFont="1" applyBorder="1" applyAlignment="1">
      <alignment horizontal="center" vertical="center"/>
    </xf>
    <xf numFmtId="0" fontId="173" fillId="0" borderId="303" xfId="55" applyFont="1" applyBorder="1" applyAlignment="1">
      <alignment horizontal="center" vertical="center"/>
    </xf>
    <xf numFmtId="0" fontId="173" fillId="0" borderId="304" xfId="55" applyFont="1" applyBorder="1" applyAlignment="1">
      <alignment horizontal="center" vertical="center"/>
    </xf>
    <xf numFmtId="0" fontId="169" fillId="0" borderId="18" xfId="55" applyFont="1" applyBorder="1" applyAlignment="1">
      <alignment horizontal="center" vertical="center" wrapText="1"/>
    </xf>
    <xf numFmtId="0" fontId="169" fillId="0" borderId="261" xfId="55" applyFont="1" applyBorder="1" applyAlignment="1">
      <alignment horizontal="center" vertical="center" wrapText="1"/>
    </xf>
    <xf numFmtId="0" fontId="169" fillId="0" borderId="305" xfId="55" applyFont="1" applyBorder="1" applyAlignment="1">
      <alignment horizontal="center" vertical="center" wrapText="1"/>
    </xf>
    <xf numFmtId="0" fontId="173" fillId="0" borderId="28" xfId="55" applyFont="1" applyBorder="1" applyAlignment="1" applyProtection="1">
      <alignment horizontal="center" vertical="center"/>
      <protection locked="0"/>
    </xf>
    <xf numFmtId="0" fontId="173" fillId="0" borderId="46" xfId="55" applyFont="1" applyBorder="1" applyAlignment="1" applyProtection="1">
      <alignment horizontal="center" vertical="center"/>
      <protection locked="0"/>
    </xf>
    <xf numFmtId="0" fontId="150" fillId="0" borderId="0" xfId="55" applyFont="1" applyAlignment="1">
      <alignment horizontal="left" vertical="center" wrapText="1"/>
    </xf>
    <xf numFmtId="0" fontId="173" fillId="0" borderId="18" xfId="55" applyFont="1" applyBorder="1" applyAlignment="1" applyProtection="1">
      <alignment horizontal="center" vertical="center"/>
      <protection locked="0"/>
    </xf>
    <xf numFmtId="0" fontId="173" fillId="0" borderId="19" xfId="55" applyFont="1" applyBorder="1" applyAlignment="1" applyProtection="1">
      <alignment horizontal="center" vertical="center"/>
      <protection locked="0"/>
    </xf>
    <xf numFmtId="0" fontId="168" fillId="0" borderId="99" xfId="55" applyFont="1" applyBorder="1" applyAlignment="1">
      <alignment horizontal="left" vertical="center" wrapText="1" shrinkToFit="1"/>
    </xf>
    <xf numFmtId="0" fontId="168" fillId="0" borderId="80" xfId="55" applyFont="1" applyBorder="1" applyAlignment="1">
      <alignment horizontal="left" vertical="center" wrapText="1" shrinkToFit="1"/>
    </xf>
    <xf numFmtId="0" fontId="168" fillId="0" borderId="78" xfId="55" applyFont="1" applyBorder="1" applyAlignment="1">
      <alignment horizontal="left" vertical="center" wrapText="1" shrinkToFit="1"/>
    </xf>
    <xf numFmtId="0" fontId="168" fillId="0" borderId="67" xfId="55" applyFont="1" applyBorder="1" applyAlignment="1">
      <alignment horizontal="left" vertical="center" wrapText="1" shrinkToFit="1"/>
    </xf>
    <xf numFmtId="0" fontId="168" fillId="0" borderId="22" xfId="55" applyFont="1" applyBorder="1" applyAlignment="1">
      <alignment horizontal="center" vertical="center" wrapText="1" shrinkToFit="1"/>
    </xf>
    <xf numFmtId="0" fontId="168" fillId="0" borderId="34" xfId="55" applyFont="1" applyBorder="1" applyAlignment="1">
      <alignment horizontal="center" vertical="center" wrapText="1" shrinkToFit="1"/>
    </xf>
    <xf numFmtId="0" fontId="168" fillId="0" borderId="56" xfId="55" applyFont="1" applyBorder="1" applyAlignment="1">
      <alignment horizontal="center" vertical="center" wrapText="1" shrinkToFit="1"/>
    </xf>
    <xf numFmtId="0" fontId="168" fillId="0" borderId="57" xfId="55" applyFont="1" applyBorder="1" applyAlignment="1">
      <alignment horizontal="center" vertical="center" wrapText="1" shrinkToFit="1"/>
    </xf>
    <xf numFmtId="0" fontId="150" fillId="0" borderId="254" xfId="60" applyFont="1" applyBorder="1" applyAlignment="1">
      <alignment horizontal="center" vertical="center"/>
    </xf>
    <xf numFmtId="0" fontId="150" fillId="0" borderId="254" xfId="60" applyFont="1" applyBorder="1" applyAlignment="1">
      <alignment horizontal="left" vertical="center" wrapText="1"/>
    </xf>
    <xf numFmtId="0" fontId="187" fillId="0" borderId="28" xfId="41" applyFont="1" applyBorder="1" applyAlignment="1">
      <alignment horizontal="center" vertical="center"/>
    </xf>
    <xf numFmtId="0" fontId="181" fillId="0" borderId="18" xfId="41" applyFont="1" applyBorder="1" applyAlignment="1">
      <alignment horizontal="center" vertical="center" wrapText="1"/>
    </xf>
    <xf numFmtId="0" fontId="181" fillId="0" borderId="0" xfId="41" applyFont="1" applyAlignment="1">
      <alignment horizontal="center" vertical="center"/>
    </xf>
    <xf numFmtId="0" fontId="186" fillId="0" borderId="0" xfId="41" applyFont="1" applyAlignment="1">
      <alignment horizontal="center" vertical="center"/>
    </xf>
    <xf numFmtId="0" fontId="181" fillId="0" borderId="28" xfId="41" applyFont="1" applyBorder="1" applyAlignment="1">
      <alignment horizontal="left" vertical="center"/>
    </xf>
    <xf numFmtId="0" fontId="181" fillId="0" borderId="24" xfId="41" applyFont="1" applyBorder="1" applyAlignment="1">
      <alignment horizontal="left" vertical="center"/>
    </xf>
    <xf numFmtId="0" fontId="181" fillId="0" borderId="66" xfId="41" applyFont="1" applyBorder="1" applyAlignment="1">
      <alignment horizontal="left" vertical="center"/>
    </xf>
    <xf numFmtId="0" fontId="181" fillId="0" borderId="47" xfId="41" applyFont="1" applyBorder="1" applyAlignment="1">
      <alignment horizontal="left" vertical="center"/>
    </xf>
    <xf numFmtId="0" fontId="181" fillId="0" borderId="24" xfId="41" applyFont="1" applyBorder="1" applyAlignment="1">
      <alignment horizontal="center" vertical="center"/>
    </xf>
    <xf numFmtId="0" fontId="181" fillId="0" borderId="66" xfId="41" applyFont="1" applyBorder="1" applyAlignment="1">
      <alignment horizontal="center" vertical="center"/>
    </xf>
    <xf numFmtId="0" fontId="181" fillId="0" borderId="47" xfId="41" applyFont="1" applyBorder="1" applyAlignment="1">
      <alignment horizontal="center" vertical="center"/>
    </xf>
    <xf numFmtId="38" fontId="181" fillId="0" borderId="28" xfId="64" applyFont="1" applyFill="1" applyBorder="1" applyAlignment="1">
      <alignment horizontal="center" vertical="center" wrapText="1"/>
    </xf>
    <xf numFmtId="0" fontId="181" fillId="0" borderId="25" xfId="41" applyFont="1" applyBorder="1" applyAlignment="1">
      <alignment horizontal="left" vertical="center"/>
    </xf>
    <xf numFmtId="0" fontId="181" fillId="0" borderId="71" xfId="41" applyFont="1" applyBorder="1" applyAlignment="1">
      <alignment horizontal="left" vertical="center"/>
    </xf>
    <xf numFmtId="0" fontId="181" fillId="0" borderId="20" xfId="41" applyFont="1" applyBorder="1" applyAlignment="1">
      <alignment horizontal="left" vertical="center"/>
    </xf>
    <xf numFmtId="0" fontId="181" fillId="0" borderId="68" xfId="41" applyFont="1" applyBorder="1" applyAlignment="1">
      <alignment horizontal="left" vertical="center"/>
    </xf>
    <xf numFmtId="0" fontId="181" fillId="0" borderId="0" xfId="41" applyFont="1" applyAlignment="1">
      <alignment horizontal="left" vertical="center"/>
    </xf>
    <xf numFmtId="0" fontId="181" fillId="0" borderId="23" xfId="41" applyFont="1" applyBorder="1" applyAlignment="1">
      <alignment horizontal="left" vertical="center"/>
    </xf>
    <xf numFmtId="0" fontId="181" fillId="0" borderId="70" xfId="41" applyFont="1" applyBorder="1" applyAlignment="1">
      <alignment horizontal="left" vertical="center"/>
    </xf>
    <xf numFmtId="0" fontId="181" fillId="0" borderId="15" xfId="41" applyFont="1" applyBorder="1" applyAlignment="1">
      <alignment horizontal="left" vertical="center"/>
    </xf>
    <xf numFmtId="0" fontId="181" fillId="0" borderId="28" xfId="41" applyFont="1" applyBorder="1" applyAlignment="1">
      <alignment horizontal="center" vertical="center" wrapText="1"/>
    </xf>
    <xf numFmtId="0" fontId="181" fillId="0" borderId="25" xfId="41" applyFont="1" applyBorder="1" applyAlignment="1">
      <alignment horizontal="center" vertical="center" wrapText="1"/>
    </xf>
    <xf numFmtId="0" fontId="181" fillId="0" borderId="71" xfId="41" applyFont="1" applyBorder="1" applyAlignment="1">
      <alignment horizontal="center" vertical="center" wrapText="1"/>
    </xf>
    <xf numFmtId="0" fontId="181" fillId="0" borderId="23" xfId="41" applyFont="1" applyBorder="1" applyAlignment="1">
      <alignment horizontal="center" vertical="center" wrapText="1"/>
    </xf>
    <xf numFmtId="0" fontId="181" fillId="0" borderId="70" xfId="41" applyFont="1" applyBorder="1" applyAlignment="1">
      <alignment horizontal="center" vertical="center" wrapText="1"/>
    </xf>
    <xf numFmtId="38" fontId="181" fillId="0" borderId="28" xfId="64" applyFont="1" applyFill="1" applyBorder="1" applyAlignment="1">
      <alignment horizontal="center" vertical="center"/>
    </xf>
    <xf numFmtId="193" fontId="181" fillId="0" borderId="71" xfId="41" applyNumberFormat="1" applyFont="1" applyBorder="1" applyAlignment="1">
      <alignment horizontal="center" vertical="center"/>
    </xf>
    <xf numFmtId="193" fontId="181" fillId="0" borderId="70" xfId="41" applyNumberFormat="1" applyFont="1" applyBorder="1" applyAlignment="1">
      <alignment horizontal="center" vertical="center"/>
    </xf>
    <xf numFmtId="193" fontId="181" fillId="0" borderId="20" xfId="41" applyNumberFormat="1" applyFont="1" applyBorder="1" applyAlignment="1">
      <alignment horizontal="center" vertical="center"/>
    </xf>
    <xf numFmtId="193" fontId="181" fillId="0" borderId="15" xfId="41" applyNumberFormat="1" applyFont="1" applyBorder="1" applyAlignment="1">
      <alignment horizontal="center" vertical="center"/>
    </xf>
    <xf numFmtId="0" fontId="181" fillId="0" borderId="70" xfId="41" applyFont="1" applyBorder="1" applyAlignment="1">
      <alignment horizontal="left" vertical="center" wrapText="1"/>
    </xf>
    <xf numFmtId="0" fontId="181" fillId="0" borderId="47" xfId="41" applyFont="1" applyBorder="1" applyAlignment="1">
      <alignment horizontal="center" vertical="center" wrapText="1"/>
    </xf>
    <xf numFmtId="0" fontId="189" fillId="0" borderId="0" xfId="41" applyFont="1" applyAlignment="1">
      <alignment horizontal="center" vertical="center"/>
    </xf>
    <xf numFmtId="0" fontId="189" fillId="0" borderId="0" xfId="41" applyFont="1" applyAlignment="1">
      <alignment horizontal="left" vertical="center"/>
    </xf>
    <xf numFmtId="0" fontId="189" fillId="0" borderId="0" xfId="41" applyFont="1" applyAlignment="1">
      <alignment horizontal="left" vertical="center" wrapText="1"/>
    </xf>
    <xf numFmtId="193" fontId="181" fillId="0" borderId="24" xfId="41" applyNumberFormat="1" applyFont="1" applyBorder="1" applyAlignment="1">
      <alignment horizontal="center" vertical="center"/>
    </xf>
    <xf numFmtId="193" fontId="181" fillId="0" borderId="66" xfId="41" applyNumberFormat="1" applyFont="1" applyBorder="1" applyAlignment="1">
      <alignment horizontal="center" vertical="center"/>
    </xf>
    <xf numFmtId="0" fontId="190" fillId="0" borderId="0" xfId="65" applyFont="1" applyAlignment="1">
      <alignment horizontal="right" vertical="center"/>
    </xf>
    <xf numFmtId="0" fontId="186" fillId="0" borderId="0" xfId="65" applyFont="1" applyAlignment="1">
      <alignment horizontal="center" vertical="center" wrapText="1"/>
    </xf>
    <xf numFmtId="0" fontId="186" fillId="0" borderId="0" xfId="65" applyFont="1" applyAlignment="1">
      <alignment horizontal="center" vertical="center"/>
    </xf>
    <xf numFmtId="0" fontId="190" fillId="0" borderId="32" xfId="65" applyFont="1" applyBorder="1" applyAlignment="1">
      <alignment horizontal="left" vertical="center"/>
    </xf>
    <xf numFmtId="0" fontId="190" fillId="0" borderId="150" xfId="65" applyFont="1" applyBorder="1" applyAlignment="1">
      <alignment horizontal="left" vertical="center"/>
    </xf>
    <xf numFmtId="0" fontId="190" fillId="0" borderId="35" xfId="65" applyFont="1" applyBorder="1" applyAlignment="1">
      <alignment horizontal="left" vertical="center"/>
    </xf>
    <xf numFmtId="0" fontId="190" fillId="0" borderId="82" xfId="65" applyFont="1" applyBorder="1" applyAlignment="1">
      <alignment horizontal="center" vertical="center"/>
    </xf>
    <xf numFmtId="0" fontId="190" fillId="0" borderId="150" xfId="65" applyFont="1" applyBorder="1" applyAlignment="1">
      <alignment horizontal="center" vertical="center"/>
    </xf>
    <xf numFmtId="0" fontId="190" fillId="0" borderId="117" xfId="65" applyFont="1" applyBorder="1" applyAlignment="1">
      <alignment horizontal="center" vertical="center"/>
    </xf>
    <xf numFmtId="0" fontId="190" fillId="0" borderId="44" xfId="65" applyFont="1" applyBorder="1" applyAlignment="1">
      <alignment horizontal="left" vertical="center"/>
    </xf>
    <xf numFmtId="0" fontId="190" fillId="0" borderId="66" xfId="65" applyFont="1" applyBorder="1" applyAlignment="1">
      <alignment horizontal="left" vertical="center"/>
    </xf>
    <xf numFmtId="0" fontId="190" fillId="0" borderId="47" xfId="65" applyFont="1" applyBorder="1" applyAlignment="1">
      <alignment horizontal="left" vertical="center"/>
    </xf>
    <xf numFmtId="0" fontId="181" fillId="0" borderId="24" xfId="65" applyFont="1" applyBorder="1" applyAlignment="1">
      <alignment horizontal="center" vertical="center"/>
    </xf>
    <xf numFmtId="0" fontId="181" fillId="0" borderId="66" xfId="65" applyFont="1" applyBorder="1" applyAlignment="1">
      <alignment horizontal="center" vertical="center"/>
    </xf>
    <xf numFmtId="0" fontId="181" fillId="0" borderId="76" xfId="65" applyFont="1" applyBorder="1" applyAlignment="1">
      <alignment horizontal="center" vertical="center"/>
    </xf>
    <xf numFmtId="0" fontId="190" fillId="0" borderId="36" xfId="65" applyFont="1" applyBorder="1" applyAlignment="1">
      <alignment horizontal="left" vertical="center" wrapText="1"/>
    </xf>
    <xf numFmtId="0" fontId="190" fillId="0" borderId="71" xfId="65" applyFont="1" applyBorder="1" applyAlignment="1">
      <alignment horizontal="left" vertical="center" wrapText="1"/>
    </xf>
    <xf numFmtId="0" fontId="190" fillId="0" borderId="20" xfId="65" applyFont="1" applyBorder="1" applyAlignment="1">
      <alignment horizontal="left" vertical="center" wrapText="1"/>
    </xf>
    <xf numFmtId="0" fontId="190" fillId="0" borderId="41" xfId="65" applyFont="1" applyBorder="1" applyAlignment="1">
      <alignment horizontal="left" vertical="center" wrapText="1"/>
    </xf>
    <xf numFmtId="0" fontId="190" fillId="0" borderId="0" xfId="65" applyFont="1" applyAlignment="1">
      <alignment horizontal="left" vertical="center" wrapText="1"/>
    </xf>
    <xf numFmtId="0" fontId="190" fillId="0" borderId="69" xfId="65" applyFont="1" applyBorder="1" applyAlignment="1">
      <alignment horizontal="left" vertical="center" wrapText="1"/>
    </xf>
    <xf numFmtId="0" fontId="190" fillId="0" borderId="40" xfId="65" applyFont="1" applyBorder="1" applyAlignment="1">
      <alignment horizontal="left" vertical="center" wrapText="1"/>
    </xf>
    <xf numFmtId="0" fontId="190" fillId="0" borderId="70" xfId="65" applyFont="1" applyBorder="1" applyAlignment="1">
      <alignment horizontal="left" vertical="center" wrapText="1"/>
    </xf>
    <xf numFmtId="0" fontId="190" fillId="0" borderId="15" xfId="65" applyFont="1" applyBorder="1" applyAlignment="1">
      <alignment horizontal="left" vertical="center" wrapText="1"/>
    </xf>
    <xf numFmtId="0" fontId="181" fillId="0" borderId="25" xfId="65" applyFont="1" applyBorder="1" applyAlignment="1">
      <alignment horizontal="left" vertical="center" wrapText="1"/>
    </xf>
    <xf numFmtId="0" fontId="181" fillId="0" borderId="71" xfId="65" applyFont="1" applyBorder="1" applyAlignment="1">
      <alignment horizontal="left" vertical="center" wrapText="1"/>
    </xf>
    <xf numFmtId="0" fontId="181" fillId="0" borderId="20" xfId="65" applyFont="1" applyBorder="1" applyAlignment="1">
      <alignment horizontal="left" vertical="center" wrapText="1"/>
    </xf>
    <xf numFmtId="0" fontId="181" fillId="0" borderId="23" xfId="65" applyFont="1" applyBorder="1" applyAlignment="1">
      <alignment horizontal="left" vertical="center" wrapText="1"/>
    </xf>
    <xf numFmtId="0" fontId="181" fillId="0" borderId="70" xfId="65" applyFont="1" applyBorder="1" applyAlignment="1">
      <alignment horizontal="left" vertical="center" wrapText="1"/>
    </xf>
    <xf numFmtId="0" fontId="181" fillId="0" borderId="15" xfId="65" applyFont="1" applyBorder="1" applyAlignment="1">
      <alignment horizontal="left" vertical="center" wrapText="1"/>
    </xf>
    <xf numFmtId="0" fontId="181" fillId="0" borderId="25" xfId="65" applyFont="1" applyBorder="1" applyAlignment="1">
      <alignment horizontal="center" vertical="center"/>
    </xf>
    <xf numFmtId="0" fontId="181" fillId="0" borderId="71" xfId="65" applyFont="1" applyBorder="1" applyAlignment="1">
      <alignment horizontal="center" vertical="center"/>
    </xf>
    <xf numFmtId="0" fontId="181" fillId="0" borderId="151" xfId="65" applyFont="1" applyBorder="1" applyAlignment="1">
      <alignment horizontal="center" vertical="center"/>
    </xf>
    <xf numFmtId="0" fontId="181" fillId="0" borderId="23" xfId="65" applyFont="1" applyBorder="1" applyAlignment="1">
      <alignment horizontal="center" vertical="center"/>
    </xf>
    <xf numFmtId="0" fontId="181" fillId="0" borderId="70" xfId="65" applyFont="1" applyBorder="1" applyAlignment="1">
      <alignment horizontal="center" vertical="center"/>
    </xf>
    <xf numFmtId="0" fontId="181" fillId="0" borderId="77" xfId="65" applyFont="1" applyBorder="1" applyAlignment="1">
      <alignment horizontal="center" vertical="center"/>
    </xf>
    <xf numFmtId="0" fontId="181" fillId="0" borderId="24" xfId="65" applyFont="1" applyBorder="1" applyAlignment="1">
      <alignment horizontal="left" vertical="center"/>
    </xf>
    <xf numFmtId="0" fontId="181" fillId="0" borderId="66" xfId="65" applyFont="1" applyBorder="1" applyAlignment="1">
      <alignment horizontal="left" vertical="center"/>
    </xf>
    <xf numFmtId="0" fontId="181" fillId="0" borderId="47" xfId="65" applyFont="1" applyBorder="1" applyAlignment="1">
      <alignment horizontal="left" vertical="center"/>
    </xf>
    <xf numFmtId="0" fontId="189" fillId="0" borderId="59" xfId="65" applyFont="1" applyBorder="1" applyAlignment="1">
      <alignment horizontal="left"/>
    </xf>
    <xf numFmtId="0" fontId="189" fillId="0" borderId="95" xfId="65" applyFont="1" applyBorder="1" applyAlignment="1">
      <alignment horizontal="left"/>
    </xf>
    <xf numFmtId="0" fontId="189" fillId="0" borderId="126" xfId="65" applyFont="1" applyBorder="1" applyAlignment="1">
      <alignment horizontal="left"/>
    </xf>
    <xf numFmtId="0" fontId="181" fillId="0" borderId="0" xfId="65" applyFont="1" applyAlignment="1">
      <alignment horizontal="left" vertical="center"/>
    </xf>
    <xf numFmtId="0" fontId="190" fillId="0" borderId="52" xfId="65" applyFont="1" applyBorder="1" applyAlignment="1">
      <alignment horizontal="center" vertical="center" textRotation="255" wrapText="1"/>
    </xf>
    <xf numFmtId="0" fontId="190" fillId="0" borderId="175" xfId="65" applyFont="1" applyBorder="1" applyAlignment="1">
      <alignment horizontal="center" vertical="center" textRotation="255" wrapText="1"/>
    </xf>
    <xf numFmtId="0" fontId="190" fillId="0" borderId="53" xfId="65" applyFont="1" applyBorder="1" applyAlignment="1">
      <alignment horizontal="center" vertical="center" textRotation="255" wrapText="1"/>
    </xf>
    <xf numFmtId="0" fontId="181" fillId="0" borderId="82" xfId="65" applyFont="1" applyBorder="1" applyAlignment="1">
      <alignment horizontal="left" vertical="center"/>
    </xf>
    <xf numFmtId="0" fontId="181" fillId="0" borderId="150" xfId="65" applyFont="1" applyBorder="1" applyAlignment="1">
      <alignment horizontal="left" vertical="center"/>
    </xf>
    <xf numFmtId="0" fontId="189" fillId="0" borderId="150" xfId="65" applyFont="1" applyBorder="1" applyAlignment="1">
      <alignment horizontal="left" vertical="center" wrapText="1"/>
    </xf>
    <xf numFmtId="0" fontId="189" fillId="0" borderId="117" xfId="65" applyFont="1" applyBorder="1" applyAlignment="1">
      <alignment horizontal="left" vertical="center" wrapText="1"/>
    </xf>
    <xf numFmtId="0" fontId="189" fillId="0" borderId="66" xfId="65" applyFont="1" applyBorder="1" applyAlignment="1">
      <alignment horizontal="left" vertical="center" wrapText="1"/>
    </xf>
    <xf numFmtId="0" fontId="189" fillId="0" borderId="76" xfId="65" applyFont="1" applyBorder="1" applyAlignment="1">
      <alignment horizontal="left" vertical="center" wrapText="1"/>
    </xf>
    <xf numFmtId="0" fontId="181" fillId="0" borderId="59" xfId="65" applyFont="1" applyBorder="1" applyAlignment="1">
      <alignment horizontal="left" vertical="center"/>
    </xf>
    <xf numFmtId="0" fontId="181" fillId="0" borderId="95" xfId="65" applyFont="1" applyBorder="1" applyAlignment="1">
      <alignment horizontal="left" vertical="center"/>
    </xf>
    <xf numFmtId="0" fontId="181" fillId="0" borderId="0" xfId="65" applyFont="1" applyAlignment="1">
      <alignment horizontal="left" vertical="center" wrapText="1" shrinkToFit="1" readingOrder="1"/>
    </xf>
    <xf numFmtId="0" fontId="181" fillId="0" borderId="0" xfId="65" applyFont="1" applyAlignment="1">
      <alignment horizontal="left" vertical="center" wrapText="1"/>
    </xf>
    <xf numFmtId="0" fontId="3" fillId="0" borderId="0" xfId="65" applyAlignment="1">
      <alignment horizontal="left" vertical="center"/>
    </xf>
    <xf numFmtId="0" fontId="178" fillId="0" borderId="24" xfId="56" applyFont="1" applyBorder="1" applyAlignment="1">
      <alignment horizontal="center" vertical="center"/>
    </xf>
    <xf numFmtId="0" fontId="178" fillId="0" borderId="66" xfId="56" applyFont="1" applyBorder="1" applyAlignment="1">
      <alignment horizontal="center" vertical="center"/>
    </xf>
    <xf numFmtId="0" fontId="178" fillId="0" borderId="47" xfId="56" applyFont="1" applyBorder="1" applyAlignment="1">
      <alignment horizontal="center" vertical="center"/>
    </xf>
    <xf numFmtId="0" fontId="178" fillId="0" borderId="0" xfId="56" applyFont="1" applyAlignment="1">
      <alignment horizontal="right" vertical="top"/>
    </xf>
    <xf numFmtId="0" fontId="178" fillId="0" borderId="0" xfId="56" applyFont="1" applyAlignment="1">
      <alignment horizontal="center" vertical="center"/>
    </xf>
    <xf numFmtId="0" fontId="178" fillId="0" borderId="66" xfId="56" applyFont="1" applyBorder="1" applyAlignment="1">
      <alignment horizontal="left" vertical="center"/>
    </xf>
    <xf numFmtId="0" fontId="178" fillId="0" borderId="47" xfId="56" applyFont="1" applyBorder="1" applyAlignment="1">
      <alignment horizontal="left" vertical="center"/>
    </xf>
    <xf numFmtId="0" fontId="178" fillId="0" borderId="0" xfId="56" applyFont="1" applyAlignment="1">
      <alignment horizontal="left" vertical="center"/>
    </xf>
    <xf numFmtId="0" fontId="201" fillId="0" borderId="0" xfId="56" applyFont="1" applyAlignment="1">
      <alignment horizontal="left" vertical="center" wrapText="1"/>
    </xf>
    <xf numFmtId="0" fontId="201" fillId="0" borderId="0" xfId="56" applyFont="1" applyAlignment="1">
      <alignment horizontal="left" vertical="center"/>
    </xf>
    <xf numFmtId="0" fontId="178" fillId="36" borderId="30" xfId="56" applyFont="1" applyFill="1" applyBorder="1" applyAlignment="1">
      <alignment horizontal="center" vertical="center"/>
    </xf>
    <xf numFmtId="0" fontId="178" fillId="36" borderId="31" xfId="56" applyFont="1" applyFill="1" applyBorder="1" applyAlignment="1">
      <alignment horizontal="center" vertical="center"/>
    </xf>
    <xf numFmtId="0" fontId="178" fillId="36" borderId="39" xfId="56" applyFont="1" applyFill="1" applyBorder="1" applyAlignment="1">
      <alignment horizontal="center" vertical="center"/>
    </xf>
    <xf numFmtId="0" fontId="200" fillId="0" borderId="0" xfId="56" applyFont="1" applyAlignment="1">
      <alignment horizontal="right" vertical="center"/>
    </xf>
    <xf numFmtId="0" fontId="178" fillId="30" borderId="30" xfId="56" applyFont="1" applyFill="1" applyBorder="1" applyAlignment="1">
      <alignment horizontal="center" vertical="center"/>
    </xf>
    <xf numFmtId="0" fontId="178" fillId="30" borderId="39" xfId="56" applyFont="1" applyFill="1" applyBorder="1" applyAlignment="1">
      <alignment horizontal="center" vertical="center"/>
    </xf>
    <xf numFmtId="0" fontId="200" fillId="36" borderId="30" xfId="56" applyFont="1" applyFill="1" applyBorder="1" applyAlignment="1">
      <alignment horizontal="center" vertical="center"/>
    </xf>
    <xf numFmtId="0" fontId="200" fillId="36" borderId="31" xfId="56" applyFont="1" applyFill="1" applyBorder="1" applyAlignment="1">
      <alignment horizontal="center" vertical="center"/>
    </xf>
    <xf numFmtId="0" fontId="200" fillId="36" borderId="39" xfId="56" applyFont="1" applyFill="1" applyBorder="1" applyAlignment="1">
      <alignment horizontal="center" vertical="center"/>
    </xf>
    <xf numFmtId="0" fontId="207" fillId="0" borderId="99" xfId="56" applyFont="1" applyBorder="1" applyAlignment="1">
      <alignment horizontal="center" vertical="center" wrapText="1"/>
    </xf>
    <xf numFmtId="0" fontId="207" fillId="0" borderId="100" xfId="56" applyFont="1" applyBorder="1" applyAlignment="1">
      <alignment horizontal="center" vertical="center"/>
    </xf>
    <xf numFmtId="0" fontId="207" fillId="0" borderId="41" xfId="56" applyFont="1" applyBorder="1" applyAlignment="1">
      <alignment horizontal="center" vertical="center"/>
    </xf>
    <xf numFmtId="0" fontId="207" fillId="0" borderId="124" xfId="56" applyFont="1" applyBorder="1" applyAlignment="1">
      <alignment horizontal="center" vertical="center"/>
    </xf>
    <xf numFmtId="0" fontId="178" fillId="0" borderId="99" xfId="56" applyFont="1" applyBorder="1" applyAlignment="1">
      <alignment horizontal="center" vertical="center" wrapText="1" shrinkToFit="1"/>
    </xf>
    <xf numFmtId="0" fontId="207" fillId="0" borderId="80" xfId="56" applyFont="1" applyBorder="1" applyAlignment="1">
      <alignment horizontal="center" vertical="center" shrinkToFit="1"/>
    </xf>
    <xf numFmtId="0" fontId="207" fillId="0" borderId="87" xfId="56" applyFont="1" applyBorder="1" applyAlignment="1">
      <alignment horizontal="center" vertical="center" shrinkToFit="1"/>
    </xf>
    <xf numFmtId="0" fontId="207" fillId="0" borderId="78" xfId="56" applyFont="1" applyBorder="1" applyAlignment="1">
      <alignment horizontal="center" vertical="center" shrinkToFit="1"/>
    </xf>
    <xf numFmtId="0" fontId="207" fillId="0" borderId="67" xfId="56" applyFont="1" applyBorder="1" applyAlignment="1">
      <alignment horizontal="center" vertical="center" shrinkToFit="1"/>
    </xf>
    <xf numFmtId="0" fontId="207" fillId="0" borderId="64" xfId="56" applyFont="1" applyBorder="1" applyAlignment="1">
      <alignment horizontal="center" vertical="center" shrinkToFit="1"/>
    </xf>
    <xf numFmtId="0" fontId="178" fillId="0" borderId="91" xfId="56" applyFont="1" applyBorder="1" applyAlignment="1">
      <alignment horizontal="center" vertical="center"/>
    </xf>
    <xf numFmtId="0" fontId="178" fillId="0" borderId="80" xfId="56" applyFont="1" applyBorder="1" applyAlignment="1">
      <alignment horizontal="center" vertical="center"/>
    </xf>
    <xf numFmtId="0" fontId="178" fillId="0" borderId="100" xfId="56" applyFont="1" applyBorder="1" applyAlignment="1">
      <alignment horizontal="center" vertical="center"/>
    </xf>
    <xf numFmtId="0" fontId="178" fillId="0" borderId="65" xfId="56" applyFont="1" applyBorder="1" applyAlignment="1">
      <alignment horizontal="center" vertical="center"/>
    </xf>
    <xf numFmtId="0" fontId="178" fillId="0" borderId="67" xfId="56" applyFont="1" applyBorder="1" applyAlignment="1">
      <alignment horizontal="center" vertical="center"/>
    </xf>
    <xf numFmtId="0" fontId="178" fillId="0" borderId="125" xfId="56" applyFont="1" applyBorder="1" applyAlignment="1">
      <alignment horizontal="center" vertical="center"/>
    </xf>
    <xf numFmtId="0" fontId="178" fillId="0" borderId="99" xfId="56" applyFont="1" applyBorder="1" applyAlignment="1">
      <alignment horizontal="center" vertical="center" wrapText="1"/>
    </xf>
    <xf numFmtId="0" fontId="178" fillId="0" borderId="80" xfId="56" applyFont="1" applyBorder="1" applyAlignment="1">
      <alignment horizontal="center" vertical="center" wrapText="1"/>
    </xf>
    <xf numFmtId="0" fontId="178" fillId="0" borderId="100" xfId="56" applyFont="1" applyBorder="1" applyAlignment="1">
      <alignment horizontal="center" vertical="center" wrapText="1"/>
    </xf>
    <xf numFmtId="0" fontId="178" fillId="0" borderId="78" xfId="56" applyFont="1" applyBorder="1" applyAlignment="1">
      <alignment horizontal="center" vertical="center" wrapText="1"/>
    </xf>
    <xf numFmtId="0" fontId="178" fillId="0" borderId="67" xfId="56" applyFont="1" applyBorder="1" applyAlignment="1">
      <alignment horizontal="center" vertical="center" wrapText="1"/>
    </xf>
    <xf numFmtId="0" fontId="178" fillId="0" borderId="125" xfId="56" applyFont="1" applyBorder="1" applyAlignment="1">
      <alignment horizontal="center" vertical="center" wrapText="1"/>
    </xf>
    <xf numFmtId="0" fontId="178" fillId="0" borderId="30" xfId="56" applyFont="1" applyBorder="1" applyAlignment="1">
      <alignment horizontal="center" vertical="center"/>
    </xf>
    <xf numFmtId="0" fontId="178" fillId="0" borderId="39" xfId="56" applyFont="1" applyBorder="1" applyAlignment="1">
      <alignment horizontal="center" vertical="center"/>
    </xf>
    <xf numFmtId="0" fontId="178" fillId="0" borderId="70" xfId="56" applyFont="1" applyBorder="1" applyAlignment="1">
      <alignment horizontal="center" vertical="center" shrinkToFit="1"/>
    </xf>
    <xf numFmtId="0" fontId="178" fillId="0" borderId="15" xfId="56" applyFont="1" applyBorder="1" applyAlignment="1">
      <alignment horizontal="center" vertical="center" shrinkToFit="1"/>
    </xf>
    <xf numFmtId="0" fontId="178" fillId="0" borderId="82" xfId="56" applyFont="1" applyBorder="1" applyAlignment="1">
      <alignment horizontal="left" vertical="center" wrapText="1" shrinkToFit="1"/>
    </xf>
    <xf numFmtId="0" fontId="178" fillId="0" borderId="150" xfId="56" applyFont="1" applyBorder="1" applyAlignment="1">
      <alignment horizontal="left" vertical="center" wrapText="1" shrinkToFit="1"/>
    </xf>
    <xf numFmtId="0" fontId="178" fillId="0" borderId="117" xfId="56" applyFont="1" applyBorder="1" applyAlignment="1">
      <alignment horizontal="left" vertical="center" wrapText="1" shrinkToFit="1"/>
    </xf>
    <xf numFmtId="0" fontId="178" fillId="36" borderId="40" xfId="56" applyFont="1" applyFill="1" applyBorder="1" applyAlignment="1">
      <alignment horizontal="center" vertical="center"/>
    </xf>
    <xf numFmtId="0" fontId="178" fillId="36" borderId="77" xfId="56" applyFont="1" applyFill="1" applyBorder="1" applyAlignment="1">
      <alignment horizontal="center" vertical="center"/>
    </xf>
    <xf numFmtId="0" fontId="178" fillId="0" borderId="124" xfId="56" applyFont="1" applyBorder="1" applyAlignment="1">
      <alignment horizontal="center" vertical="center"/>
    </xf>
    <xf numFmtId="0" fontId="178" fillId="0" borderId="66" xfId="56" applyFont="1" applyBorder="1" applyAlignment="1">
      <alignment horizontal="center" vertical="center" shrinkToFit="1"/>
    </xf>
    <xf numFmtId="0" fontId="178" fillId="0" borderId="47" xfId="56" applyFont="1" applyBorder="1" applyAlignment="1">
      <alignment horizontal="center" vertical="center" shrinkToFit="1"/>
    </xf>
    <xf numFmtId="0" fontId="178" fillId="0" borderId="24" xfId="56" applyFont="1" applyBorder="1" applyAlignment="1">
      <alignment horizontal="left" vertical="center" wrapText="1" shrinkToFit="1"/>
    </xf>
    <xf numFmtId="0" fontId="178" fillId="0" borderId="66" xfId="56" applyFont="1" applyBorder="1" applyAlignment="1">
      <alignment horizontal="left" vertical="center" wrapText="1" shrinkToFit="1"/>
    </xf>
    <xf numFmtId="0" fontId="178" fillId="0" borderId="76" xfId="56" applyFont="1" applyBorder="1" applyAlignment="1">
      <alignment horizontal="left" vertical="center" wrapText="1" shrinkToFit="1"/>
    </xf>
    <xf numFmtId="0" fontId="178" fillId="36" borderId="44" xfId="56" applyFont="1" applyFill="1" applyBorder="1" applyAlignment="1">
      <alignment horizontal="center" vertical="center"/>
    </xf>
    <xf numFmtId="0" fontId="178" fillId="36" borderId="76" xfId="56" applyFont="1" applyFill="1" applyBorder="1" applyAlignment="1">
      <alignment horizontal="center" vertical="center"/>
    </xf>
    <xf numFmtId="0" fontId="178" fillId="0" borderId="71" xfId="56" applyFont="1" applyBorder="1" applyAlignment="1">
      <alignment horizontal="center" vertical="center" shrinkToFit="1"/>
    </xf>
    <xf numFmtId="0" fontId="178" fillId="0" borderId="20" xfId="56" applyFont="1" applyBorder="1" applyAlignment="1">
      <alignment horizontal="center" vertical="center" shrinkToFit="1"/>
    </xf>
    <xf numFmtId="0" fontId="178" fillId="0" borderId="59" xfId="56" applyFont="1" applyBorder="1" applyAlignment="1">
      <alignment horizontal="center" vertical="center" wrapText="1" shrinkToFit="1"/>
    </xf>
    <xf numFmtId="0" fontId="178" fillId="0" borderId="95" xfId="56" applyFont="1" applyBorder="1" applyAlignment="1">
      <alignment horizontal="center" vertical="center" wrapText="1" shrinkToFit="1"/>
    </xf>
    <xf numFmtId="0" fontId="178" fillId="0" borderId="126" xfId="56" applyFont="1" applyBorder="1" applyAlignment="1">
      <alignment horizontal="center" vertical="center" wrapText="1" shrinkToFit="1"/>
    </xf>
    <xf numFmtId="0" fontId="178" fillId="36" borderId="36" xfId="56" applyFont="1" applyFill="1" applyBorder="1" applyAlignment="1">
      <alignment horizontal="center" vertical="center"/>
    </xf>
    <xf numFmtId="0" fontId="178" fillId="36" borderId="151" xfId="56" applyFont="1" applyFill="1" applyBorder="1" applyAlignment="1">
      <alignment horizontal="center" vertical="center"/>
    </xf>
    <xf numFmtId="0" fontId="178" fillId="0" borderId="31" xfId="56" applyFont="1" applyBorder="1" applyAlignment="1">
      <alignment horizontal="center" vertical="center"/>
    </xf>
    <xf numFmtId="0" fontId="178" fillId="0" borderId="90" xfId="56" applyFont="1" applyBorder="1" applyAlignment="1">
      <alignment horizontal="center" vertical="center"/>
    </xf>
    <xf numFmtId="0" fontId="178" fillId="0" borderId="89" xfId="56" applyFont="1" applyBorder="1" applyAlignment="1">
      <alignment horizontal="center" vertical="center"/>
    </xf>
    <xf numFmtId="0" fontId="178" fillId="0" borderId="99" xfId="56" applyFont="1" applyBorder="1" applyAlignment="1">
      <alignment horizontal="left" vertical="center"/>
    </xf>
    <xf numFmtId="0" fontId="178" fillId="0" borderId="80" xfId="56" applyFont="1" applyBorder="1" applyAlignment="1">
      <alignment horizontal="left" vertical="center"/>
    </xf>
    <xf numFmtId="0" fontId="178" fillId="0" borderId="78" xfId="56" applyFont="1" applyBorder="1" applyAlignment="1">
      <alignment horizontal="left" vertical="center"/>
    </xf>
    <xf numFmtId="0" fontId="178" fillId="0" borderId="67" xfId="56" applyFont="1" applyBorder="1" applyAlignment="1">
      <alignment horizontal="left" vertical="center"/>
    </xf>
    <xf numFmtId="0" fontId="178" fillId="36" borderId="99" xfId="56" applyFont="1" applyFill="1" applyBorder="1" applyAlignment="1">
      <alignment horizontal="center" vertical="center"/>
    </xf>
    <xf numFmtId="0" fontId="178" fillId="36" borderId="80" xfId="56" applyFont="1" applyFill="1" applyBorder="1" applyAlignment="1">
      <alignment horizontal="center" vertical="center"/>
    </xf>
    <xf numFmtId="0" fontId="178" fillId="36" borderId="100" xfId="56" applyFont="1" applyFill="1" applyBorder="1" applyAlignment="1">
      <alignment horizontal="center" vertical="center"/>
    </xf>
    <xf numFmtId="0" fontId="178" fillId="36" borderId="78" xfId="56" applyFont="1" applyFill="1" applyBorder="1" applyAlignment="1">
      <alignment horizontal="center" vertical="center"/>
    </xf>
    <xf numFmtId="0" fontId="178" fillId="36" borderId="67" xfId="56" applyFont="1" applyFill="1" applyBorder="1" applyAlignment="1">
      <alignment horizontal="center" vertical="center"/>
    </xf>
    <xf numFmtId="0" fontId="178" fillId="36" borderId="125" xfId="56" applyFont="1" applyFill="1" applyBorder="1" applyAlignment="1">
      <alignment horizontal="center" vertical="center"/>
    </xf>
    <xf numFmtId="0" fontId="178" fillId="0" borderId="30" xfId="56" applyFont="1" applyBorder="1" applyAlignment="1">
      <alignment horizontal="center" vertical="center" wrapText="1"/>
    </xf>
    <xf numFmtId="0" fontId="178" fillId="0" borderId="31" xfId="56" applyFont="1" applyBorder="1" applyAlignment="1">
      <alignment horizontal="center" vertical="center" wrapText="1"/>
    </xf>
    <xf numFmtId="0" fontId="178" fillId="0" borderId="39" xfId="56" applyFont="1" applyBorder="1" applyAlignment="1">
      <alignment horizontal="center" vertical="center" wrapText="1"/>
    </xf>
    <xf numFmtId="0" fontId="202" fillId="0" borderId="15" xfId="56" applyFont="1" applyBorder="1" applyAlignment="1">
      <alignment horizontal="left" vertical="center" wrapText="1"/>
    </xf>
    <xf numFmtId="0" fontId="202" fillId="0" borderId="27" xfId="56" applyFont="1" applyBorder="1" applyAlignment="1">
      <alignment horizontal="left" vertical="center" wrapText="1"/>
    </xf>
    <xf numFmtId="0" fontId="202" fillId="0" borderId="58" xfId="56" applyFont="1" applyBorder="1" applyAlignment="1">
      <alignment horizontal="left" vertical="center" wrapText="1"/>
    </xf>
    <xf numFmtId="0" fontId="202" fillId="0" borderId="56" xfId="56" applyFont="1" applyBorder="1" applyAlignment="1">
      <alignment horizontal="left" vertical="center" wrapText="1"/>
    </xf>
    <xf numFmtId="0" fontId="200" fillId="0" borderId="82" xfId="56" applyFont="1" applyBorder="1" applyAlignment="1">
      <alignment horizontal="center" vertical="center" wrapText="1"/>
    </xf>
    <xf numFmtId="0" fontId="200" fillId="0" borderId="59" xfId="56" applyFont="1" applyBorder="1" applyAlignment="1">
      <alignment horizontal="center" vertical="center" wrapText="1"/>
    </xf>
    <xf numFmtId="0" fontId="207" fillId="0" borderId="33" xfId="66" applyFont="1" applyBorder="1" applyAlignment="1">
      <alignment horizontal="center" vertical="top" wrapText="1"/>
    </xf>
    <xf numFmtId="0" fontId="207" fillId="0" borderId="34" xfId="66" applyFont="1" applyBorder="1" applyAlignment="1">
      <alignment horizontal="center" vertical="top" wrapText="1"/>
    </xf>
    <xf numFmtId="0" fontId="207" fillId="0" borderId="30" xfId="56" applyFont="1" applyBorder="1" applyAlignment="1">
      <alignment horizontal="center" vertical="center" wrapText="1"/>
    </xf>
    <xf numFmtId="0" fontId="207" fillId="0" borderId="31" xfId="56" applyFont="1" applyBorder="1" applyAlignment="1">
      <alignment horizontal="center" vertical="center" wrapText="1"/>
    </xf>
    <xf numFmtId="0" fontId="207" fillId="0" borderId="39" xfId="56" applyFont="1" applyBorder="1" applyAlignment="1">
      <alignment horizontal="center" vertical="center" wrapText="1"/>
    </xf>
    <xf numFmtId="0" fontId="193" fillId="0" borderId="55" xfId="66" applyFont="1" applyBorder="1" applyAlignment="1">
      <alignment horizontal="center" vertical="center" wrapText="1"/>
    </xf>
    <xf numFmtId="0" fontId="193" fillId="0" borderId="57" xfId="66" applyFont="1" applyBorder="1" applyAlignment="1">
      <alignment horizontal="center" vertical="center" wrapText="1"/>
    </xf>
    <xf numFmtId="0" fontId="170" fillId="0" borderId="24" xfId="56" applyFont="1" applyBorder="1" applyAlignment="1">
      <alignment horizontal="center" vertical="center"/>
    </xf>
    <xf numFmtId="0" fontId="170" fillId="0" borderId="66" xfId="56" applyFont="1" applyBorder="1" applyAlignment="1">
      <alignment horizontal="center" vertical="center"/>
    </xf>
    <xf numFmtId="0" fontId="170" fillId="0" borderId="47" xfId="56" applyFont="1" applyBorder="1" applyAlignment="1">
      <alignment horizontal="center" vertical="center"/>
    </xf>
    <xf numFmtId="0" fontId="170" fillId="0" borderId="72" xfId="56" applyFont="1" applyBorder="1" applyAlignment="1">
      <alignment horizontal="center" vertical="center"/>
    </xf>
    <xf numFmtId="0" fontId="170" fillId="0" borderId="27" xfId="56" applyFont="1" applyBorder="1" applyAlignment="1">
      <alignment horizontal="center" vertical="center"/>
    </xf>
    <xf numFmtId="0" fontId="170" fillId="0" borderId="24" xfId="56" applyFont="1" applyBorder="1" applyAlignment="1">
      <alignment horizontal="center" vertical="center" wrapText="1"/>
    </xf>
    <xf numFmtId="0" fontId="170" fillId="0" borderId="66" xfId="56" applyFont="1" applyBorder="1" applyAlignment="1">
      <alignment horizontal="center" vertical="center" wrapText="1"/>
    </xf>
    <xf numFmtId="0" fontId="170" fillId="0" borderId="47" xfId="56" applyFont="1" applyBorder="1" applyAlignment="1">
      <alignment horizontal="center" vertical="center" wrapText="1"/>
    </xf>
    <xf numFmtId="0" fontId="208" fillId="0" borderId="25" xfId="56" applyFont="1" applyBorder="1" applyAlignment="1">
      <alignment horizontal="left" vertical="center" wrapText="1"/>
    </xf>
    <xf numFmtId="0" fontId="208" fillId="0" borderId="71" xfId="56" applyFont="1" applyBorder="1" applyAlignment="1">
      <alignment horizontal="left" vertical="center" wrapText="1"/>
    </xf>
    <xf numFmtId="0" fontId="208" fillId="0" borderId="151" xfId="56" applyFont="1" applyBorder="1" applyAlignment="1">
      <alignment horizontal="left" vertical="center" wrapText="1"/>
    </xf>
    <xf numFmtId="0" fontId="208" fillId="0" borderId="240" xfId="56" applyFont="1" applyBorder="1" applyAlignment="1">
      <alignment horizontal="center" vertical="center" wrapText="1"/>
    </xf>
    <xf numFmtId="0" fontId="208" fillId="0" borderId="307" xfId="56" applyFont="1" applyBorder="1" applyAlignment="1">
      <alignment horizontal="center" vertical="center" wrapText="1"/>
    </xf>
    <xf numFmtId="0" fontId="167" fillId="0" borderId="0" xfId="56" applyFont="1" applyAlignment="1">
      <alignment horizontal="left" vertical="center" wrapText="1"/>
    </xf>
    <xf numFmtId="0" fontId="208" fillId="0" borderId="309" xfId="56" applyFont="1" applyBorder="1" applyAlignment="1">
      <alignment horizontal="center" vertical="center" wrapText="1"/>
    </xf>
    <xf numFmtId="0" fontId="208" fillId="0" borderId="310" xfId="56" applyFont="1" applyBorder="1" applyAlignment="1">
      <alignment horizontal="center" vertical="center" wrapText="1"/>
    </xf>
    <xf numFmtId="0" fontId="208" fillId="0" borderId="90" xfId="56" applyFont="1" applyBorder="1" applyAlignment="1">
      <alignment horizontal="center" vertical="center"/>
    </xf>
    <xf numFmtId="0" fontId="208" fillId="0" borderId="118" xfId="56" applyFont="1" applyBorder="1" applyAlignment="1">
      <alignment horizontal="center" vertical="center"/>
    </xf>
    <xf numFmtId="0" fontId="208" fillId="0" borderId="63" xfId="56" applyFont="1" applyBorder="1" applyAlignment="1">
      <alignment horizontal="center" vertical="center"/>
    </xf>
    <xf numFmtId="0" fontId="208" fillId="0" borderId="80" xfId="56" applyFont="1" applyBorder="1" applyAlignment="1">
      <alignment horizontal="left" vertical="center" wrapText="1"/>
    </xf>
    <xf numFmtId="0" fontId="208" fillId="0" borderId="100" xfId="56" applyFont="1" applyBorder="1" applyAlignment="1">
      <alignment horizontal="left" vertical="center" wrapText="1"/>
    </xf>
    <xf numFmtId="0" fontId="170" fillId="0" borderId="240" xfId="67" applyFont="1" applyBorder="1" applyAlignment="1">
      <alignment horizontal="center" vertical="center" wrapText="1"/>
    </xf>
    <xf numFmtId="0" fontId="170" fillId="0" borderId="307" xfId="67" applyFont="1" applyBorder="1" applyAlignment="1">
      <alignment horizontal="center" vertical="center" wrapText="1"/>
    </xf>
    <xf numFmtId="0" fontId="170" fillId="0" borderId="311" xfId="67" applyFont="1" applyBorder="1" applyAlignment="1">
      <alignment horizontal="center" vertical="center" wrapText="1"/>
    </xf>
    <xf numFmtId="0" fontId="170" fillId="0" borderId="312" xfId="67" applyFont="1" applyBorder="1" applyAlignment="1">
      <alignment horizontal="center" vertical="center" wrapText="1"/>
    </xf>
    <xf numFmtId="0" fontId="208" fillId="0" borderId="90" xfId="56" applyFont="1" applyBorder="1" applyAlignment="1">
      <alignment horizontal="center" vertical="center" wrapText="1"/>
    </xf>
    <xf numFmtId="0" fontId="208" fillId="0" borderId="118" xfId="56" applyFont="1" applyBorder="1" applyAlignment="1">
      <alignment horizontal="center" vertical="center" wrapText="1"/>
    </xf>
    <xf numFmtId="0" fontId="208" fillId="0" borderId="63" xfId="56" applyFont="1" applyBorder="1" applyAlignment="1">
      <alignment horizontal="center" vertical="center" wrapText="1"/>
    </xf>
    <xf numFmtId="0" fontId="208" fillId="0" borderId="91" xfId="56" applyFont="1" applyBorder="1" applyAlignment="1">
      <alignment horizontal="left" vertical="center" wrapText="1"/>
    </xf>
    <xf numFmtId="0" fontId="170" fillId="0" borderId="71" xfId="67" applyFont="1" applyBorder="1" applyAlignment="1">
      <alignment horizontal="center" vertical="center"/>
    </xf>
    <xf numFmtId="0" fontId="170" fillId="0" borderId="20" xfId="67" applyFont="1" applyBorder="1" applyAlignment="1">
      <alignment horizontal="center" vertical="center"/>
    </xf>
    <xf numFmtId="0" fontId="170" fillId="0" borderId="18" xfId="56" applyFont="1" applyBorder="1" applyAlignment="1">
      <alignment horizontal="left" vertical="center"/>
    </xf>
    <xf numFmtId="0" fontId="170" fillId="0" borderId="72" xfId="56" applyFont="1" applyBorder="1" applyAlignment="1">
      <alignment horizontal="left" vertical="center"/>
    </xf>
    <xf numFmtId="0" fontId="170" fillId="0" borderId="27" xfId="56" applyFont="1" applyBorder="1" applyAlignment="1">
      <alignment horizontal="left" vertical="center"/>
    </xf>
    <xf numFmtId="0" fontId="170" fillId="0" borderId="66" xfId="56" applyFont="1" applyBorder="1" applyAlignment="1">
      <alignment horizontal="left" vertical="center" wrapText="1"/>
    </xf>
    <xf numFmtId="0" fontId="170" fillId="0" borderId="47" xfId="56" applyFont="1" applyBorder="1" applyAlignment="1">
      <alignment horizontal="left" vertical="center" wrapText="1"/>
    </xf>
    <xf numFmtId="0" fontId="18" fillId="0" borderId="0" xfId="55" applyFont="1" applyAlignment="1">
      <alignment horizontal="left" vertical="center" shrinkToFit="1"/>
    </xf>
    <xf numFmtId="0" fontId="16" fillId="0" borderId="0" xfId="55" applyFont="1" applyAlignment="1">
      <alignment horizontal="left" vertical="center" shrinkToFit="1"/>
    </xf>
    <xf numFmtId="0" fontId="16" fillId="0" borderId="0" xfId="55" applyFont="1">
      <alignment vertical="center"/>
    </xf>
    <xf numFmtId="0" fontId="15" fillId="0" borderId="0" xfId="55" applyFont="1" applyAlignment="1">
      <alignment horizontal="center" vertical="center"/>
    </xf>
    <xf numFmtId="0" fontId="16" fillId="0" borderId="0" xfId="55" applyFont="1" applyAlignment="1">
      <alignment vertical="center" textRotation="255" shrinkToFit="1"/>
    </xf>
    <xf numFmtId="183" fontId="16" fillId="0" borderId="0" xfId="55" applyNumberFormat="1" applyFont="1" applyAlignment="1">
      <alignment horizontal="center" vertical="center"/>
    </xf>
    <xf numFmtId="0" fontId="16" fillId="0" borderId="0" xfId="55" applyFont="1" applyAlignment="1">
      <alignment horizontal="distributed" vertical="center"/>
    </xf>
    <xf numFmtId="0" fontId="16" fillId="0" borderId="0" xfId="55" applyFont="1" applyAlignment="1">
      <alignment horizontal="center" vertical="center"/>
    </xf>
    <xf numFmtId="0" fontId="16" fillId="0" borderId="0" xfId="55" applyFont="1" applyAlignment="1">
      <alignment horizontal="distributed" vertical="center"/>
    </xf>
    <xf numFmtId="0" fontId="16" fillId="0" borderId="0" xfId="55" applyFont="1" applyAlignment="1">
      <alignment horizontal="center" vertical="center" shrinkToFit="1"/>
    </xf>
    <xf numFmtId="0" fontId="16" fillId="0" borderId="67" xfId="55" applyFont="1" applyBorder="1" applyAlignment="1">
      <alignment horizontal="left" vertical="center" wrapText="1"/>
    </xf>
    <xf numFmtId="0" fontId="16" fillId="0" borderId="33" xfId="55" applyFont="1" applyBorder="1" applyAlignment="1">
      <alignment horizontal="center" vertical="center" textRotation="255" shrinkToFit="1"/>
    </xf>
    <xf numFmtId="0" fontId="16" fillId="0" borderId="88" xfId="55" applyFont="1" applyBorder="1" applyAlignment="1">
      <alignment horizontal="center" vertical="center" wrapText="1"/>
    </xf>
    <xf numFmtId="0" fontId="16" fillId="0" borderId="329" xfId="55" applyFont="1" applyBorder="1" applyAlignment="1">
      <alignment horizontal="center" vertical="center"/>
    </xf>
    <xf numFmtId="0" fontId="16" fillId="0" borderId="330" xfId="55" applyFont="1" applyBorder="1" applyAlignment="1">
      <alignment horizontal="center" vertical="center"/>
    </xf>
    <xf numFmtId="0" fontId="16" fillId="0" borderId="45" xfId="55" applyFont="1" applyBorder="1" applyAlignment="1">
      <alignment horizontal="center" vertical="center" textRotation="255" shrinkToFit="1"/>
    </xf>
    <xf numFmtId="0" fontId="16" fillId="0" borderId="27" xfId="55" applyFont="1" applyBorder="1" applyAlignment="1">
      <alignment horizontal="center" vertical="center" wrapText="1"/>
    </xf>
    <xf numFmtId="0" fontId="16" fillId="25" borderId="27" xfId="55" applyFont="1" applyFill="1" applyBorder="1" applyAlignment="1">
      <alignment horizontal="center" vertical="center"/>
    </xf>
    <xf numFmtId="0" fontId="16" fillId="25" borderId="43" xfId="55" applyFont="1" applyFill="1" applyBorder="1" applyAlignment="1">
      <alignment horizontal="center" vertical="center"/>
    </xf>
    <xf numFmtId="0" fontId="16" fillId="0" borderId="25" xfId="55" applyFont="1" applyBorder="1" applyAlignment="1">
      <alignment horizontal="center" vertical="center" wrapText="1"/>
    </xf>
    <xf numFmtId="0" fontId="16" fillId="0" borderId="71" xfId="55" applyFont="1" applyBorder="1" applyAlignment="1">
      <alignment horizontal="center" vertical="center" wrapText="1"/>
    </xf>
    <xf numFmtId="0" fontId="16" fillId="0" borderId="20" xfId="55" applyFont="1" applyBorder="1" applyAlignment="1">
      <alignment horizontal="center" vertical="center" wrapText="1"/>
    </xf>
    <xf numFmtId="0" fontId="16" fillId="0" borderId="18" xfId="55" applyFont="1" applyBorder="1" applyAlignment="1">
      <alignment horizontal="left" vertical="center"/>
    </xf>
    <xf numFmtId="0" fontId="16" fillId="0" borderId="19" xfId="55" applyFont="1" applyBorder="1" applyAlignment="1">
      <alignment horizontal="left" vertical="center"/>
    </xf>
    <xf numFmtId="0" fontId="16" fillId="0" borderId="68" xfId="55" applyFont="1" applyBorder="1" applyAlignment="1">
      <alignment horizontal="center" vertical="center" wrapText="1"/>
    </xf>
    <xf numFmtId="0" fontId="16" fillId="0" borderId="0" xfId="55" applyFont="1" applyAlignment="1">
      <alignment horizontal="center" vertical="center" wrapText="1"/>
    </xf>
    <xf numFmtId="0" fontId="16" fillId="0" borderId="69" xfId="55" applyFont="1" applyBorder="1" applyAlignment="1">
      <alignment horizontal="center" vertical="center" wrapText="1"/>
    </xf>
    <xf numFmtId="0" fontId="16" fillId="25" borderId="331" xfId="55" applyFont="1" applyFill="1" applyBorder="1" applyAlignment="1">
      <alignment horizontal="left" vertical="center"/>
    </xf>
    <xf numFmtId="0" fontId="16" fillId="25" borderId="332" xfId="55" applyFont="1" applyFill="1" applyBorder="1" applyAlignment="1">
      <alignment horizontal="left" vertical="center"/>
    </xf>
    <xf numFmtId="0" fontId="16" fillId="0" borderId="23" xfId="55" applyFont="1" applyBorder="1" applyAlignment="1">
      <alignment horizontal="center" vertical="center" wrapText="1"/>
    </xf>
    <xf numFmtId="0" fontId="16" fillId="0" borderId="70" xfId="55" applyFont="1" applyBorder="1" applyAlignment="1">
      <alignment horizontal="center" vertical="center" wrapText="1"/>
    </xf>
    <xf numFmtId="0" fontId="16" fillId="0" borderId="15" xfId="55" applyFont="1" applyBorder="1" applyAlignment="1">
      <alignment horizontal="center" vertical="center" wrapText="1"/>
    </xf>
    <xf numFmtId="0" fontId="16" fillId="25" borderId="27" xfId="55" applyFont="1" applyFill="1" applyBorder="1" applyAlignment="1">
      <alignment horizontal="left" vertical="center"/>
    </xf>
    <xf numFmtId="0" fontId="16" fillId="25" borderId="43" xfId="55" applyFont="1" applyFill="1" applyBorder="1" applyAlignment="1">
      <alignment horizontal="left" vertical="center"/>
    </xf>
    <xf numFmtId="0" fontId="16" fillId="0" borderId="24" xfId="55" applyFont="1" applyBorder="1" applyAlignment="1">
      <alignment horizontal="center" vertical="center" wrapText="1"/>
    </xf>
    <xf numFmtId="0" fontId="16" fillId="0" borderId="66" xfId="55" applyFont="1" applyBorder="1" applyAlignment="1">
      <alignment horizontal="center" vertical="center" wrapText="1"/>
    </xf>
    <xf numFmtId="0" fontId="16" fillId="0" borderId="47" xfId="55" applyFont="1" applyBorder="1" applyAlignment="1">
      <alignment horizontal="center" vertical="center" wrapText="1"/>
    </xf>
    <xf numFmtId="0" fontId="16" fillId="0" borderId="28" xfId="55" applyFont="1" applyBorder="1" applyAlignment="1">
      <alignment horizontal="center" vertical="center"/>
    </xf>
    <xf numFmtId="0" fontId="16" fillId="0" borderId="46" xfId="55" applyFont="1" applyBorder="1" applyAlignment="1">
      <alignment horizontal="center" vertical="center"/>
    </xf>
    <xf numFmtId="0" fontId="16" fillId="0" borderId="24" xfId="55" applyFont="1" applyBorder="1" applyAlignment="1">
      <alignment horizontal="center" vertical="center"/>
    </xf>
    <xf numFmtId="0" fontId="16" fillId="0" borderId="66" xfId="55" applyFont="1" applyBorder="1" applyAlignment="1">
      <alignment horizontal="center" vertical="center"/>
    </xf>
    <xf numFmtId="0" fontId="16" fillId="0" borderId="47" xfId="55" applyFont="1" applyBorder="1" applyAlignment="1">
      <alignment horizontal="center" vertical="center"/>
    </xf>
    <xf numFmtId="0" fontId="16" fillId="25" borderId="28" xfId="55" applyFont="1" applyFill="1" applyBorder="1" applyAlignment="1">
      <alignment horizontal="center" vertical="center"/>
    </xf>
    <xf numFmtId="0" fontId="16" fillId="25" borderId="46" xfId="55" applyFont="1" applyFill="1" applyBorder="1" applyAlignment="1">
      <alignment horizontal="center" vertical="center"/>
    </xf>
    <xf numFmtId="0" fontId="16" fillId="0" borderId="331" xfId="55" applyFont="1" applyBorder="1" applyAlignment="1">
      <alignment horizontal="left" vertical="center"/>
    </xf>
    <xf numFmtId="0" fontId="16" fillId="0" borderId="332" xfId="55" applyFont="1" applyBorder="1" applyAlignment="1">
      <alignment horizontal="left" vertical="center"/>
    </xf>
    <xf numFmtId="0" fontId="16" fillId="0" borderId="17" xfId="55" applyFont="1" applyBorder="1" applyAlignment="1">
      <alignment horizontal="center" vertical="center" textRotation="255" shrinkToFit="1"/>
    </xf>
    <xf numFmtId="0" fontId="16" fillId="0" borderId="65" xfId="55" applyFont="1" applyBorder="1" applyAlignment="1">
      <alignment horizontal="center" vertical="center" wrapText="1"/>
    </xf>
    <xf numFmtId="0" fontId="16" fillId="0" borderId="67" xfId="55" applyFont="1" applyBorder="1" applyAlignment="1">
      <alignment horizontal="center" vertical="center" wrapText="1"/>
    </xf>
    <xf numFmtId="0" fontId="16" fillId="0" borderId="64" xfId="55" applyFont="1" applyBorder="1" applyAlignment="1">
      <alignment horizontal="center" vertical="center" wrapText="1"/>
    </xf>
    <xf numFmtId="0" fontId="16" fillId="0" borderId="333" xfId="55" applyFont="1" applyBorder="1" applyAlignment="1">
      <alignment horizontal="left" vertical="center"/>
    </xf>
    <xf numFmtId="0" fontId="16" fillId="0" borderId="334" xfId="55" applyFont="1" applyBorder="1" applyAlignment="1">
      <alignment horizontal="left" vertical="center"/>
    </xf>
    <xf numFmtId="0" fontId="16" fillId="0" borderId="91" xfId="55" applyFont="1" applyBorder="1" applyAlignment="1">
      <alignment horizontal="center" vertical="center" wrapText="1"/>
    </xf>
    <xf numFmtId="0" fontId="16" fillId="0" borderId="80" xfId="55" applyFont="1" applyBorder="1" applyAlignment="1">
      <alignment horizontal="center" vertical="center" wrapText="1"/>
    </xf>
    <xf numFmtId="0" fontId="16" fillId="0" borderId="87" xfId="55" applyFont="1" applyBorder="1" applyAlignment="1">
      <alignment horizontal="center" vertical="center" wrapText="1"/>
    </xf>
    <xf numFmtId="0" fontId="16" fillId="0" borderId="80" xfId="55" applyFont="1" applyBorder="1" applyAlignment="1">
      <alignment horizontal="center" vertical="center"/>
    </xf>
    <xf numFmtId="0" fontId="16" fillId="0" borderId="87" xfId="55" applyFont="1" applyBorder="1" applyAlignment="1">
      <alignment horizontal="center" vertical="center"/>
    </xf>
    <xf numFmtId="0" fontId="16" fillId="0" borderId="152" xfId="55" applyFont="1" applyBorder="1" applyAlignment="1">
      <alignment horizontal="center" vertical="center" shrinkToFit="1"/>
    </xf>
    <xf numFmtId="0" fontId="16" fillId="0" borderId="153" xfId="55" applyFont="1" applyBorder="1" applyAlignment="1">
      <alignment horizontal="center" vertical="center" shrinkToFit="1"/>
    </xf>
    <xf numFmtId="0" fontId="16" fillId="0" borderId="91" xfId="55" applyFont="1" applyBorder="1" applyAlignment="1">
      <alignment horizontal="center" vertical="center"/>
    </xf>
    <xf numFmtId="0" fontId="16" fillId="0" borderId="100" xfId="55" applyFont="1" applyBorder="1" applyAlignment="1">
      <alignment horizontal="center" vertical="center"/>
    </xf>
    <xf numFmtId="0" fontId="16" fillId="0" borderId="42" xfId="55" applyFont="1" applyBorder="1" applyAlignment="1">
      <alignment horizontal="center" vertical="center" textRotation="255" shrinkToFit="1"/>
    </xf>
    <xf numFmtId="0" fontId="16" fillId="0" borderId="23" xfId="55" applyFont="1" applyBorder="1" applyAlignment="1">
      <alignment horizontal="center" vertical="center"/>
    </xf>
    <xf numFmtId="0" fontId="16" fillId="0" borderId="70" xfId="55" applyFont="1" applyBorder="1" applyAlignment="1">
      <alignment horizontal="center" vertical="center"/>
    </xf>
    <xf numFmtId="0" fontId="16" fillId="0" borderId="15" xfId="55" applyFont="1" applyBorder="1" applyAlignment="1">
      <alignment horizontal="center" vertical="center"/>
    </xf>
    <xf numFmtId="0" fontId="16" fillId="0" borderId="23" xfId="55" applyFont="1" applyBorder="1" applyAlignment="1">
      <alignment horizontal="center" vertical="center" shrinkToFit="1"/>
    </xf>
    <xf numFmtId="0" fontId="16" fillId="0" borderId="70" xfId="55" applyFont="1" applyBorder="1" applyAlignment="1">
      <alignment horizontal="center" vertical="center" shrinkToFit="1"/>
    </xf>
    <xf numFmtId="0" fontId="16" fillId="0" borderId="77" xfId="55" applyFont="1" applyBorder="1" applyAlignment="1">
      <alignment horizontal="center" vertical="center"/>
    </xf>
    <xf numFmtId="0" fontId="16" fillId="0" borderId="72" xfId="55" applyFont="1" applyBorder="1" applyAlignment="1">
      <alignment horizontal="left" vertical="center"/>
    </xf>
    <xf numFmtId="0" fontId="16" fillId="0" borderId="335" xfId="55" applyFont="1" applyBorder="1" applyAlignment="1">
      <alignment horizontal="left" vertical="center"/>
    </xf>
    <xf numFmtId="0" fontId="16" fillId="0" borderId="27" xfId="55" applyFont="1" applyBorder="1" applyAlignment="1">
      <alignment horizontal="left" vertical="center"/>
    </xf>
    <xf numFmtId="0" fontId="16" fillId="0" borderId="43" xfId="55" applyFont="1" applyBorder="1" applyAlignment="1">
      <alignment horizontal="left" vertical="center"/>
    </xf>
    <xf numFmtId="0" fontId="16" fillId="0" borderId="55" xfId="55" applyFont="1" applyBorder="1" applyAlignment="1">
      <alignment horizontal="center" vertical="center" textRotation="255" shrinkToFit="1"/>
    </xf>
    <xf numFmtId="0" fontId="16" fillId="0" borderId="61" xfId="55" applyFont="1" applyBorder="1" applyAlignment="1">
      <alignment horizontal="left" vertical="center"/>
    </xf>
    <xf numFmtId="0" fontId="16" fillId="0" borderId="62" xfId="55" applyFont="1" applyBorder="1" applyAlignment="1">
      <alignment horizontal="left" vertical="center"/>
    </xf>
    <xf numFmtId="0" fontId="9" fillId="0" borderId="0" xfId="55" applyFont="1" applyAlignment="1">
      <alignment horizontal="left" vertical="center"/>
    </xf>
    <xf numFmtId="0" fontId="9" fillId="0" borderId="0" xfId="55" applyFont="1" applyAlignment="1">
      <alignment horizontal="center" vertical="center" shrinkToFit="1"/>
    </xf>
    <xf numFmtId="0" fontId="9" fillId="0" borderId="67" xfId="55" applyFont="1" applyBorder="1" applyAlignment="1">
      <alignment horizontal="center" vertical="center" shrinkToFit="1"/>
    </xf>
    <xf numFmtId="0" fontId="9" fillId="0" borderId="67" xfId="0" applyFont="1" applyBorder="1" applyAlignment="1">
      <alignment vertical="center"/>
    </xf>
    <xf numFmtId="0" fontId="9" fillId="0" borderId="90" xfId="55" applyFont="1" applyBorder="1" applyAlignment="1">
      <alignment horizontal="center" vertical="center" textRotation="255" shrinkToFit="1"/>
    </xf>
    <xf numFmtId="0" fontId="9" fillId="0" borderId="22" xfId="55" applyFont="1" applyBorder="1" applyAlignment="1">
      <alignment horizontal="left" vertical="center" wrapText="1"/>
    </xf>
    <xf numFmtId="0" fontId="9" fillId="0" borderId="91" xfId="55" applyFont="1" applyBorder="1" applyAlignment="1">
      <alignment horizontal="center" vertical="center" wrapText="1"/>
    </xf>
    <xf numFmtId="0" fontId="9" fillId="0" borderId="80" xfId="55" applyFont="1" applyBorder="1" applyAlignment="1">
      <alignment horizontal="center" vertical="center" wrapText="1"/>
    </xf>
    <xf numFmtId="0" fontId="9" fillId="0" borderId="87" xfId="55" applyFont="1" applyBorder="1" applyAlignment="1">
      <alignment horizontal="center" vertical="center" wrapText="1"/>
    </xf>
    <xf numFmtId="0" fontId="9" fillId="0" borderId="91" xfId="55" applyFont="1" applyBorder="1" applyAlignment="1">
      <alignment horizontal="center" vertical="center"/>
    </xf>
    <xf numFmtId="0" fontId="9" fillId="0" borderId="80" xfId="55" applyFont="1" applyBorder="1" applyAlignment="1">
      <alignment horizontal="center" vertical="center"/>
    </xf>
    <xf numFmtId="0" fontId="9" fillId="0" borderId="87" xfId="55" applyFont="1" applyBorder="1" applyAlignment="1">
      <alignment horizontal="center" vertical="center"/>
    </xf>
    <xf numFmtId="0" fontId="9" fillId="0" borderId="100" xfId="55" applyFont="1" applyBorder="1" applyAlignment="1">
      <alignment horizontal="center" vertical="center"/>
    </xf>
    <xf numFmtId="0" fontId="9" fillId="0" borderId="118" xfId="55" applyFont="1" applyBorder="1" applyAlignment="1">
      <alignment horizontal="center" vertical="center" textRotation="255" shrinkToFit="1"/>
    </xf>
    <xf numFmtId="0" fontId="9" fillId="0" borderId="28" xfId="55" applyFont="1" applyBorder="1" applyAlignment="1">
      <alignment horizontal="left" vertical="center" wrapText="1"/>
    </xf>
    <xf numFmtId="0" fontId="9" fillId="0" borderId="23" xfId="55" applyFont="1" applyBorder="1" applyAlignment="1">
      <alignment horizontal="center" vertical="center" wrapText="1"/>
    </xf>
    <xf numFmtId="0" fontId="9" fillId="0" borderId="70" xfId="55" applyFont="1" applyBorder="1" applyAlignment="1">
      <alignment horizontal="center" vertical="center" wrapText="1"/>
    </xf>
    <xf numFmtId="0" fontId="9" fillId="0" borderId="15" xfId="55" applyFont="1" applyBorder="1" applyAlignment="1">
      <alignment horizontal="center" vertical="center" wrapText="1"/>
    </xf>
    <xf numFmtId="0" fontId="9" fillId="0" borderId="23" xfId="55" applyFont="1" applyBorder="1" applyAlignment="1">
      <alignment horizontal="center" vertical="center"/>
    </xf>
    <xf numFmtId="0" fontId="9" fillId="0" borderId="70" xfId="55" applyFont="1" applyBorder="1" applyAlignment="1">
      <alignment horizontal="center" vertical="center"/>
    </xf>
    <xf numFmtId="0" fontId="9" fillId="0" borderId="15" xfId="55" applyFont="1" applyBorder="1" applyAlignment="1">
      <alignment horizontal="center" vertical="center"/>
    </xf>
    <xf numFmtId="0" fontId="9" fillId="0" borderId="77" xfId="55" applyFont="1" applyBorder="1" applyAlignment="1">
      <alignment horizontal="center" vertical="center"/>
    </xf>
    <xf numFmtId="0" fontId="9" fillId="0" borderId="28" xfId="55" applyFont="1" applyBorder="1" applyAlignment="1">
      <alignment horizontal="center" vertical="center" textRotation="255" shrinkToFit="1"/>
    </xf>
    <xf numFmtId="0" fontId="9" fillId="0" borderId="28" xfId="55" applyFont="1" applyBorder="1" applyAlignment="1">
      <alignment horizontal="left" vertical="center" shrinkToFit="1"/>
    </xf>
    <xf numFmtId="0" fontId="9" fillId="0" borderId="24" xfId="55" applyFont="1" applyBorder="1" applyAlignment="1">
      <alignment horizontal="center" vertical="center"/>
    </xf>
    <xf numFmtId="0" fontId="9" fillId="0" borderId="47" xfId="55" applyFont="1" applyBorder="1" applyAlignment="1">
      <alignment horizontal="center" vertical="center"/>
    </xf>
    <xf numFmtId="183" fontId="9" fillId="0" borderId="24" xfId="55" applyNumberFormat="1" applyFont="1" applyBorder="1" applyAlignment="1">
      <alignment horizontal="center" vertical="center" shrinkToFit="1"/>
    </xf>
    <xf numFmtId="183" fontId="9" fillId="0" borderId="66" xfId="55" applyNumberFormat="1" applyFont="1" applyBorder="1" applyAlignment="1">
      <alignment horizontal="center" vertical="center" shrinkToFit="1"/>
    </xf>
    <xf numFmtId="183" fontId="9" fillId="0" borderId="47" xfId="55" applyNumberFormat="1" applyFont="1" applyBorder="1" applyAlignment="1">
      <alignment horizontal="center" vertical="center" shrinkToFit="1"/>
    </xf>
    <xf numFmtId="0" fontId="9" fillId="0" borderId="24" xfId="55" applyFont="1" applyBorder="1" applyAlignment="1">
      <alignment horizontal="center" vertical="center" shrinkToFit="1"/>
    </xf>
    <xf numFmtId="0" fontId="9" fillId="0" borderId="66" xfId="55" applyFont="1" applyBorder="1" applyAlignment="1">
      <alignment horizontal="center" vertical="center" shrinkToFit="1"/>
    </xf>
    <xf numFmtId="0" fontId="9" fillId="0" borderId="47" xfId="55" applyFont="1" applyBorder="1" applyAlignment="1">
      <alignment horizontal="center" vertical="center" shrinkToFit="1"/>
    </xf>
    <xf numFmtId="183" fontId="9" fillId="0" borderId="24" xfId="55" applyNumberFormat="1" applyFont="1" applyBorder="1" applyAlignment="1">
      <alignment horizontal="center" vertical="center"/>
    </xf>
    <xf numFmtId="183" fontId="9" fillId="0" borderId="66" xfId="55" applyNumberFormat="1" applyFont="1" applyBorder="1" applyAlignment="1">
      <alignment horizontal="center" vertical="center"/>
    </xf>
    <xf numFmtId="183" fontId="9" fillId="0" borderId="47" xfId="55" applyNumberFormat="1" applyFont="1" applyBorder="1" applyAlignment="1">
      <alignment horizontal="center" vertical="center"/>
    </xf>
    <xf numFmtId="0" fontId="9" fillId="0" borderId="66" xfId="55" applyFont="1" applyBorder="1" applyAlignment="1">
      <alignment horizontal="center" vertical="center"/>
    </xf>
    <xf numFmtId="0" fontId="9" fillId="0" borderId="76" xfId="55" applyFont="1" applyBorder="1" applyAlignment="1">
      <alignment horizontal="center" vertical="center"/>
    </xf>
    <xf numFmtId="0" fontId="9" fillId="0" borderId="24" xfId="55" applyFont="1" applyBorder="1" applyAlignment="1">
      <alignment horizontal="left" vertical="center" shrinkToFit="1"/>
    </xf>
    <xf numFmtId="0" fontId="9" fillId="0" borderId="66" xfId="55" applyFont="1" applyBorder="1" applyAlignment="1">
      <alignment horizontal="left" vertical="center" shrinkToFit="1"/>
    </xf>
    <xf numFmtId="0" fontId="9" fillId="0" borderId="47" xfId="55" applyFont="1" applyBorder="1" applyAlignment="1">
      <alignment horizontal="left" vertical="center" shrinkToFit="1"/>
    </xf>
    <xf numFmtId="0" fontId="9" fillId="0" borderId="24" xfId="55" applyFont="1" applyBorder="1" applyAlignment="1">
      <alignment horizontal="center" vertical="center"/>
    </xf>
    <xf numFmtId="0" fontId="9" fillId="0" borderId="47" xfId="55" applyFont="1" applyBorder="1" applyAlignment="1">
      <alignment horizontal="center" vertical="center"/>
    </xf>
    <xf numFmtId="183" fontId="9" fillId="0" borderId="24" xfId="55" applyNumberFormat="1" applyFont="1" applyBorder="1" applyAlignment="1">
      <alignment horizontal="center" vertical="center"/>
    </xf>
    <xf numFmtId="183" fontId="9" fillId="0" borderId="66" xfId="55" applyNumberFormat="1" applyFont="1" applyBorder="1" applyAlignment="1">
      <alignment horizontal="center" vertical="center"/>
    </xf>
    <xf numFmtId="183" fontId="9" fillId="0" borderId="47" xfId="55" applyNumberFormat="1" applyFont="1" applyBorder="1" applyAlignment="1">
      <alignment horizontal="center" vertical="center"/>
    </xf>
    <xf numFmtId="0" fontId="9" fillId="0" borderId="66" xfId="55" applyFont="1" applyBorder="1" applyAlignment="1">
      <alignment horizontal="center" vertical="center"/>
    </xf>
    <xf numFmtId="0" fontId="9" fillId="0" borderId="76" xfId="55" applyFont="1" applyBorder="1" applyAlignment="1">
      <alignment horizontal="center" vertical="center"/>
    </xf>
    <xf numFmtId="0" fontId="9" fillId="0" borderId="72" xfId="55" applyFont="1" applyBorder="1" applyAlignment="1">
      <alignment horizontal="center" vertical="center" textRotation="255" shrinkToFit="1"/>
    </xf>
    <xf numFmtId="0" fontId="9" fillId="0" borderId="27" xfId="55" applyFont="1" applyBorder="1" applyAlignment="1">
      <alignment horizontal="left" vertical="center" shrinkToFit="1"/>
    </xf>
    <xf numFmtId="0" fontId="9" fillId="0" borderId="27" xfId="55" applyFont="1" applyBorder="1" applyAlignment="1">
      <alignment horizontal="center" vertical="center"/>
    </xf>
    <xf numFmtId="183" fontId="9" fillId="0" borderId="27" xfId="55" applyNumberFormat="1" applyFont="1" applyBorder="1" applyAlignment="1">
      <alignment horizontal="center" vertical="center"/>
    </xf>
    <xf numFmtId="0" fontId="9" fillId="0" borderId="27" xfId="55" applyFont="1" applyBorder="1" applyAlignment="1">
      <alignment horizontal="center" vertical="center" shrinkToFit="1"/>
    </xf>
    <xf numFmtId="0" fontId="9" fillId="0" borderId="43" xfId="55" applyFont="1" applyBorder="1" applyAlignment="1">
      <alignment horizontal="center" vertical="center"/>
    </xf>
    <xf numFmtId="0" fontId="9" fillId="0" borderId="63" xfId="55" applyFont="1" applyBorder="1" applyAlignment="1">
      <alignment horizontal="center" vertical="center" textRotation="255" shrinkToFit="1"/>
    </xf>
    <xf numFmtId="0" fontId="9" fillId="0" borderId="61" xfId="55" applyFont="1" applyBorder="1" applyAlignment="1">
      <alignment horizontal="center" vertical="center" textRotation="255" shrinkToFit="1"/>
    </xf>
    <xf numFmtId="0" fontId="9" fillId="0" borderId="61" xfId="55" applyFont="1" applyBorder="1" applyAlignment="1">
      <alignment horizontal="left" vertical="center" shrinkToFit="1"/>
    </xf>
    <xf numFmtId="0" fontId="9" fillId="0" borderId="61" xfId="55" applyFont="1" applyBorder="1" applyAlignment="1">
      <alignment horizontal="center" vertical="center"/>
    </xf>
    <xf numFmtId="183" fontId="9" fillId="0" borderId="61" xfId="55" applyNumberFormat="1" applyFont="1" applyBorder="1" applyAlignment="1">
      <alignment horizontal="center" vertical="center"/>
    </xf>
    <xf numFmtId="0" fontId="9" fillId="0" borderId="61" xfId="55" applyFont="1" applyBorder="1" applyAlignment="1">
      <alignment horizontal="center" vertical="center" shrinkToFit="1"/>
    </xf>
    <xf numFmtId="0" fontId="9" fillId="0" borderId="62" xfId="55" applyFont="1" applyBorder="1" applyAlignment="1">
      <alignment horizontal="center" vertical="center"/>
    </xf>
    <xf numFmtId="0" fontId="9" fillId="0" borderId="82" xfId="55" applyFont="1" applyBorder="1" applyAlignment="1">
      <alignment horizontal="center" vertical="center"/>
    </xf>
    <xf numFmtId="0" fontId="9" fillId="0" borderId="150" xfId="55" applyFont="1" applyBorder="1" applyAlignment="1">
      <alignment horizontal="center" vertical="center"/>
    </xf>
    <xf numFmtId="0" fontId="9" fillId="0" borderId="35" xfId="55" applyFont="1" applyBorder="1" applyAlignment="1">
      <alignment horizontal="center" vertical="center"/>
    </xf>
    <xf numFmtId="0" fontId="9" fillId="0" borderId="117" xfId="55" applyFont="1" applyBorder="1" applyAlignment="1">
      <alignment horizontal="center" vertical="center"/>
    </xf>
    <xf numFmtId="0" fontId="9" fillId="0" borderId="25" xfId="55" applyFont="1" applyBorder="1" applyAlignment="1">
      <alignment horizontal="center" vertical="center" readingOrder="1"/>
    </xf>
    <xf numFmtId="0" fontId="9" fillId="0" borderId="71" xfId="55" applyFont="1" applyBorder="1" applyAlignment="1">
      <alignment horizontal="center" vertical="center" readingOrder="1"/>
    </xf>
    <xf numFmtId="0" fontId="9" fillId="0" borderId="20" xfId="55" applyFont="1" applyBorder="1" applyAlignment="1">
      <alignment horizontal="center" vertical="center" readingOrder="1"/>
    </xf>
    <xf numFmtId="0" fontId="9" fillId="0" borderId="151" xfId="55" applyFont="1" applyBorder="1" applyAlignment="1">
      <alignment horizontal="center" vertical="center" readingOrder="1"/>
    </xf>
    <xf numFmtId="0" fontId="9" fillId="0" borderId="65" xfId="55" applyFont="1" applyBorder="1" applyAlignment="1">
      <alignment horizontal="center" vertical="center" readingOrder="1"/>
    </xf>
    <xf numFmtId="0" fontId="9" fillId="0" borderId="67" xfId="55" applyFont="1" applyBorder="1" applyAlignment="1">
      <alignment horizontal="center" vertical="center" readingOrder="1"/>
    </xf>
    <xf numFmtId="0" fontId="9" fillId="0" borderId="64" xfId="55" applyFont="1" applyBorder="1" applyAlignment="1">
      <alignment horizontal="center" vertical="center" readingOrder="1"/>
    </xf>
    <xf numFmtId="0" fontId="9" fillId="0" borderId="125" xfId="55" applyFont="1" applyBorder="1" applyAlignment="1">
      <alignment horizontal="center" vertical="center" readingOrder="1"/>
    </xf>
    <xf numFmtId="0" fontId="9" fillId="0" borderId="30" xfId="55" applyFont="1" applyBorder="1" applyAlignment="1">
      <alignment horizontal="center" vertical="center"/>
    </xf>
    <xf numFmtId="0" fontId="9" fillId="0" borderId="31" xfId="55" applyFont="1" applyBorder="1" applyAlignment="1">
      <alignment horizontal="center" vertical="center"/>
    </xf>
    <xf numFmtId="0" fontId="9" fillId="0" borderId="38" xfId="55" applyFont="1" applyBorder="1" applyAlignment="1">
      <alignment horizontal="center" vertical="center"/>
    </xf>
    <xf numFmtId="0" fontId="13" fillId="0" borderId="80" xfId="55" applyFont="1" applyBorder="1" applyAlignment="1">
      <alignment horizontal="left" vertical="center" wrapText="1"/>
    </xf>
    <xf numFmtId="0" fontId="13" fillId="0" borderId="0" xfId="55" applyFont="1" applyAlignment="1">
      <alignment horizontal="left" vertical="center" wrapText="1"/>
    </xf>
    <xf numFmtId="0" fontId="13" fillId="0" borderId="0" xfId="55" applyFont="1" applyAlignment="1">
      <alignment horizontal="left" vertical="center"/>
    </xf>
    <xf numFmtId="0" fontId="16" fillId="0" borderId="0" xfId="55" applyFont="1" applyAlignment="1">
      <alignment vertical="center" textRotation="255"/>
    </xf>
  </cellXfs>
  <cellStyles count="6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61" xr:uid="{21E95F12-9014-445F-9855-5B3D4ADF627D}"/>
    <cellStyle name="桁区切り 2 2" xfId="64" xr:uid="{2050D409-B484-4DE5-BB46-7E0FE47CC153}"/>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66" xr:uid="{0B53495D-D6B1-4588-B59F-5099EAF28A86}"/>
    <cellStyle name="標準 11" xfId="67" xr:uid="{3941EBDA-F535-4D92-A221-8BE763A3D4A9}"/>
    <cellStyle name="標準 2" xfId="41" xr:uid="{00000000-0005-0000-0000-00002A000000}"/>
    <cellStyle name="標準 2 2" xfId="42" xr:uid="{00000000-0005-0000-0000-00002B000000}"/>
    <cellStyle name="標準 2 3" xfId="56" xr:uid="{00000000-0005-0000-0000-00002C000000}"/>
    <cellStyle name="標準 3" xfId="43" xr:uid="{00000000-0005-0000-0000-00002D000000}"/>
    <cellStyle name="標準 3 2" xfId="44" xr:uid="{00000000-0005-0000-0000-00002E000000}"/>
    <cellStyle name="標準 3 3" xfId="60" xr:uid="{690792D7-6E2F-4D31-8502-5142B1DD4047}"/>
    <cellStyle name="標準 4" xfId="45" xr:uid="{00000000-0005-0000-0000-00002F000000}"/>
    <cellStyle name="標準 4 2" xfId="46" xr:uid="{00000000-0005-0000-0000-000030000000}"/>
    <cellStyle name="標準 5" xfId="47" xr:uid="{00000000-0005-0000-0000-000031000000}"/>
    <cellStyle name="標準 6" xfId="58" xr:uid="{00000000-0005-0000-0000-000032000000}"/>
    <cellStyle name="標準 7" xfId="59" xr:uid="{00000000-0005-0000-0000-000033000000}"/>
    <cellStyle name="標準 8" xfId="62" xr:uid="{9B1DB918-3FF5-4A98-8035-3A539C63E655}"/>
    <cellStyle name="標準 9" xfId="63" xr:uid="{8EA33F05-1E5E-46CB-A7FF-5E1BEB64B7E3}"/>
    <cellStyle name="標準_③-２加算様式（就労）" xfId="48" xr:uid="{00000000-0005-0000-0000-000034000000}"/>
    <cellStyle name="標準_③-２加算様式（就労） 2" xfId="55" xr:uid="{00000000-0005-0000-0000-000035000000}"/>
    <cellStyle name="標準_③-２加算様式（就労）_くりた作成分(１０月提示）指定申請関係様式（案）改訂版" xfId="49" xr:uid="{00000000-0005-0000-0000-000036000000}"/>
    <cellStyle name="標準_かさんくん1" xfId="50" xr:uid="{00000000-0005-0000-0000-000037000000}"/>
    <cellStyle name="標準_総括表を変更しました（６／２３） 3" xfId="54" xr:uid="{00000000-0005-0000-0000-00003A000000}"/>
    <cellStyle name="標準_短期入所介護給付費請求書" xfId="65" xr:uid="{73151316-760B-47C3-B6B2-10C62FF727ED}"/>
    <cellStyle name="標準_特定事業所加算届出様式" xfId="51" xr:uid="{00000000-0005-0000-0000-00003B000000}"/>
    <cellStyle name="標準_報酬コード表 2" xfId="52" xr:uid="{00000000-0005-0000-0000-00003C000000}"/>
    <cellStyle name="良い" xfId="53" builtinId="26" customBuiltin="1"/>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3333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3.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3</xdr:row>
      <xdr:rowOff>0</xdr:rowOff>
    </xdr:to>
    <xdr:sp macro="" textlink="">
      <xdr:nvSpPr>
        <xdr:cNvPr id="61930" name="Line 1">
          <a:extLst>
            <a:ext uri="{FF2B5EF4-FFF2-40B4-BE49-F238E27FC236}">
              <a16:creationId xmlns:a16="http://schemas.microsoft.com/office/drawing/2014/main" id="{00000000-0008-0000-0000-0000EAF10000}"/>
            </a:ext>
          </a:extLst>
        </xdr:cNvPr>
        <xdr:cNvSpPr>
          <a:spLocks noChangeShapeType="1"/>
        </xdr:cNvSpPr>
      </xdr:nvSpPr>
      <xdr:spPr bwMode="auto">
        <a:xfrm>
          <a:off x="323850" y="361950"/>
          <a:ext cx="2343150" cy="1647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67</xdr:row>
      <xdr:rowOff>9525</xdr:rowOff>
    </xdr:from>
    <xdr:to>
      <xdr:col>2</xdr:col>
      <xdr:colOff>0</xdr:colOff>
      <xdr:row>69</xdr:row>
      <xdr:rowOff>142875</xdr:rowOff>
    </xdr:to>
    <xdr:sp macro="" textlink="">
      <xdr:nvSpPr>
        <xdr:cNvPr id="61931" name="Line 4">
          <a:extLst>
            <a:ext uri="{FF2B5EF4-FFF2-40B4-BE49-F238E27FC236}">
              <a16:creationId xmlns:a16="http://schemas.microsoft.com/office/drawing/2014/main" id="{00000000-0008-0000-0000-0000EBF10000}"/>
            </a:ext>
          </a:extLst>
        </xdr:cNvPr>
        <xdr:cNvSpPr>
          <a:spLocks noChangeShapeType="1"/>
        </xdr:cNvSpPr>
      </xdr:nvSpPr>
      <xdr:spPr bwMode="auto">
        <a:xfrm>
          <a:off x="323850" y="10477500"/>
          <a:ext cx="234315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68</xdr:row>
      <xdr:rowOff>2095500</xdr:rowOff>
    </xdr:from>
    <xdr:to>
      <xdr:col>1</xdr:col>
      <xdr:colOff>1181100</xdr:colOff>
      <xdr:row>68</xdr:row>
      <xdr:rowOff>2295525</xdr:rowOff>
    </xdr:to>
    <xdr:sp macro="" textlink="">
      <xdr:nvSpPr>
        <xdr:cNvPr id="10245" name="Text Box 5">
          <a:extLst>
            <a:ext uri="{FF2B5EF4-FFF2-40B4-BE49-F238E27FC236}">
              <a16:creationId xmlns:a16="http://schemas.microsoft.com/office/drawing/2014/main" id="{00000000-0008-0000-0000-000005280000}"/>
            </a:ext>
          </a:extLst>
        </xdr:cNvPr>
        <xdr:cNvSpPr txBox="1">
          <a:spLocks noChangeArrowheads="1"/>
        </xdr:cNvSpPr>
      </xdr:nvSpPr>
      <xdr:spPr bwMode="auto">
        <a:xfrm>
          <a:off x="333375" y="1032510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1824404</xdr:colOff>
      <xdr:row>2</xdr:row>
      <xdr:rowOff>366346</xdr:rowOff>
    </xdr:from>
    <xdr:to>
      <xdr:col>2</xdr:col>
      <xdr:colOff>36635</xdr:colOff>
      <xdr:row>2</xdr:row>
      <xdr:rowOff>908538</xdr:rowOff>
    </xdr:to>
    <xdr:sp macro="" textlink="">
      <xdr:nvSpPr>
        <xdr:cNvPr id="2" name="右矢印 1">
          <a:extLst>
            <a:ext uri="{FF2B5EF4-FFF2-40B4-BE49-F238E27FC236}">
              <a16:creationId xmlns:a16="http://schemas.microsoft.com/office/drawing/2014/main" id="{00000000-0008-0000-0000-000002000000}"/>
            </a:ext>
          </a:extLst>
        </xdr:cNvPr>
        <xdr:cNvSpPr/>
      </xdr:nvSpPr>
      <xdr:spPr bwMode="auto">
        <a:xfrm>
          <a:off x="2146789" y="732692"/>
          <a:ext cx="556846" cy="542192"/>
        </a:xfrm>
        <a:prstGeom prst="rightArrow">
          <a:avLst/>
        </a:prstGeom>
        <a:ln>
          <a:headEnd type="none" w="med" len="med"/>
          <a:tailEnd type="none" w="med" len="med"/>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1758462</xdr:colOff>
      <xdr:row>68</xdr:row>
      <xdr:rowOff>439616</xdr:rowOff>
    </xdr:from>
    <xdr:to>
      <xdr:col>1</xdr:col>
      <xdr:colOff>2315308</xdr:colOff>
      <xdr:row>68</xdr:row>
      <xdr:rowOff>981808</xdr:rowOff>
    </xdr:to>
    <xdr:sp macro="" textlink="">
      <xdr:nvSpPr>
        <xdr:cNvPr id="8" name="右矢印 7">
          <a:extLst>
            <a:ext uri="{FF2B5EF4-FFF2-40B4-BE49-F238E27FC236}">
              <a16:creationId xmlns:a16="http://schemas.microsoft.com/office/drawing/2014/main" id="{00000000-0008-0000-0000-000008000000}"/>
            </a:ext>
          </a:extLst>
        </xdr:cNvPr>
        <xdr:cNvSpPr/>
      </xdr:nvSpPr>
      <xdr:spPr bwMode="auto">
        <a:xfrm>
          <a:off x="2080847" y="12631616"/>
          <a:ext cx="556846" cy="542192"/>
        </a:xfrm>
        <a:prstGeom prst="rightArrow">
          <a:avLst/>
        </a:prstGeom>
        <a:ln>
          <a:headEnd type="none" w="med" len="med"/>
          <a:tailEnd type="none" w="med" len="med"/>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181535</xdr:colOff>
      <xdr:row>39</xdr:row>
      <xdr:rowOff>262776</xdr:rowOff>
    </xdr:from>
    <xdr:to>
      <xdr:col>8</xdr:col>
      <xdr:colOff>897590</xdr:colOff>
      <xdr:row>41</xdr:row>
      <xdr:rowOff>260535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38</xdr:row>
      <xdr:rowOff>112057</xdr:rowOff>
    </xdr:from>
    <xdr:to>
      <xdr:col>8</xdr:col>
      <xdr:colOff>935691</xdr:colOff>
      <xdr:row>38</xdr:row>
      <xdr:rowOff>549088</xdr:rowOff>
    </xdr:to>
    <xdr:sp macro="" textlink="">
      <xdr:nvSpPr>
        <xdr:cNvPr id="3" name="円/楕円 2">
          <a:extLst>
            <a:ext uri="{FF2B5EF4-FFF2-40B4-BE49-F238E27FC236}">
              <a16:creationId xmlns:a16="http://schemas.microsoft.com/office/drawing/2014/main" id="{00000000-0008-0000-1E00-000003000000}"/>
            </a:ext>
          </a:extLst>
        </xdr:cNvPr>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38</xdr:row>
      <xdr:rowOff>549088</xdr:rowOff>
    </xdr:from>
    <xdr:to>
      <xdr:col>8</xdr:col>
      <xdr:colOff>520513</xdr:colOff>
      <xdr:row>39</xdr:row>
      <xdr:rowOff>262776</xdr:rowOff>
    </xdr:to>
    <xdr:cxnSp macro="">
      <xdr:nvCxnSpPr>
        <xdr:cNvPr id="4" name="直線矢印コネクタ 3">
          <a:extLst>
            <a:ext uri="{FF2B5EF4-FFF2-40B4-BE49-F238E27FC236}">
              <a16:creationId xmlns:a16="http://schemas.microsoft.com/office/drawing/2014/main" id="{00000000-0008-0000-1E00-000004000000}"/>
            </a:ext>
          </a:extLst>
        </xdr:cNvPr>
        <xdr:cNvCxnSpPr>
          <a:stCxn id="2" idx="0"/>
          <a:endCxn id="3"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33</xdr:row>
      <xdr:rowOff>112059</xdr:rowOff>
    </xdr:from>
    <xdr:to>
      <xdr:col>7</xdr:col>
      <xdr:colOff>881904</xdr:colOff>
      <xdr:row>35</xdr:row>
      <xdr:rowOff>140634</xdr:rowOff>
    </xdr:to>
    <xdr:sp macro="" textlink="">
      <xdr:nvSpPr>
        <xdr:cNvPr id="5" name="正方形/長方形 4">
          <a:extLst>
            <a:ext uri="{FF2B5EF4-FFF2-40B4-BE49-F238E27FC236}">
              <a16:creationId xmlns:a16="http://schemas.microsoft.com/office/drawing/2014/main" id="{00000000-0008-0000-1E00-000005000000}"/>
            </a:ext>
          </a:extLst>
        </xdr:cNvPr>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36</xdr:row>
      <xdr:rowOff>264461</xdr:rowOff>
    </xdr:from>
    <xdr:to>
      <xdr:col>8</xdr:col>
      <xdr:colOff>30816</xdr:colOff>
      <xdr:row>38</xdr:row>
      <xdr:rowOff>16809</xdr:rowOff>
    </xdr:to>
    <xdr:sp macro="" textlink="">
      <xdr:nvSpPr>
        <xdr:cNvPr id="6" name="円/楕円 5">
          <a:extLst>
            <a:ext uri="{FF2B5EF4-FFF2-40B4-BE49-F238E27FC236}">
              <a16:creationId xmlns:a16="http://schemas.microsoft.com/office/drawing/2014/main" id="{00000000-0008-0000-1E00-000006000000}"/>
            </a:ext>
          </a:extLst>
        </xdr:cNvPr>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35</xdr:row>
      <xdr:rowOff>140634</xdr:rowOff>
    </xdr:from>
    <xdr:to>
      <xdr:col>6</xdr:col>
      <xdr:colOff>592232</xdr:colOff>
      <xdr:row>36</xdr:row>
      <xdr:rowOff>264461</xdr:rowOff>
    </xdr:to>
    <xdr:cxnSp macro="">
      <xdr:nvCxnSpPr>
        <xdr:cNvPr id="7" name="直線矢印コネクタ 6">
          <a:extLst>
            <a:ext uri="{FF2B5EF4-FFF2-40B4-BE49-F238E27FC236}">
              <a16:creationId xmlns:a16="http://schemas.microsoft.com/office/drawing/2014/main" id="{00000000-0008-0000-1E00-000007000000}"/>
            </a:ext>
          </a:extLst>
        </xdr:cNvPr>
        <xdr:cNvCxnSpPr>
          <a:stCxn id="5" idx="2"/>
          <a:endCxn id="6"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31</xdr:row>
      <xdr:rowOff>156882</xdr:rowOff>
    </xdr:from>
    <xdr:to>
      <xdr:col>4</xdr:col>
      <xdr:colOff>603437</xdr:colOff>
      <xdr:row>36</xdr:row>
      <xdr:rowOff>99734</xdr:rowOff>
    </xdr:to>
    <xdr:sp macro="" textlink="">
      <xdr:nvSpPr>
        <xdr:cNvPr id="8" name="正方形/長方形 7">
          <a:extLst>
            <a:ext uri="{FF2B5EF4-FFF2-40B4-BE49-F238E27FC236}">
              <a16:creationId xmlns:a16="http://schemas.microsoft.com/office/drawing/2014/main" id="{00000000-0008-0000-1E00-000008000000}"/>
            </a:ext>
          </a:extLst>
        </xdr:cNvPr>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38</xdr:row>
      <xdr:rowOff>70037</xdr:rowOff>
    </xdr:from>
    <xdr:to>
      <xdr:col>4</xdr:col>
      <xdr:colOff>873499</xdr:colOff>
      <xdr:row>38</xdr:row>
      <xdr:rowOff>571500</xdr:rowOff>
    </xdr:to>
    <xdr:sp macro="" textlink="">
      <xdr:nvSpPr>
        <xdr:cNvPr id="9" name="円/楕円 8">
          <a:extLst>
            <a:ext uri="{FF2B5EF4-FFF2-40B4-BE49-F238E27FC236}">
              <a16:creationId xmlns:a16="http://schemas.microsoft.com/office/drawing/2014/main" id="{00000000-0008-0000-1E00-000009000000}"/>
            </a:ext>
          </a:extLst>
        </xdr:cNvPr>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36</xdr:row>
      <xdr:rowOff>99734</xdr:rowOff>
    </xdr:from>
    <xdr:to>
      <xdr:col>4</xdr:col>
      <xdr:colOff>504825</xdr:colOff>
      <xdr:row>38</xdr:row>
      <xdr:rowOff>70037</xdr:rowOff>
    </xdr:to>
    <xdr:cxnSp macro="">
      <xdr:nvCxnSpPr>
        <xdr:cNvPr id="10" name="直線矢印コネクタ 9">
          <a:extLst>
            <a:ext uri="{FF2B5EF4-FFF2-40B4-BE49-F238E27FC236}">
              <a16:creationId xmlns:a16="http://schemas.microsoft.com/office/drawing/2014/main" id="{00000000-0008-0000-1E00-00000A000000}"/>
            </a:ext>
          </a:extLst>
        </xdr:cNvPr>
        <xdr:cNvCxnSpPr>
          <a:stCxn id="8" idx="2"/>
          <a:endCxn id="9"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38</xdr:row>
      <xdr:rowOff>89647</xdr:rowOff>
    </xdr:from>
    <xdr:to>
      <xdr:col>6</xdr:col>
      <xdr:colOff>781050</xdr:colOff>
      <xdr:row>38</xdr:row>
      <xdr:rowOff>537882</xdr:rowOff>
    </xdr:to>
    <xdr:sp macro="" textlink="">
      <xdr:nvSpPr>
        <xdr:cNvPr id="11" name="角丸四角形 10">
          <a:extLst>
            <a:ext uri="{FF2B5EF4-FFF2-40B4-BE49-F238E27FC236}">
              <a16:creationId xmlns:a16="http://schemas.microsoft.com/office/drawing/2014/main" id="{00000000-0008-0000-1E00-00000B000000}"/>
            </a:ext>
          </a:extLst>
        </xdr:cNvPr>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39</xdr:row>
      <xdr:rowOff>144556</xdr:rowOff>
    </xdr:from>
    <xdr:to>
      <xdr:col>6</xdr:col>
      <xdr:colOff>825873</xdr:colOff>
      <xdr:row>42</xdr:row>
      <xdr:rowOff>277906</xdr:rowOff>
    </xdr:to>
    <xdr:sp macro="" textlink="">
      <xdr:nvSpPr>
        <xdr:cNvPr id="12" name="正方形/長方形 11">
          <a:extLst>
            <a:ext uri="{FF2B5EF4-FFF2-40B4-BE49-F238E27FC236}">
              <a16:creationId xmlns:a16="http://schemas.microsoft.com/office/drawing/2014/main" id="{00000000-0008-0000-1E00-00000C000000}"/>
            </a:ext>
          </a:extLst>
        </xdr:cNvPr>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38</xdr:row>
      <xdr:rowOff>537882</xdr:rowOff>
    </xdr:from>
    <xdr:to>
      <xdr:col>5</xdr:col>
      <xdr:colOff>552170</xdr:colOff>
      <xdr:row>39</xdr:row>
      <xdr:rowOff>144556</xdr:rowOff>
    </xdr:to>
    <xdr:cxnSp macro="">
      <xdr:nvCxnSpPr>
        <xdr:cNvPr id="13" name="直線矢印コネクタ 12">
          <a:extLst>
            <a:ext uri="{FF2B5EF4-FFF2-40B4-BE49-F238E27FC236}">
              <a16:creationId xmlns:a16="http://schemas.microsoft.com/office/drawing/2014/main" id="{00000000-0008-0000-1E00-00000D000000}"/>
            </a:ext>
          </a:extLst>
        </xdr:cNvPr>
        <xdr:cNvCxnSpPr>
          <a:stCxn id="12" idx="0"/>
          <a:endCxn id="11"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29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146050</xdr:colOff>
          <xdr:row>31</xdr:row>
          <xdr:rowOff>38100</xdr:rowOff>
        </xdr:to>
        <xdr:sp macro="" textlink="">
          <xdr:nvSpPr>
            <xdr:cNvPr id="233473" name="Check Box 1" hidden="1">
              <a:extLst>
                <a:ext uri="{63B3BB69-23CF-44E3-9099-C40C66FF867C}">
                  <a14:compatExt spid="_x0000_s233473"/>
                </a:ext>
                <a:ext uri="{FF2B5EF4-FFF2-40B4-BE49-F238E27FC236}">
                  <a16:creationId xmlns:a16="http://schemas.microsoft.com/office/drawing/2014/main" id="{00000000-0008-0000-2A00-000001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127000</xdr:rowOff>
        </xdr:from>
        <xdr:to>
          <xdr:col>15</xdr:col>
          <xdr:colOff>127000</xdr:colOff>
          <xdr:row>49</xdr:row>
          <xdr:rowOff>50800</xdr:rowOff>
        </xdr:to>
        <xdr:sp macro="" textlink="">
          <xdr:nvSpPr>
            <xdr:cNvPr id="233474" name="Check Box 2" hidden="1">
              <a:extLst>
                <a:ext uri="{63B3BB69-23CF-44E3-9099-C40C66FF867C}">
                  <a14:compatExt spid="_x0000_s233474"/>
                </a:ext>
                <a:ext uri="{FF2B5EF4-FFF2-40B4-BE49-F238E27FC236}">
                  <a16:creationId xmlns:a16="http://schemas.microsoft.com/office/drawing/2014/main" id="{00000000-0008-0000-2A00-000002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127000</xdr:rowOff>
        </xdr:from>
        <xdr:to>
          <xdr:col>29</xdr:col>
          <xdr:colOff>107950</xdr:colOff>
          <xdr:row>58</xdr:row>
          <xdr:rowOff>50800</xdr:rowOff>
        </xdr:to>
        <xdr:sp macro="" textlink="">
          <xdr:nvSpPr>
            <xdr:cNvPr id="233475" name="Check Box 3" hidden="1">
              <a:extLst>
                <a:ext uri="{63B3BB69-23CF-44E3-9099-C40C66FF867C}">
                  <a14:compatExt spid="_x0000_s233475"/>
                </a:ext>
                <a:ext uri="{FF2B5EF4-FFF2-40B4-BE49-F238E27FC236}">
                  <a16:creationId xmlns:a16="http://schemas.microsoft.com/office/drawing/2014/main" id="{00000000-0008-0000-2A00-000003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127000</xdr:rowOff>
        </xdr:from>
        <xdr:to>
          <xdr:col>29</xdr:col>
          <xdr:colOff>107950</xdr:colOff>
          <xdr:row>59</xdr:row>
          <xdr:rowOff>50800</xdr:rowOff>
        </xdr:to>
        <xdr:sp macro="" textlink="">
          <xdr:nvSpPr>
            <xdr:cNvPr id="233476" name="Check Box 4" hidden="1">
              <a:extLst>
                <a:ext uri="{63B3BB69-23CF-44E3-9099-C40C66FF867C}">
                  <a14:compatExt spid="_x0000_s233476"/>
                </a:ext>
                <a:ext uri="{FF2B5EF4-FFF2-40B4-BE49-F238E27FC236}">
                  <a16:creationId xmlns:a16="http://schemas.microsoft.com/office/drawing/2014/main" id="{00000000-0008-0000-2A00-000004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33477" name="Check Box 5" hidden="1">
              <a:extLst>
                <a:ext uri="{63B3BB69-23CF-44E3-9099-C40C66FF867C}">
                  <a14:compatExt spid="_x0000_s233477"/>
                </a:ext>
                <a:ext uri="{FF2B5EF4-FFF2-40B4-BE49-F238E27FC236}">
                  <a16:creationId xmlns:a16="http://schemas.microsoft.com/office/drawing/2014/main" id="{00000000-0008-0000-2A00-000005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127000</xdr:rowOff>
        </xdr:from>
        <xdr:to>
          <xdr:col>43</xdr:col>
          <xdr:colOff>152400</xdr:colOff>
          <xdr:row>58</xdr:row>
          <xdr:rowOff>50800</xdr:rowOff>
        </xdr:to>
        <xdr:sp macro="" textlink="">
          <xdr:nvSpPr>
            <xdr:cNvPr id="233478" name="Check Box 6" hidden="1">
              <a:extLst>
                <a:ext uri="{63B3BB69-23CF-44E3-9099-C40C66FF867C}">
                  <a14:compatExt spid="_x0000_s233478"/>
                </a:ext>
                <a:ext uri="{FF2B5EF4-FFF2-40B4-BE49-F238E27FC236}">
                  <a16:creationId xmlns:a16="http://schemas.microsoft.com/office/drawing/2014/main" id="{00000000-0008-0000-2A00-000006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33479" name="Check Box 7" hidden="1">
              <a:extLst>
                <a:ext uri="{63B3BB69-23CF-44E3-9099-C40C66FF867C}">
                  <a14:compatExt spid="_x0000_s233479"/>
                </a:ext>
                <a:ext uri="{FF2B5EF4-FFF2-40B4-BE49-F238E27FC236}">
                  <a16:creationId xmlns:a16="http://schemas.microsoft.com/office/drawing/2014/main" id="{00000000-0008-0000-2A00-000007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66</xdr:row>
          <xdr:rowOff>133350</xdr:rowOff>
        </xdr:from>
        <xdr:to>
          <xdr:col>15</xdr:col>
          <xdr:colOff>165100</xdr:colOff>
          <xdr:row>68</xdr:row>
          <xdr:rowOff>57150</xdr:rowOff>
        </xdr:to>
        <xdr:sp macro="" textlink="">
          <xdr:nvSpPr>
            <xdr:cNvPr id="233480" name="Check Box 8" hidden="1">
              <a:extLst>
                <a:ext uri="{63B3BB69-23CF-44E3-9099-C40C66FF867C}">
                  <a14:compatExt spid="_x0000_s233480"/>
                </a:ext>
                <a:ext uri="{FF2B5EF4-FFF2-40B4-BE49-F238E27FC236}">
                  <a16:creationId xmlns:a16="http://schemas.microsoft.com/office/drawing/2014/main" id="{00000000-0008-0000-2A00-000008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66</xdr:row>
          <xdr:rowOff>127000</xdr:rowOff>
        </xdr:from>
        <xdr:to>
          <xdr:col>29</xdr:col>
          <xdr:colOff>133350</xdr:colOff>
          <xdr:row>68</xdr:row>
          <xdr:rowOff>50800</xdr:rowOff>
        </xdr:to>
        <xdr:sp macro="" textlink="">
          <xdr:nvSpPr>
            <xdr:cNvPr id="233481" name="Check Box 9" hidden="1">
              <a:extLst>
                <a:ext uri="{63B3BB69-23CF-44E3-9099-C40C66FF867C}">
                  <a14:compatExt spid="_x0000_s233481"/>
                </a:ext>
                <a:ext uri="{FF2B5EF4-FFF2-40B4-BE49-F238E27FC236}">
                  <a16:creationId xmlns:a16="http://schemas.microsoft.com/office/drawing/2014/main" id="{00000000-0008-0000-2A00-000009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107950</xdr:colOff>
          <xdr:row>41</xdr:row>
          <xdr:rowOff>57150</xdr:rowOff>
        </xdr:to>
        <xdr:sp macro="" textlink="">
          <xdr:nvSpPr>
            <xdr:cNvPr id="233482" name="Check Box 10" hidden="1">
              <a:extLst>
                <a:ext uri="{63B3BB69-23CF-44E3-9099-C40C66FF867C}">
                  <a14:compatExt spid="_x0000_s233482"/>
                </a:ext>
                <a:ext uri="{FF2B5EF4-FFF2-40B4-BE49-F238E27FC236}">
                  <a16:creationId xmlns:a16="http://schemas.microsoft.com/office/drawing/2014/main" id="{00000000-0008-0000-2A00-00000A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75</xdr:row>
          <xdr:rowOff>133350</xdr:rowOff>
        </xdr:from>
        <xdr:to>
          <xdr:col>18</xdr:col>
          <xdr:colOff>165100</xdr:colOff>
          <xdr:row>77</xdr:row>
          <xdr:rowOff>57150</xdr:rowOff>
        </xdr:to>
        <xdr:sp macro="" textlink="">
          <xdr:nvSpPr>
            <xdr:cNvPr id="233483" name="Check Box 11" hidden="1">
              <a:extLst>
                <a:ext uri="{63B3BB69-23CF-44E3-9099-C40C66FF867C}">
                  <a14:compatExt spid="_x0000_s233483"/>
                </a:ext>
                <a:ext uri="{FF2B5EF4-FFF2-40B4-BE49-F238E27FC236}">
                  <a16:creationId xmlns:a16="http://schemas.microsoft.com/office/drawing/2014/main" id="{00000000-0008-0000-2A00-00000B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127000</xdr:colOff>
          <xdr:row>31</xdr:row>
          <xdr:rowOff>38100</xdr:rowOff>
        </xdr:to>
        <xdr:sp macro="" textlink="">
          <xdr:nvSpPr>
            <xdr:cNvPr id="233484" name="Check Box 12" hidden="1">
              <a:extLst>
                <a:ext uri="{63B3BB69-23CF-44E3-9099-C40C66FF867C}">
                  <a14:compatExt spid="_x0000_s233484"/>
                </a:ext>
                <a:ext uri="{FF2B5EF4-FFF2-40B4-BE49-F238E27FC236}">
                  <a16:creationId xmlns:a16="http://schemas.microsoft.com/office/drawing/2014/main" id="{00000000-0008-0000-2A00-00000C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50800</xdr:colOff>
          <xdr:row>31</xdr:row>
          <xdr:rowOff>57150</xdr:rowOff>
        </xdr:to>
        <xdr:sp macro="" textlink="">
          <xdr:nvSpPr>
            <xdr:cNvPr id="233485" name="Check Box 13" hidden="1">
              <a:extLst>
                <a:ext uri="{63B3BB69-23CF-44E3-9099-C40C66FF867C}">
                  <a14:compatExt spid="_x0000_s233485"/>
                </a:ext>
                <a:ext uri="{FF2B5EF4-FFF2-40B4-BE49-F238E27FC236}">
                  <a16:creationId xmlns:a16="http://schemas.microsoft.com/office/drawing/2014/main" id="{00000000-0008-0000-2A00-00000D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34</xdr:row>
          <xdr:rowOff>127000</xdr:rowOff>
        </xdr:from>
        <xdr:to>
          <xdr:col>15</xdr:col>
          <xdr:colOff>95250</xdr:colOff>
          <xdr:row>36</xdr:row>
          <xdr:rowOff>50800</xdr:rowOff>
        </xdr:to>
        <xdr:sp macro="" textlink="">
          <xdr:nvSpPr>
            <xdr:cNvPr id="233486" name="Check Box 14" hidden="1">
              <a:extLst>
                <a:ext uri="{63B3BB69-23CF-44E3-9099-C40C66FF867C}">
                  <a14:compatExt spid="_x0000_s233486"/>
                </a:ext>
                <a:ext uri="{FF2B5EF4-FFF2-40B4-BE49-F238E27FC236}">
                  <a16:creationId xmlns:a16="http://schemas.microsoft.com/office/drawing/2014/main" id="{00000000-0008-0000-2A00-00000E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34</xdr:row>
          <xdr:rowOff>127000</xdr:rowOff>
        </xdr:from>
        <xdr:to>
          <xdr:col>29</xdr:col>
          <xdr:colOff>133350</xdr:colOff>
          <xdr:row>36</xdr:row>
          <xdr:rowOff>50800</xdr:rowOff>
        </xdr:to>
        <xdr:sp macro="" textlink="">
          <xdr:nvSpPr>
            <xdr:cNvPr id="233487" name="Check Box 15" hidden="1">
              <a:extLst>
                <a:ext uri="{63B3BB69-23CF-44E3-9099-C40C66FF867C}">
                  <a14:compatExt spid="_x0000_s233487"/>
                </a:ext>
                <a:ext uri="{FF2B5EF4-FFF2-40B4-BE49-F238E27FC236}">
                  <a16:creationId xmlns:a16="http://schemas.microsoft.com/office/drawing/2014/main" id="{00000000-0008-0000-2A00-00000F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203200</xdr:colOff>
          <xdr:row>34</xdr:row>
          <xdr:rowOff>127000</xdr:rowOff>
        </xdr:from>
        <xdr:to>
          <xdr:col>43</xdr:col>
          <xdr:colOff>133350</xdr:colOff>
          <xdr:row>36</xdr:row>
          <xdr:rowOff>50800</xdr:rowOff>
        </xdr:to>
        <xdr:sp macro="" textlink="">
          <xdr:nvSpPr>
            <xdr:cNvPr id="233488" name="Check Box 16" hidden="1">
              <a:extLst>
                <a:ext uri="{63B3BB69-23CF-44E3-9099-C40C66FF867C}">
                  <a14:compatExt spid="_x0000_s233488"/>
                </a:ext>
                <a:ext uri="{FF2B5EF4-FFF2-40B4-BE49-F238E27FC236}">
                  <a16:creationId xmlns:a16="http://schemas.microsoft.com/office/drawing/2014/main" id="{00000000-0008-0000-2A00-000010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39</xdr:row>
          <xdr:rowOff>107950</xdr:rowOff>
        </xdr:from>
        <xdr:to>
          <xdr:col>29</xdr:col>
          <xdr:colOff>165100</xdr:colOff>
          <xdr:row>41</xdr:row>
          <xdr:rowOff>31750</xdr:rowOff>
        </xdr:to>
        <xdr:sp macro="" textlink="">
          <xdr:nvSpPr>
            <xdr:cNvPr id="233489" name="Check Box 17" hidden="1">
              <a:extLst>
                <a:ext uri="{63B3BB69-23CF-44E3-9099-C40C66FF867C}">
                  <a14:compatExt spid="_x0000_s233489"/>
                </a:ext>
                <a:ext uri="{FF2B5EF4-FFF2-40B4-BE49-F238E27FC236}">
                  <a16:creationId xmlns:a16="http://schemas.microsoft.com/office/drawing/2014/main" id="{00000000-0008-0000-2A00-000011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107950</xdr:rowOff>
        </xdr:from>
        <xdr:to>
          <xdr:col>29</xdr:col>
          <xdr:colOff>146050</xdr:colOff>
          <xdr:row>50</xdr:row>
          <xdr:rowOff>31750</xdr:rowOff>
        </xdr:to>
        <xdr:sp macro="" textlink="">
          <xdr:nvSpPr>
            <xdr:cNvPr id="233490" name="Check Box 18" hidden="1">
              <a:extLst>
                <a:ext uri="{63B3BB69-23CF-44E3-9099-C40C66FF867C}">
                  <a14:compatExt spid="_x0000_s233490"/>
                </a:ext>
                <a:ext uri="{FF2B5EF4-FFF2-40B4-BE49-F238E27FC236}">
                  <a16:creationId xmlns:a16="http://schemas.microsoft.com/office/drawing/2014/main" id="{00000000-0008-0000-2A00-000012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127000</xdr:colOff>
          <xdr:row>51</xdr:row>
          <xdr:rowOff>38100</xdr:rowOff>
        </xdr:to>
        <xdr:sp macro="" textlink="">
          <xdr:nvSpPr>
            <xdr:cNvPr id="233491" name="Check Box 19" hidden="1">
              <a:extLst>
                <a:ext uri="{63B3BB69-23CF-44E3-9099-C40C66FF867C}">
                  <a14:compatExt spid="_x0000_s233491"/>
                </a:ext>
                <a:ext uri="{FF2B5EF4-FFF2-40B4-BE49-F238E27FC236}">
                  <a16:creationId xmlns:a16="http://schemas.microsoft.com/office/drawing/2014/main" id="{00000000-0008-0000-2A00-000013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107950</xdr:rowOff>
        </xdr:from>
        <xdr:to>
          <xdr:col>15</xdr:col>
          <xdr:colOff>146050</xdr:colOff>
          <xdr:row>59</xdr:row>
          <xdr:rowOff>31750</xdr:rowOff>
        </xdr:to>
        <xdr:sp macro="" textlink="">
          <xdr:nvSpPr>
            <xdr:cNvPr id="233492" name="Check Box 20" hidden="1">
              <a:extLst>
                <a:ext uri="{63B3BB69-23CF-44E3-9099-C40C66FF867C}">
                  <a14:compatExt spid="_x0000_s233492"/>
                </a:ext>
                <a:ext uri="{FF2B5EF4-FFF2-40B4-BE49-F238E27FC236}">
                  <a16:creationId xmlns:a16="http://schemas.microsoft.com/office/drawing/2014/main" id="{00000000-0008-0000-2A00-000014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75</xdr:row>
          <xdr:rowOff>133350</xdr:rowOff>
        </xdr:from>
        <xdr:to>
          <xdr:col>18</xdr:col>
          <xdr:colOff>165100</xdr:colOff>
          <xdr:row>77</xdr:row>
          <xdr:rowOff>57150</xdr:rowOff>
        </xdr:to>
        <xdr:sp macro="" textlink="">
          <xdr:nvSpPr>
            <xdr:cNvPr id="233493" name="Check Box 21" hidden="1">
              <a:extLst>
                <a:ext uri="{63B3BB69-23CF-44E3-9099-C40C66FF867C}">
                  <a14:compatExt spid="_x0000_s233493"/>
                </a:ext>
                <a:ext uri="{FF2B5EF4-FFF2-40B4-BE49-F238E27FC236}">
                  <a16:creationId xmlns:a16="http://schemas.microsoft.com/office/drawing/2014/main" id="{00000000-0008-0000-2A00-000015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2B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2C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39</xdr:col>
      <xdr:colOff>44823</xdr:colOff>
      <xdr:row>7</xdr:row>
      <xdr:rowOff>56030</xdr:rowOff>
    </xdr:from>
    <xdr:to>
      <xdr:col>40</xdr:col>
      <xdr:colOff>112059</xdr:colOff>
      <xdr:row>8</xdr:row>
      <xdr:rowOff>145677</xdr:rowOff>
    </xdr:to>
    <xdr:sp macro="" textlink="">
      <xdr:nvSpPr>
        <xdr:cNvPr id="2" name="楕円 1">
          <a:extLst>
            <a:ext uri="{FF2B5EF4-FFF2-40B4-BE49-F238E27FC236}">
              <a16:creationId xmlns:a16="http://schemas.microsoft.com/office/drawing/2014/main" id="{00000000-0008-0000-3100-000002000000}"/>
            </a:ext>
          </a:extLst>
        </xdr:cNvPr>
        <xdr:cNvSpPr/>
      </xdr:nvSpPr>
      <xdr:spPr bwMode="auto">
        <a:xfrm>
          <a:off x="6936441" y="2151530"/>
          <a:ext cx="235324" cy="24652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62752</xdr:colOff>
      <xdr:row>12</xdr:row>
      <xdr:rowOff>275665</xdr:rowOff>
    </xdr:from>
    <xdr:to>
      <xdr:col>40</xdr:col>
      <xdr:colOff>129988</xdr:colOff>
      <xdr:row>13</xdr:row>
      <xdr:rowOff>230841</xdr:rowOff>
    </xdr:to>
    <xdr:sp macro="" textlink="">
      <xdr:nvSpPr>
        <xdr:cNvPr id="4" name="楕円 3">
          <a:extLst>
            <a:ext uri="{FF2B5EF4-FFF2-40B4-BE49-F238E27FC236}">
              <a16:creationId xmlns:a16="http://schemas.microsoft.com/office/drawing/2014/main" id="{00000000-0008-0000-3100-000004000000}"/>
            </a:ext>
          </a:extLst>
        </xdr:cNvPr>
        <xdr:cNvSpPr/>
      </xdr:nvSpPr>
      <xdr:spPr bwMode="auto">
        <a:xfrm>
          <a:off x="6954370" y="3155577"/>
          <a:ext cx="235324" cy="24652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56029</xdr:colOff>
      <xdr:row>46</xdr:row>
      <xdr:rowOff>112058</xdr:rowOff>
    </xdr:from>
    <xdr:to>
      <xdr:col>40</xdr:col>
      <xdr:colOff>123265</xdr:colOff>
      <xdr:row>48</xdr:row>
      <xdr:rowOff>22411</xdr:rowOff>
    </xdr:to>
    <xdr:sp macro="" textlink="">
      <xdr:nvSpPr>
        <xdr:cNvPr id="5" name="楕円 4">
          <a:extLst>
            <a:ext uri="{FF2B5EF4-FFF2-40B4-BE49-F238E27FC236}">
              <a16:creationId xmlns:a16="http://schemas.microsoft.com/office/drawing/2014/main" id="{00000000-0008-0000-3100-000005000000}"/>
            </a:ext>
          </a:extLst>
        </xdr:cNvPr>
        <xdr:cNvSpPr/>
      </xdr:nvSpPr>
      <xdr:spPr bwMode="auto">
        <a:xfrm>
          <a:off x="6947647" y="11396382"/>
          <a:ext cx="235324" cy="24652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91887</xdr:colOff>
      <xdr:row>19</xdr:row>
      <xdr:rowOff>47065</xdr:rowOff>
    </xdr:from>
    <xdr:to>
      <xdr:col>40</xdr:col>
      <xdr:colOff>159123</xdr:colOff>
      <xdr:row>20</xdr:row>
      <xdr:rowOff>2241</xdr:rowOff>
    </xdr:to>
    <xdr:sp macro="" textlink="">
      <xdr:nvSpPr>
        <xdr:cNvPr id="6" name="楕円 5">
          <a:extLst>
            <a:ext uri="{FF2B5EF4-FFF2-40B4-BE49-F238E27FC236}">
              <a16:creationId xmlns:a16="http://schemas.microsoft.com/office/drawing/2014/main" id="{00000000-0008-0000-3100-000006000000}"/>
            </a:ext>
          </a:extLst>
        </xdr:cNvPr>
        <xdr:cNvSpPr/>
      </xdr:nvSpPr>
      <xdr:spPr bwMode="auto">
        <a:xfrm>
          <a:off x="6983505" y="4697506"/>
          <a:ext cx="235324" cy="24652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26</xdr:col>
      <xdr:colOff>67234</xdr:colOff>
      <xdr:row>41</xdr:row>
      <xdr:rowOff>123265</xdr:rowOff>
    </xdr:from>
    <xdr:to>
      <xdr:col>27</xdr:col>
      <xdr:colOff>67235</xdr:colOff>
      <xdr:row>43</xdr:row>
      <xdr:rowOff>605117</xdr:rowOff>
    </xdr:to>
    <xdr:sp macro="" textlink="">
      <xdr:nvSpPr>
        <xdr:cNvPr id="7" name="右中かっこ 6">
          <a:extLst>
            <a:ext uri="{FF2B5EF4-FFF2-40B4-BE49-F238E27FC236}">
              <a16:creationId xmlns:a16="http://schemas.microsoft.com/office/drawing/2014/main" id="{00000000-0008-0000-3100-000007000000}"/>
            </a:ext>
          </a:extLst>
        </xdr:cNvPr>
        <xdr:cNvSpPr/>
      </xdr:nvSpPr>
      <xdr:spPr bwMode="auto">
        <a:xfrm>
          <a:off x="4661646" y="9906000"/>
          <a:ext cx="179295" cy="1210235"/>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39</xdr:col>
      <xdr:colOff>77932</xdr:colOff>
      <xdr:row>12</xdr:row>
      <xdr:rowOff>60614</xdr:rowOff>
    </xdr:from>
    <xdr:to>
      <xdr:col>40</xdr:col>
      <xdr:colOff>140074</xdr:colOff>
      <xdr:row>13</xdr:row>
      <xdr:rowOff>90667</xdr:rowOff>
    </xdr:to>
    <xdr:sp macro="" textlink="">
      <xdr:nvSpPr>
        <xdr:cNvPr id="2" name="楕円 1">
          <a:extLst>
            <a:ext uri="{FF2B5EF4-FFF2-40B4-BE49-F238E27FC236}">
              <a16:creationId xmlns:a16="http://schemas.microsoft.com/office/drawing/2014/main" id="{00000000-0008-0000-3200-000002000000}"/>
            </a:ext>
          </a:extLst>
        </xdr:cNvPr>
        <xdr:cNvSpPr/>
      </xdr:nvSpPr>
      <xdr:spPr bwMode="auto">
        <a:xfrm>
          <a:off x="6875318" y="2528455"/>
          <a:ext cx="235324" cy="24653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0000000-0008-0000-36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00000000-0008-0000-36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00000000-0008-0000-4000-000002000000}"/>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00000000-0008-0000-4000-000003000000}"/>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1064561</xdr:colOff>
      <xdr:row>9</xdr:row>
      <xdr:rowOff>638735</xdr:rowOff>
    </xdr:from>
    <xdr:to>
      <xdr:col>5</xdr:col>
      <xdr:colOff>246530</xdr:colOff>
      <xdr:row>9</xdr:row>
      <xdr:rowOff>638735</xdr:rowOff>
    </xdr:to>
    <xdr:cxnSp macro="">
      <xdr:nvCxnSpPr>
        <xdr:cNvPr id="2" name="直線矢印コネクタ 1">
          <a:extLst>
            <a:ext uri="{FF2B5EF4-FFF2-40B4-BE49-F238E27FC236}">
              <a16:creationId xmlns:a16="http://schemas.microsoft.com/office/drawing/2014/main" id="{00000000-0008-0000-4300-000002000000}"/>
            </a:ext>
          </a:extLst>
        </xdr:cNvPr>
        <xdr:cNvCxnSpPr/>
      </xdr:nvCxnSpPr>
      <xdr:spPr>
        <a:xfrm>
          <a:off x="6208061" y="4924985"/>
          <a:ext cx="334494"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27</xdr:col>
      <xdr:colOff>127000</xdr:colOff>
      <xdr:row>10</xdr:row>
      <xdr:rowOff>301625</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300162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76200</xdr:colOff>
      <xdr:row>6</xdr:row>
      <xdr:rowOff>123825</xdr:rowOff>
    </xdr:from>
    <xdr:to>
      <xdr:col>9</xdr:col>
      <xdr:colOff>514350</xdr:colOff>
      <xdr:row>6</xdr:row>
      <xdr:rowOff>495300</xdr:rowOff>
    </xdr:to>
    <xdr:sp macro="" textlink="">
      <xdr:nvSpPr>
        <xdr:cNvPr id="2" name="楕円 1">
          <a:extLst>
            <a:ext uri="{FF2B5EF4-FFF2-40B4-BE49-F238E27FC236}">
              <a16:creationId xmlns:a16="http://schemas.microsoft.com/office/drawing/2014/main" id="{00000000-0008-0000-0800-000002000000}"/>
            </a:ext>
          </a:extLst>
        </xdr:cNvPr>
        <xdr:cNvSpPr/>
      </xdr:nvSpPr>
      <xdr:spPr bwMode="auto">
        <a:xfrm>
          <a:off x="7381875" y="1866900"/>
          <a:ext cx="628650" cy="371475"/>
        </a:xfrm>
        <a:prstGeom prst="ellipse">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38100</xdr:colOff>
      <xdr:row>7</xdr:row>
      <xdr:rowOff>57150</xdr:rowOff>
    </xdr:from>
    <xdr:to>
      <xdr:col>9</xdr:col>
      <xdr:colOff>476250</xdr:colOff>
      <xdr:row>7</xdr:row>
      <xdr:rowOff>428625</xdr:rowOff>
    </xdr:to>
    <xdr:sp macro="" textlink="">
      <xdr:nvSpPr>
        <xdr:cNvPr id="3" name="楕円 2">
          <a:extLst>
            <a:ext uri="{FF2B5EF4-FFF2-40B4-BE49-F238E27FC236}">
              <a16:creationId xmlns:a16="http://schemas.microsoft.com/office/drawing/2014/main" id="{00000000-0008-0000-0800-000003000000}"/>
            </a:ext>
          </a:extLst>
        </xdr:cNvPr>
        <xdr:cNvSpPr/>
      </xdr:nvSpPr>
      <xdr:spPr bwMode="auto">
        <a:xfrm>
          <a:off x="7343775" y="2305050"/>
          <a:ext cx="628650" cy="371475"/>
        </a:xfrm>
        <a:prstGeom prst="ellipse">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57150</xdr:colOff>
      <xdr:row>8</xdr:row>
      <xdr:rowOff>123825</xdr:rowOff>
    </xdr:from>
    <xdr:to>
      <xdr:col>9</xdr:col>
      <xdr:colOff>180975</xdr:colOff>
      <xdr:row>8</xdr:row>
      <xdr:rowOff>419100</xdr:rowOff>
    </xdr:to>
    <xdr:sp macro="" textlink="">
      <xdr:nvSpPr>
        <xdr:cNvPr id="4" name="楕円 3">
          <a:extLst>
            <a:ext uri="{FF2B5EF4-FFF2-40B4-BE49-F238E27FC236}">
              <a16:creationId xmlns:a16="http://schemas.microsoft.com/office/drawing/2014/main" id="{00000000-0008-0000-0800-000004000000}"/>
            </a:ext>
          </a:extLst>
        </xdr:cNvPr>
        <xdr:cNvSpPr/>
      </xdr:nvSpPr>
      <xdr:spPr bwMode="auto">
        <a:xfrm>
          <a:off x="7362825" y="2876550"/>
          <a:ext cx="314325" cy="295275"/>
        </a:xfrm>
        <a:prstGeom prst="ellipse">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76201</xdr:colOff>
      <xdr:row>16</xdr:row>
      <xdr:rowOff>161925</xdr:rowOff>
    </xdr:from>
    <xdr:to>
      <xdr:col>9</xdr:col>
      <xdr:colOff>581025</xdr:colOff>
      <xdr:row>16</xdr:row>
      <xdr:rowOff>457200</xdr:rowOff>
    </xdr:to>
    <xdr:sp macro="" textlink="">
      <xdr:nvSpPr>
        <xdr:cNvPr id="5" name="楕円 4">
          <a:extLst>
            <a:ext uri="{FF2B5EF4-FFF2-40B4-BE49-F238E27FC236}">
              <a16:creationId xmlns:a16="http://schemas.microsoft.com/office/drawing/2014/main" id="{00000000-0008-0000-0800-000005000000}"/>
            </a:ext>
          </a:extLst>
        </xdr:cNvPr>
        <xdr:cNvSpPr/>
      </xdr:nvSpPr>
      <xdr:spPr bwMode="auto">
        <a:xfrm>
          <a:off x="7381876" y="5581650"/>
          <a:ext cx="695324" cy="295275"/>
        </a:xfrm>
        <a:prstGeom prst="ellipse">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67732" name="Line 1">
          <a:extLst>
            <a:ext uri="{FF2B5EF4-FFF2-40B4-BE49-F238E27FC236}">
              <a16:creationId xmlns:a16="http://schemas.microsoft.com/office/drawing/2014/main" id="{00000000-0008-0000-0900-0000940801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67733" name="Line 2">
          <a:extLst>
            <a:ext uri="{FF2B5EF4-FFF2-40B4-BE49-F238E27FC236}">
              <a16:creationId xmlns:a16="http://schemas.microsoft.com/office/drawing/2014/main" id="{00000000-0008-0000-0900-0000950801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67734" name="Line 1">
          <a:extLst>
            <a:ext uri="{FF2B5EF4-FFF2-40B4-BE49-F238E27FC236}">
              <a16:creationId xmlns:a16="http://schemas.microsoft.com/office/drawing/2014/main" id="{00000000-0008-0000-0900-0000960801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64579" name="Line 1">
          <a:extLst>
            <a:ext uri="{FF2B5EF4-FFF2-40B4-BE49-F238E27FC236}">
              <a16:creationId xmlns:a16="http://schemas.microsoft.com/office/drawing/2014/main" id="{00000000-0008-0000-0A00-000043FC0000}"/>
            </a:ext>
          </a:extLst>
        </xdr:cNvPr>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123825</xdr:colOff>
      <xdr:row>7</xdr:row>
      <xdr:rowOff>28575</xdr:rowOff>
    </xdr:from>
    <xdr:to>
      <xdr:col>5</xdr:col>
      <xdr:colOff>66675</xdr:colOff>
      <xdr:row>9</xdr:row>
      <xdr:rowOff>123825</xdr:rowOff>
    </xdr:to>
    <xdr:sp macro="" textlink="">
      <xdr:nvSpPr>
        <xdr:cNvPr id="14337" name="AutoShape 1">
          <a:extLst>
            <a:ext uri="{FF2B5EF4-FFF2-40B4-BE49-F238E27FC236}">
              <a16:creationId xmlns:a16="http://schemas.microsoft.com/office/drawing/2014/main" id="{00000000-0008-0000-1500-000001380000}"/>
            </a:ext>
          </a:extLst>
        </xdr:cNvPr>
        <xdr:cNvSpPr>
          <a:spLocks noChangeArrowheads="1"/>
        </xdr:cNvSpPr>
      </xdr:nvSpPr>
      <xdr:spPr bwMode="auto">
        <a:xfrm>
          <a:off x="5276850" y="2867025"/>
          <a:ext cx="1476375" cy="838200"/>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xdr:colOff>
      <xdr:row>16</xdr:row>
      <xdr:rowOff>47625</xdr:rowOff>
    </xdr:from>
    <xdr:to>
      <xdr:col>4</xdr:col>
      <xdr:colOff>800100</xdr:colOff>
      <xdr:row>16</xdr:row>
      <xdr:rowOff>323850</xdr:rowOff>
    </xdr:to>
    <xdr:sp macro="" textlink="">
      <xdr:nvSpPr>
        <xdr:cNvPr id="15361" name="Rectangle 1">
          <a:extLst>
            <a:ext uri="{FF2B5EF4-FFF2-40B4-BE49-F238E27FC236}">
              <a16:creationId xmlns:a16="http://schemas.microsoft.com/office/drawing/2014/main" id="{00000000-0008-0000-1700-0000013C0000}"/>
            </a:ext>
          </a:extLst>
        </xdr:cNvPr>
        <xdr:cNvSpPr>
          <a:spLocks noChangeArrowheads="1"/>
        </xdr:cNvSpPr>
      </xdr:nvSpPr>
      <xdr:spPr bwMode="auto">
        <a:xfrm>
          <a:off x="1666875" y="6400800"/>
          <a:ext cx="4333875"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152400</xdr:colOff>
      <xdr:row>15</xdr:row>
      <xdr:rowOff>133350</xdr:rowOff>
    </xdr:from>
    <xdr:to>
      <xdr:col>10</xdr:col>
      <xdr:colOff>628650</xdr:colOff>
      <xdr:row>19</xdr:row>
      <xdr:rowOff>95250</xdr:rowOff>
    </xdr:to>
    <xdr:grpSp>
      <xdr:nvGrpSpPr>
        <xdr:cNvPr id="63346" name="グループ化 2">
          <a:extLst>
            <a:ext uri="{FF2B5EF4-FFF2-40B4-BE49-F238E27FC236}">
              <a16:creationId xmlns:a16="http://schemas.microsoft.com/office/drawing/2014/main" id="{00000000-0008-0000-1900-000072F70000}"/>
            </a:ext>
          </a:extLst>
        </xdr:cNvPr>
        <xdr:cNvGrpSpPr>
          <a:grpSpLocks/>
        </xdr:cNvGrpSpPr>
      </xdr:nvGrpSpPr>
      <xdr:grpSpPr bwMode="auto">
        <a:xfrm>
          <a:off x="6931959" y="4436409"/>
          <a:ext cx="2291603" cy="903194"/>
          <a:chOff x="6701118" y="4421841"/>
          <a:chExt cx="2342029" cy="912160"/>
        </a:xfrm>
      </xdr:grpSpPr>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7445484" y="4421841"/>
            <a:ext cx="1597663"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00000000-0008-0000-1900-000005000000}"/>
              </a:ext>
            </a:extLst>
          </xdr:cNvPr>
          <xdr:cNvCxnSpPr>
            <a:endCxn id="4" idx="1"/>
          </xdr:cNvCxnSpPr>
        </xdr:nvCxnSpPr>
        <xdr:spPr>
          <a:xfrm flipV="1">
            <a:off x="6701118" y="4735396"/>
            <a:ext cx="744366"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63347" name="グループ化 5">
          <a:extLst>
            <a:ext uri="{FF2B5EF4-FFF2-40B4-BE49-F238E27FC236}">
              <a16:creationId xmlns:a16="http://schemas.microsoft.com/office/drawing/2014/main" id="{00000000-0008-0000-1900-000073F70000}"/>
            </a:ext>
          </a:extLst>
        </xdr:cNvPr>
        <xdr:cNvGrpSpPr>
          <a:grpSpLocks/>
        </xdr:cNvGrpSpPr>
      </xdr:nvGrpSpPr>
      <xdr:grpSpPr bwMode="auto">
        <a:xfrm>
          <a:off x="6817659" y="6238315"/>
          <a:ext cx="2374153" cy="1177738"/>
          <a:chOff x="6645088" y="6288740"/>
          <a:chExt cx="2427194" cy="1163172"/>
        </a:xfrm>
      </xdr:grpSpPr>
      <xdr:sp macro="" textlink="">
        <xdr:nvSpPr>
          <xdr:cNvPr id="7" name="テキスト ボックス 6">
            <a:extLst>
              <a:ext uri="{FF2B5EF4-FFF2-40B4-BE49-F238E27FC236}">
                <a16:creationId xmlns:a16="http://schemas.microsoft.com/office/drawing/2014/main" id="{00000000-0008-0000-1900-000007000000}"/>
              </a:ext>
            </a:extLst>
          </xdr:cNvPr>
          <xdr:cNvSpPr txBox="1"/>
        </xdr:nvSpPr>
        <xdr:spPr>
          <a:xfrm>
            <a:off x="7472334" y="6288740"/>
            <a:ext cx="1599948"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目標工賃達成指導員の配置数が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00000000-0008-0000-1900-000008000000}"/>
              </a:ext>
            </a:extLst>
          </xdr:cNvPr>
          <xdr:cNvCxnSpPr>
            <a:endCxn id="7" idx="1"/>
          </xdr:cNvCxnSpPr>
        </xdr:nvCxnSpPr>
        <xdr:spPr>
          <a:xfrm flipV="1">
            <a:off x="6645088" y="6593834"/>
            <a:ext cx="827246"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63348" name="グループ化 8">
          <a:extLst>
            <a:ext uri="{FF2B5EF4-FFF2-40B4-BE49-F238E27FC236}">
              <a16:creationId xmlns:a16="http://schemas.microsoft.com/office/drawing/2014/main" id="{00000000-0008-0000-1900-000074F70000}"/>
            </a:ext>
          </a:extLst>
        </xdr:cNvPr>
        <xdr:cNvGrpSpPr>
          <a:grpSpLocks/>
        </xdr:cNvGrpSpPr>
      </xdr:nvGrpSpPr>
      <xdr:grpSpPr bwMode="auto">
        <a:xfrm>
          <a:off x="6836709" y="7193056"/>
          <a:ext cx="2386853" cy="745938"/>
          <a:chOff x="6645088" y="7174006"/>
          <a:chExt cx="2460812" cy="748553"/>
        </a:xfrm>
      </xdr:grpSpPr>
      <xdr:sp macro="" textlink="">
        <xdr:nvSpPr>
          <xdr:cNvPr id="10" name="テキスト ボックス 9">
            <a:extLst>
              <a:ext uri="{FF2B5EF4-FFF2-40B4-BE49-F238E27FC236}">
                <a16:creationId xmlns:a16="http://schemas.microsoft.com/office/drawing/2014/main" id="{00000000-0008-0000-1900-00000A000000}"/>
              </a:ext>
            </a:extLst>
          </xdr:cNvPr>
          <xdr:cNvSpPr txBox="1"/>
        </xdr:nvSpPr>
        <xdr:spPr>
          <a:xfrm>
            <a:off x="7510929" y="7174006"/>
            <a:ext cx="159497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00000000-0008-0000-1900-00000B000000}"/>
              </a:ext>
            </a:extLst>
          </xdr:cNvPr>
          <xdr:cNvCxnSpPr>
            <a:endCxn id="10" idx="1"/>
          </xdr:cNvCxnSpPr>
        </xdr:nvCxnSpPr>
        <xdr:spPr>
          <a:xfrm flipV="1">
            <a:off x="6645088" y="7477217"/>
            <a:ext cx="86584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00000000-0008-0000-1C00-000002000000}"/>
            </a:ext>
          </a:extLst>
        </xdr:cNvPr>
        <xdr:cNvSpPr>
          <a:spLocks/>
        </xdr:cNvSpPr>
      </xdr:nvSpPr>
      <xdr:spPr bwMode="auto">
        <a:xfrm>
          <a:off x="3552824" y="3486150"/>
          <a:ext cx="142876" cy="257175"/>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00000000-0008-0000-1C00-000003000000}"/>
            </a:ext>
          </a:extLst>
        </xdr:cNvPr>
        <xdr:cNvSpPr txBox="1"/>
      </xdr:nvSpPr>
      <xdr:spPr>
        <a:xfrm>
          <a:off x="3647888" y="3573118"/>
          <a:ext cx="794484" cy="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00000000-0008-0000-1C00-000004000000}"/>
            </a:ext>
          </a:extLst>
        </xdr:cNvPr>
        <xdr:cNvSpPr>
          <a:spLocks/>
        </xdr:cNvSpPr>
      </xdr:nvSpPr>
      <xdr:spPr bwMode="auto">
        <a:xfrm>
          <a:off x="2474595" y="3810000"/>
          <a:ext cx="1247775" cy="478155"/>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isilon.otsu.local\jimu\F1408\03&#31649;&#29702;&#20418;\2&#20107;&#26989;&#25152;&#25351;&#23450;\&#9733;&#38556;&#31119;&#12469;&#12540;&#12499;&#12473;&#12539;&#19968;&#33324;&#30456;&#35527;&#25903;&#25588;\&#9733;&#20107;&#26989;&#23455;&#32318;&#22577;&#21578;&#12392;&#20307;&#21046;&#23626;&#20986;&#65288;&#21152;&#31639;&#65289;\&#9733;&#25552;&#20986;&#20381;&#38972;&#9733;\R6\03%20&#12304;&#20107;&#26989;&#25152;&#21517;&#12305;&#20171;&#35703;&#32102;&#20184;&#36027;&#31561;&#31639;&#23450;&#12395;&#20418;&#12427;&#20307;&#21046;&#31561;&#12395;&#38306;&#12377;&#12427;&#23626;&#20986;&#26360;&#65288;&#36890;&#25152;&#31995;&#12539;&#20837;&#25152;&#65289;.xlsx" TargetMode="External"/><Relationship Id="rId1" Type="http://schemas.openxmlformats.org/officeDocument/2006/relationships/externalLinkPath" Target="03%20&#12304;&#20107;&#26989;&#25152;&#21517;&#12305;&#20171;&#35703;&#32102;&#20184;&#36027;&#31561;&#31639;&#23450;&#12395;&#20418;&#12427;&#20307;&#21046;&#31561;&#12395;&#38306;&#12377;&#12427;&#23626;&#20986;&#26360;&#65288;&#36890;&#25152;&#31995;&#12539;&#20837;&#251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添付一覧"/>
      <sheetName val="様式第５号"/>
      <sheetName val="別紙１（一覧表）　"/>
      <sheetName val="別紙２（勤務体制【生活介護・療養介護】）"/>
      <sheetName val="別紙２（勤務体制【生活介護・療養介護以外】）"/>
      <sheetName val="別紙３(障害支援区分）"/>
      <sheetName val="別紙４（利用状況）"/>
      <sheetName val="別紙５（人員配置）"/>
      <sheetName val="別紙６福祉専門（変更・短期入所以外）"/>
      <sheetName val="別紙６（福祉専門職員配置等加算（新規・短期入所））"/>
      <sheetName val="別紙７(視覚聴覚言語）"/>
      <sheetName val="別紙７の２（視覚聴覚言語）"/>
      <sheetName val="別紙８　（リハビリ）"/>
      <sheetName val="別紙９（食事提供）"/>
      <sheetName val="別紙10①（重度）"/>
      <sheetName val="別紙10②重度（施設入所支援）　"/>
      <sheetName val="別紙10②重度（短期入所）"/>
      <sheetName val="別紙11（栄養）"/>
      <sheetName val="別紙12（夜勤職員）"/>
      <sheetName val="別紙13（夜間看護）"/>
      <sheetName val="別紙14（通勤者・地域移行等）"/>
      <sheetName val="別紙16（研修修了）"/>
      <sheetName val="別紙17（重度者支援体制）"/>
      <sheetName val="別紙19（目標工賃達成指導員）"/>
      <sheetName val="別紙20（平均利用期間）"/>
      <sheetName val="別紙21人員配置体制加算（療養介護・変更）"/>
      <sheetName val="別紙22延長支援（生活介護等）"/>
      <sheetName val="別紙23緊急短期入所体制確保加算（短期入所）"/>
      <sheetName val="別紙24看護職員配置加算（生活介護・生活訓練）"/>
      <sheetName val="別紙25（夜間支援等）"/>
      <sheetName val="別紙26（移行準備支援体制（Ⅰ））"/>
      <sheetName val="別紙27（送迎加算）"/>
      <sheetName val="別紙29（栄養減算）"/>
      <sheetName val="別紙30（地域生活移行）"/>
      <sheetName val="別紙31（サービス管理責任者配置等加算）"/>
      <sheetName val="別紙32（変更・重度障害者支援加算（生活介護））"/>
      <sheetName val="別紙33（個別計画訓練支援加算（自立訓練（生活訓練））"/>
      <sheetName val="別紙34（就労移行支援・基本報酬算定区分・変更）"/>
      <sheetName val="別紙35（就労移行支援・基本報酬・変更）"/>
      <sheetName val="別紙36（就労継続支援A型・基本報酬算定区分・変更）"/>
      <sheetName val="別紙36 スコア表"/>
      <sheetName val="別紙36 労働時間計算"/>
      <sheetName val="別紙37（賃金向上達成指導員配置加算）"/>
      <sheetName val="別紙38（就労移行支援体制加算）"/>
      <sheetName val="別紙39（就労継続支援Ｂ型・基本報酬算定区分・変更）"/>
      <sheetName val="別紙39 ピアサポーターの配置に関する届出書（就労Ｂ）"/>
      <sheetName val="別紙40（就労定着支援・基本報酬算定区分・変更）"/>
      <sheetName val="別紙41（就労定着支援・基本報酬(継続)・変更）"/>
      <sheetName val="別紙41（就労定着支援・基本報酬(新規指定)・変更）"/>
      <sheetName val="別紙42（就労定着実績体制加算・変更）"/>
      <sheetName val="別紙43（社会生活支援特別加算（就労系・訓練系サービス）"/>
      <sheetName val="別紙44 ピアサポート体制加算（新規・自立生活援助等）"/>
      <sheetName val="別紙45 医療連携体制加算（Ⅶ）（変更・短期入所）"/>
      <sheetName val="別紙46 居住支援連携体制加算（新規・自立生活援助等）"/>
      <sheetName val="別紙47 口腔衛生管理体制（新規・入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comments" Target="../comments10.x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3.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comments" Target="../comments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4" Type="http://schemas.openxmlformats.org/officeDocument/2006/relationships/comments" Target="../comments12.xm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66.bin"/><Relationship Id="rId4" Type="http://schemas.openxmlformats.org/officeDocument/2006/relationships/comments" Target="../comments13.xml"/></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4.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4.xml"/><Relationship Id="rId2" Type="http://schemas.openxmlformats.org/officeDocument/2006/relationships/drawing" Target="../drawings/drawing1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8.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9.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4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s>
</file>

<file path=xl/worksheets/_rels/sheet54.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7.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S90"/>
  <sheetViews>
    <sheetView zoomScale="70" zoomScaleNormal="70" workbookViewId="0">
      <pane xSplit="2" ySplit="4" topLeftCell="AF17" activePane="bottomRight" state="frozen"/>
      <selection pane="topRight" activeCell="C1" sqref="C1"/>
      <selection pane="bottomLeft" activeCell="A5" sqref="A5"/>
      <selection pane="bottomRight" activeCell="BE52" sqref="BE52"/>
    </sheetView>
  </sheetViews>
  <sheetFormatPr defaultColWidth="9" defaultRowHeight="13"/>
  <cols>
    <col min="1" max="1" width="4.26953125" style="422" customWidth="1"/>
    <col min="2" max="2" width="30.7265625" style="422" customWidth="1"/>
    <col min="3" max="71" width="5.6328125" style="422" customWidth="1"/>
    <col min="72" max="16384" width="9" style="422"/>
  </cols>
  <sheetData>
    <row r="1" spans="1:71" ht="14">
      <c r="A1" s="421" t="s">
        <v>528</v>
      </c>
    </row>
    <row r="2" spans="1:71" s="421" customFormat="1" ht="57.75" customHeight="1">
      <c r="A2" s="421" t="s">
        <v>11</v>
      </c>
    </row>
    <row r="3" spans="1:71" s="485" customFormat="1" ht="113.25" customHeight="1">
      <c r="A3" s="1160"/>
      <c r="B3" s="423"/>
      <c r="C3" s="1161" t="s">
        <v>1004</v>
      </c>
      <c r="D3" s="1162" t="s">
        <v>38</v>
      </c>
      <c r="E3" s="424" t="s">
        <v>844</v>
      </c>
      <c r="F3" s="424" t="s">
        <v>845</v>
      </c>
      <c r="G3" s="424" t="s">
        <v>843</v>
      </c>
      <c r="H3" s="424" t="s">
        <v>368</v>
      </c>
      <c r="I3" s="1162" t="s">
        <v>234</v>
      </c>
      <c r="J3" s="424" t="s">
        <v>847</v>
      </c>
      <c r="K3" s="1162" t="s">
        <v>846</v>
      </c>
      <c r="L3" s="1162" t="s">
        <v>378</v>
      </c>
      <c r="M3" s="1162" t="s">
        <v>864</v>
      </c>
      <c r="N3" s="425" t="s">
        <v>1431</v>
      </c>
      <c r="O3" s="1162" t="s">
        <v>367</v>
      </c>
      <c r="P3" s="1163" t="s">
        <v>1232</v>
      </c>
      <c r="Q3" s="1162" t="s">
        <v>1800</v>
      </c>
      <c r="R3" s="1163" t="s">
        <v>1801</v>
      </c>
      <c r="S3" s="1162" t="s">
        <v>865</v>
      </c>
      <c r="T3" s="1162" t="s">
        <v>866</v>
      </c>
      <c r="U3" s="424" t="s">
        <v>197</v>
      </c>
      <c r="V3" s="424" t="s">
        <v>198</v>
      </c>
      <c r="W3" s="424" t="s">
        <v>199</v>
      </c>
      <c r="X3" s="424" t="s">
        <v>200</v>
      </c>
      <c r="Y3" s="424" t="s">
        <v>201</v>
      </c>
      <c r="Z3" s="426" t="s">
        <v>258</v>
      </c>
      <c r="AA3" s="424" t="s">
        <v>202</v>
      </c>
      <c r="AB3" s="424" t="s">
        <v>366</v>
      </c>
      <c r="AC3" s="424" t="s">
        <v>857</v>
      </c>
      <c r="AD3" s="424" t="s">
        <v>858</v>
      </c>
      <c r="AE3" s="424" t="s">
        <v>859</v>
      </c>
      <c r="AF3" s="424" t="s">
        <v>860</v>
      </c>
      <c r="AG3" s="424" t="s">
        <v>861</v>
      </c>
      <c r="AH3" s="424" t="s">
        <v>862</v>
      </c>
      <c r="AI3" s="424" t="s">
        <v>863</v>
      </c>
      <c r="AJ3" s="424" t="s">
        <v>848</v>
      </c>
      <c r="AK3" s="424" t="s">
        <v>849</v>
      </c>
      <c r="AL3" s="1162" t="s">
        <v>714</v>
      </c>
      <c r="AM3" s="424" t="s">
        <v>850</v>
      </c>
      <c r="AN3" s="503" t="s">
        <v>851</v>
      </c>
      <c r="AO3" s="503" t="s">
        <v>715</v>
      </c>
      <c r="AP3" s="1162" t="s">
        <v>1747</v>
      </c>
      <c r="AQ3" s="1162" t="s">
        <v>1748</v>
      </c>
      <c r="AR3" s="1163" t="s">
        <v>1784</v>
      </c>
      <c r="AS3" s="1163" t="s">
        <v>1785</v>
      </c>
      <c r="AT3" s="503" t="s">
        <v>852</v>
      </c>
      <c r="AU3" s="424" t="s">
        <v>935</v>
      </c>
      <c r="AV3" s="424" t="s">
        <v>934</v>
      </c>
      <c r="AW3" s="550" t="s">
        <v>977</v>
      </c>
      <c r="AX3" s="503" t="s">
        <v>853</v>
      </c>
      <c r="AY3" s="1162" t="s">
        <v>1351</v>
      </c>
      <c r="AZ3" s="503" t="s">
        <v>854</v>
      </c>
      <c r="BA3" s="503" t="s">
        <v>905</v>
      </c>
      <c r="BB3" s="503" t="s">
        <v>906</v>
      </c>
      <c r="BC3" s="424" t="s">
        <v>855</v>
      </c>
      <c r="BD3" s="424" t="s">
        <v>856</v>
      </c>
      <c r="BE3" s="1164" t="s">
        <v>1361</v>
      </c>
      <c r="BF3" s="427" t="s">
        <v>894</v>
      </c>
      <c r="BG3" s="427" t="s">
        <v>900</v>
      </c>
      <c r="BH3" s="427" t="s">
        <v>986</v>
      </c>
      <c r="BI3" s="427" t="s">
        <v>943</v>
      </c>
      <c r="BJ3" s="1165" t="s">
        <v>1388</v>
      </c>
      <c r="BK3" s="1165" t="s">
        <v>1432</v>
      </c>
      <c r="BL3" s="1165" t="s">
        <v>1467</v>
      </c>
      <c r="BM3" s="974" t="s">
        <v>1468</v>
      </c>
      <c r="BN3" s="1165" t="s">
        <v>1517</v>
      </c>
      <c r="BO3" s="1165" t="s">
        <v>1518</v>
      </c>
      <c r="BP3" s="974" t="s">
        <v>1519</v>
      </c>
      <c r="BQ3" s="1165" t="s">
        <v>1537</v>
      </c>
      <c r="BR3" s="1165" t="s">
        <v>1553</v>
      </c>
      <c r="BS3" s="428" t="s">
        <v>867</v>
      </c>
    </row>
    <row r="4" spans="1:71" ht="18.75" customHeight="1">
      <c r="A4" s="462"/>
      <c r="B4" s="463"/>
      <c r="C4" s="464"/>
      <c r="D4" s="465"/>
      <c r="E4" s="465"/>
      <c r="F4" s="465"/>
      <c r="G4" s="465"/>
      <c r="H4" s="465"/>
      <c r="I4" s="465"/>
      <c r="J4" s="465"/>
      <c r="K4" s="465"/>
      <c r="L4" s="465"/>
      <c r="M4" s="465"/>
      <c r="N4" s="466"/>
      <c r="O4" s="465"/>
      <c r="P4" s="465"/>
      <c r="Q4" s="465"/>
      <c r="R4" s="465"/>
      <c r="S4" s="465"/>
      <c r="T4" s="465"/>
      <c r="U4" s="465"/>
      <c r="V4" s="465"/>
      <c r="W4" s="465"/>
      <c r="X4" s="467"/>
      <c r="Y4" s="467"/>
      <c r="Z4" s="468"/>
      <c r="AA4" s="467"/>
      <c r="AB4" s="467"/>
      <c r="AC4" s="467"/>
      <c r="AD4" s="467"/>
      <c r="AE4" s="467"/>
      <c r="AF4" s="467"/>
      <c r="AG4" s="467"/>
      <c r="AH4" s="467"/>
      <c r="AI4" s="467"/>
      <c r="AJ4" s="467"/>
      <c r="AK4" s="467"/>
      <c r="AL4" s="467"/>
      <c r="AM4" s="467"/>
      <c r="AN4" s="504"/>
      <c r="AO4" s="504"/>
      <c r="AP4" s="504"/>
      <c r="AQ4" s="504"/>
      <c r="AR4" s="504"/>
      <c r="AS4" s="504"/>
      <c r="AT4" s="504"/>
      <c r="AU4" s="504"/>
      <c r="AV4" s="504"/>
      <c r="AW4" s="504"/>
      <c r="AX4" s="504"/>
      <c r="AY4" s="504"/>
      <c r="AZ4" s="504"/>
      <c r="BA4" s="504"/>
      <c r="BB4" s="504"/>
      <c r="BC4" s="467"/>
      <c r="BD4" s="467"/>
      <c r="BE4" s="467"/>
      <c r="BF4" s="467"/>
      <c r="BG4" s="467"/>
      <c r="BH4" s="467"/>
      <c r="BI4" s="467"/>
      <c r="BJ4" s="467"/>
      <c r="BK4" s="467"/>
      <c r="BL4" s="467"/>
      <c r="BM4" s="467"/>
      <c r="BN4" s="467"/>
      <c r="BO4" s="467"/>
      <c r="BP4" s="467"/>
      <c r="BQ4" s="467"/>
      <c r="BR4" s="467"/>
      <c r="BS4" s="469"/>
    </row>
    <row r="5" spans="1:71" ht="15" customHeight="1">
      <c r="A5" s="429">
        <v>1</v>
      </c>
      <c r="B5" s="430" t="s">
        <v>912</v>
      </c>
      <c r="C5" s="431" t="s">
        <v>12</v>
      </c>
      <c r="D5" s="432" t="s">
        <v>13</v>
      </c>
      <c r="E5" s="432" t="s">
        <v>12</v>
      </c>
      <c r="F5" s="432" t="s">
        <v>12</v>
      </c>
      <c r="G5" s="432" t="s">
        <v>116</v>
      </c>
      <c r="H5" s="432" t="s">
        <v>228</v>
      </c>
      <c r="I5" s="432"/>
      <c r="J5" s="432"/>
      <c r="K5" s="432"/>
      <c r="L5" s="432"/>
      <c r="M5" s="432"/>
      <c r="N5" s="432"/>
      <c r="O5" s="432"/>
      <c r="P5" s="432"/>
      <c r="Q5" s="432"/>
      <c r="R5" s="432"/>
      <c r="S5" s="432"/>
      <c r="T5" s="432"/>
      <c r="U5" s="432"/>
      <c r="V5" s="432"/>
      <c r="W5" s="432"/>
      <c r="X5" s="433"/>
      <c r="Y5" s="433"/>
      <c r="Z5" s="433"/>
      <c r="AA5" s="433"/>
      <c r="AB5" s="433"/>
      <c r="AC5" s="433"/>
      <c r="AD5" s="433"/>
      <c r="AE5" s="433"/>
      <c r="AF5" s="433"/>
      <c r="AG5" s="433"/>
      <c r="AH5" s="433"/>
      <c r="AI5" s="433"/>
      <c r="AJ5" s="433"/>
      <c r="AK5" s="433"/>
      <c r="AL5" s="433"/>
      <c r="AM5" s="433"/>
      <c r="AN5" s="505"/>
      <c r="AO5" s="505"/>
      <c r="AP5" s="505"/>
      <c r="AQ5" s="505"/>
      <c r="AR5" s="505"/>
      <c r="AS5" s="505"/>
      <c r="AT5" s="505"/>
      <c r="AU5" s="505"/>
      <c r="AV5" s="505"/>
      <c r="AW5" s="505"/>
      <c r="AX5" s="505"/>
      <c r="AY5" s="505"/>
      <c r="AZ5" s="505"/>
      <c r="BA5" s="505"/>
      <c r="BB5" s="505"/>
      <c r="BC5" s="433"/>
      <c r="BD5" s="433"/>
      <c r="BE5" s="433"/>
      <c r="BF5" s="433"/>
      <c r="BG5" s="433"/>
      <c r="BH5" s="433"/>
      <c r="BI5" s="433"/>
      <c r="BJ5" s="433"/>
      <c r="BK5" s="433"/>
      <c r="BL5" s="433"/>
      <c r="BM5" s="433"/>
      <c r="BN5" s="433"/>
      <c r="BO5" s="433"/>
      <c r="BP5" s="433"/>
      <c r="BQ5" s="433"/>
      <c r="BR5" s="433"/>
      <c r="BS5" s="434"/>
    </row>
    <row r="6" spans="1:71" s="492" customFormat="1" ht="15" customHeight="1">
      <c r="A6" s="498">
        <v>2</v>
      </c>
      <c r="B6" s="499" t="s">
        <v>913</v>
      </c>
      <c r="C6" s="500" t="s">
        <v>13</v>
      </c>
      <c r="D6" s="501" t="s">
        <v>13</v>
      </c>
      <c r="E6" s="501" t="s">
        <v>13</v>
      </c>
      <c r="F6" s="501" t="s">
        <v>2</v>
      </c>
      <c r="G6" s="501"/>
      <c r="H6" s="501" t="s">
        <v>13</v>
      </c>
      <c r="I6" s="501"/>
      <c r="J6" s="501"/>
      <c r="K6" s="501"/>
      <c r="L6" s="501"/>
      <c r="M6" s="501"/>
      <c r="N6" s="501"/>
      <c r="O6" s="501"/>
      <c r="P6" s="501"/>
      <c r="Q6" s="501"/>
      <c r="R6" s="501"/>
      <c r="S6" s="501"/>
      <c r="T6" s="501"/>
      <c r="U6" s="501"/>
      <c r="V6" s="501"/>
      <c r="W6" s="501"/>
      <c r="X6" s="497"/>
      <c r="Y6" s="497"/>
      <c r="Z6" s="497"/>
      <c r="AA6" s="497"/>
      <c r="AB6" s="497"/>
      <c r="AC6" s="497"/>
      <c r="AD6" s="497"/>
      <c r="AE6" s="497"/>
      <c r="AF6" s="497"/>
      <c r="AG6" s="497"/>
      <c r="AH6" s="497"/>
      <c r="AI6" s="497"/>
      <c r="AJ6" s="497"/>
      <c r="AK6" s="497"/>
      <c r="AL6" s="497"/>
      <c r="AM6" s="497"/>
      <c r="AN6" s="497" t="s">
        <v>13</v>
      </c>
      <c r="AO6" s="497" t="s">
        <v>13</v>
      </c>
      <c r="AP6" s="497"/>
      <c r="AQ6" s="497"/>
      <c r="AR6" s="497"/>
      <c r="AS6" s="497"/>
      <c r="AT6" s="497"/>
      <c r="AU6" s="497"/>
      <c r="AV6" s="497"/>
      <c r="AW6" s="497"/>
      <c r="AX6" s="497"/>
      <c r="AY6" s="497"/>
      <c r="AZ6" s="497"/>
      <c r="BA6" s="497"/>
      <c r="BB6" s="497"/>
      <c r="BC6" s="497"/>
      <c r="BD6" s="497"/>
      <c r="BE6" s="497"/>
      <c r="BF6" s="497"/>
      <c r="BG6" s="497"/>
      <c r="BH6" s="497"/>
      <c r="BI6" s="497"/>
      <c r="BJ6" s="497"/>
      <c r="BK6" s="497"/>
      <c r="BL6" s="497"/>
      <c r="BM6" s="497"/>
      <c r="BN6" s="497"/>
      <c r="BO6" s="497"/>
      <c r="BP6" s="497"/>
      <c r="BQ6" s="497"/>
      <c r="BR6" s="497"/>
      <c r="BS6" s="502"/>
    </row>
    <row r="7" spans="1:71" s="492" customFormat="1" ht="15" customHeight="1">
      <c r="A7" s="498">
        <v>3</v>
      </c>
      <c r="B7" s="499" t="s">
        <v>914</v>
      </c>
      <c r="C7" s="500" t="s">
        <v>13</v>
      </c>
      <c r="D7" s="501" t="s">
        <v>13</v>
      </c>
      <c r="E7" s="501" t="s">
        <v>13</v>
      </c>
      <c r="F7" s="501" t="s">
        <v>13</v>
      </c>
      <c r="G7" s="501"/>
      <c r="H7" s="501" t="s">
        <v>13</v>
      </c>
      <c r="I7" s="501"/>
      <c r="J7" s="501"/>
      <c r="K7" s="501"/>
      <c r="L7" s="501"/>
      <c r="M7" s="501"/>
      <c r="N7" s="501"/>
      <c r="O7" s="501"/>
      <c r="P7" s="501"/>
      <c r="Q7" s="501"/>
      <c r="R7" s="501"/>
      <c r="S7" s="501"/>
      <c r="T7" s="501"/>
      <c r="U7" s="501"/>
      <c r="V7" s="501"/>
      <c r="W7" s="501"/>
      <c r="X7" s="497"/>
      <c r="Y7" s="497"/>
      <c r="Z7" s="497"/>
      <c r="AA7" s="497"/>
      <c r="AB7" s="497"/>
      <c r="AC7" s="497"/>
      <c r="AD7" s="497"/>
      <c r="AE7" s="497"/>
      <c r="AF7" s="497"/>
      <c r="AG7" s="497"/>
      <c r="AH7" s="497"/>
      <c r="AI7" s="497"/>
      <c r="AJ7" s="497"/>
      <c r="AK7" s="497"/>
      <c r="AL7" s="497"/>
      <c r="AM7" s="497"/>
      <c r="AN7" s="497"/>
      <c r="AO7" s="497"/>
      <c r="AP7" s="497" t="s">
        <v>13</v>
      </c>
      <c r="AQ7" s="497" t="s">
        <v>13</v>
      </c>
      <c r="AR7" s="497" t="s">
        <v>1783</v>
      </c>
      <c r="AS7" s="497" t="s">
        <v>1783</v>
      </c>
      <c r="AT7" s="497"/>
      <c r="AU7" s="497"/>
      <c r="AV7" s="497"/>
      <c r="AW7" s="497"/>
      <c r="AX7" s="497"/>
      <c r="AY7" s="497"/>
      <c r="AZ7" s="497"/>
      <c r="BA7" s="497"/>
      <c r="BB7" s="497"/>
      <c r="BC7" s="497"/>
      <c r="BD7" s="497"/>
      <c r="BE7" s="497"/>
      <c r="BF7" s="497"/>
      <c r="BG7" s="497"/>
      <c r="BH7" s="497"/>
      <c r="BI7" s="497"/>
      <c r="BJ7" s="497"/>
      <c r="BK7" s="497"/>
      <c r="BL7" s="497"/>
      <c r="BM7" s="497"/>
      <c r="BN7" s="497"/>
      <c r="BO7" s="497"/>
      <c r="BP7" s="497"/>
      <c r="BQ7" s="497"/>
      <c r="BR7" s="497"/>
      <c r="BS7" s="502"/>
    </row>
    <row r="8" spans="1:71" s="492" customFormat="1" ht="15" customHeight="1">
      <c r="A8" s="498">
        <v>4</v>
      </c>
      <c r="B8" s="499" t="s">
        <v>915</v>
      </c>
      <c r="C8" s="500" t="s">
        <v>13</v>
      </c>
      <c r="D8" s="501" t="s">
        <v>13</v>
      </c>
      <c r="E8" s="501" t="s">
        <v>13</v>
      </c>
      <c r="F8" s="501" t="s">
        <v>13</v>
      </c>
      <c r="G8" s="501"/>
      <c r="H8" s="501" t="s">
        <v>13</v>
      </c>
      <c r="I8" s="501"/>
      <c r="J8" s="501"/>
      <c r="K8" s="501"/>
      <c r="L8" s="501"/>
      <c r="M8" s="501"/>
      <c r="N8" s="501"/>
      <c r="O8" s="501"/>
      <c r="P8" s="501"/>
      <c r="Q8" s="501"/>
      <c r="R8" s="501"/>
      <c r="S8" s="501"/>
      <c r="T8" s="501"/>
      <c r="U8" s="501"/>
      <c r="V8" s="501"/>
      <c r="W8" s="501"/>
      <c r="X8" s="497"/>
      <c r="Y8" s="497"/>
      <c r="Z8" s="497"/>
      <c r="AA8" s="497"/>
      <c r="AB8" s="497"/>
      <c r="AC8" s="497"/>
      <c r="AD8" s="497"/>
      <c r="AE8" s="497"/>
      <c r="AF8" s="497"/>
      <c r="AG8" s="497"/>
      <c r="AH8" s="497"/>
      <c r="AI8" s="497"/>
      <c r="AJ8" s="497"/>
      <c r="AK8" s="497"/>
      <c r="AL8" s="497"/>
      <c r="AM8" s="497"/>
      <c r="AN8" s="497"/>
      <c r="AO8" s="497"/>
      <c r="AP8" s="497"/>
      <c r="AQ8" s="497"/>
      <c r="AR8" s="497"/>
      <c r="AS8" s="497"/>
      <c r="AT8" s="497"/>
      <c r="AU8" s="497"/>
      <c r="AV8" s="497"/>
      <c r="AW8" s="497"/>
      <c r="AX8" s="497" t="s">
        <v>13</v>
      </c>
      <c r="AY8" s="497" t="s">
        <v>1783</v>
      </c>
      <c r="AZ8" s="497"/>
      <c r="BA8" s="497"/>
      <c r="BB8" s="497"/>
      <c r="BC8" s="497"/>
      <c r="BD8" s="497"/>
      <c r="BE8" s="497"/>
      <c r="BF8" s="497"/>
      <c r="BG8" s="497"/>
      <c r="BH8" s="497"/>
      <c r="BI8" s="497"/>
      <c r="BJ8" s="497"/>
      <c r="BK8" s="497"/>
      <c r="BL8" s="497"/>
      <c r="BM8" s="497"/>
      <c r="BN8" s="497"/>
      <c r="BO8" s="497"/>
      <c r="BP8" s="497"/>
      <c r="BQ8" s="497"/>
      <c r="BR8" s="497"/>
      <c r="BS8" s="502"/>
    </row>
    <row r="9" spans="1:71" s="492" customFormat="1" ht="15" customHeight="1">
      <c r="A9" s="498">
        <v>5</v>
      </c>
      <c r="B9" s="499" t="s">
        <v>916</v>
      </c>
      <c r="C9" s="500" t="s">
        <v>13</v>
      </c>
      <c r="D9" s="501" t="s">
        <v>13</v>
      </c>
      <c r="E9" s="501" t="s">
        <v>13</v>
      </c>
      <c r="F9" s="501" t="s">
        <v>13</v>
      </c>
      <c r="G9" s="501"/>
      <c r="H9" s="501" t="s">
        <v>13</v>
      </c>
      <c r="I9" s="501"/>
      <c r="J9" s="501"/>
      <c r="K9" s="501"/>
      <c r="L9" s="501"/>
      <c r="M9" s="501"/>
      <c r="N9" s="501"/>
      <c r="O9" s="501"/>
      <c r="P9" s="501"/>
      <c r="Q9" s="501"/>
      <c r="R9" s="501"/>
      <c r="S9" s="501"/>
      <c r="T9" s="501"/>
      <c r="U9" s="501"/>
      <c r="V9" s="501"/>
      <c r="W9" s="501"/>
      <c r="X9" s="497"/>
      <c r="Y9" s="497"/>
      <c r="Z9" s="497"/>
      <c r="AA9" s="497"/>
      <c r="AB9" s="497"/>
      <c r="AC9" s="497"/>
      <c r="AD9" s="497"/>
      <c r="AE9" s="497"/>
      <c r="AF9" s="497"/>
      <c r="AG9" s="497"/>
      <c r="AH9" s="497"/>
      <c r="AI9" s="497"/>
      <c r="AJ9" s="497"/>
      <c r="AK9" s="497"/>
      <c r="AL9" s="497"/>
      <c r="AM9" s="497"/>
      <c r="AN9" s="497"/>
      <c r="AO9" s="497"/>
      <c r="AP9" s="497"/>
      <c r="AQ9" s="497"/>
      <c r="AR9" s="497"/>
      <c r="AS9" s="497"/>
      <c r="AT9" s="497"/>
      <c r="AU9" s="497"/>
      <c r="AV9" s="497"/>
      <c r="AW9" s="497"/>
      <c r="AX9" s="497"/>
      <c r="AY9" s="497"/>
      <c r="AZ9" s="497" t="s">
        <v>13</v>
      </c>
      <c r="BA9" s="497" t="s">
        <v>13</v>
      </c>
      <c r="BB9" s="497" t="s">
        <v>13</v>
      </c>
      <c r="BC9" s="497"/>
      <c r="BD9" s="497"/>
      <c r="BE9" s="497"/>
      <c r="BF9" s="497"/>
      <c r="BG9" s="497"/>
      <c r="BH9" s="497"/>
      <c r="BI9" s="497"/>
      <c r="BJ9" s="497"/>
      <c r="BK9" s="497"/>
      <c r="BL9" s="497"/>
      <c r="BM9" s="497"/>
      <c r="BN9" s="497"/>
      <c r="BO9" s="497"/>
      <c r="BP9" s="497"/>
      <c r="BQ9" s="497"/>
      <c r="BR9" s="497"/>
      <c r="BS9" s="502"/>
    </row>
    <row r="10" spans="1:71" s="687" customFormat="1" ht="15" customHeight="1">
      <c r="A10" s="476">
        <v>6</v>
      </c>
      <c r="B10" s="477" t="s">
        <v>1277</v>
      </c>
      <c r="C10" s="478" t="s">
        <v>15</v>
      </c>
      <c r="D10" s="501" t="s">
        <v>13</v>
      </c>
      <c r="E10" s="501" t="s">
        <v>78</v>
      </c>
      <c r="F10" s="501" t="s">
        <v>78</v>
      </c>
      <c r="G10" s="501" t="s">
        <v>3</v>
      </c>
      <c r="H10" s="501"/>
      <c r="I10" s="501" t="s">
        <v>3</v>
      </c>
      <c r="J10" s="501"/>
      <c r="K10" s="501"/>
      <c r="L10" s="501"/>
      <c r="M10" s="501"/>
      <c r="N10" s="501"/>
      <c r="O10" s="501"/>
      <c r="P10" s="501"/>
      <c r="Q10" s="501"/>
      <c r="R10" s="501"/>
      <c r="S10" s="501"/>
      <c r="T10" s="501"/>
      <c r="U10" s="501"/>
      <c r="V10" s="501"/>
      <c r="W10" s="501"/>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7"/>
      <c r="AY10" s="497"/>
      <c r="AZ10" s="497"/>
      <c r="BA10" s="497"/>
      <c r="BB10" s="497"/>
      <c r="BC10" s="497"/>
      <c r="BD10" s="497"/>
      <c r="BE10" s="497"/>
      <c r="BF10" s="497"/>
      <c r="BG10" s="497"/>
      <c r="BH10" s="497"/>
      <c r="BI10" s="497"/>
      <c r="BJ10" s="497"/>
      <c r="BK10" s="497"/>
      <c r="BL10" s="497"/>
      <c r="BM10" s="497"/>
      <c r="BN10" s="497"/>
      <c r="BO10" s="497"/>
      <c r="BP10" s="497"/>
      <c r="BQ10" s="497"/>
      <c r="BR10" s="497"/>
      <c r="BS10" s="502"/>
    </row>
    <row r="11" spans="1:71" ht="15" customHeight="1">
      <c r="A11" s="442">
        <v>7</v>
      </c>
      <c r="B11" s="436" t="s">
        <v>14</v>
      </c>
      <c r="C11" s="437" t="s">
        <v>15</v>
      </c>
      <c r="D11" s="439" t="s">
        <v>13</v>
      </c>
      <c r="E11" s="439" t="s">
        <v>78</v>
      </c>
      <c r="F11" s="439" t="s">
        <v>78</v>
      </c>
      <c r="G11" s="439"/>
      <c r="H11" s="439"/>
      <c r="I11" s="439"/>
      <c r="J11" s="439" t="s">
        <v>377</v>
      </c>
      <c r="K11" s="439" t="s">
        <v>377</v>
      </c>
      <c r="L11" s="439"/>
      <c r="M11" s="439"/>
      <c r="N11" s="439"/>
      <c r="O11" s="439"/>
      <c r="P11" s="439"/>
      <c r="Q11" s="439"/>
      <c r="R11" s="439"/>
      <c r="S11" s="439"/>
      <c r="T11" s="439"/>
      <c r="U11" s="439"/>
      <c r="V11" s="439"/>
      <c r="W11" s="439"/>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1"/>
    </row>
    <row r="12" spans="1:71" s="492" customFormat="1" ht="15" customHeight="1">
      <c r="A12" s="476">
        <v>8</v>
      </c>
      <c r="B12" s="477" t="s">
        <v>1194</v>
      </c>
      <c r="C12" s="478" t="s">
        <v>15</v>
      </c>
      <c r="D12" s="479" t="s">
        <v>13</v>
      </c>
      <c r="E12" s="501"/>
      <c r="F12" s="501"/>
      <c r="I12" s="479" t="s">
        <v>377</v>
      </c>
      <c r="J12" s="479"/>
      <c r="K12" s="479"/>
      <c r="L12" s="479" t="s">
        <v>377</v>
      </c>
      <c r="M12" s="479" t="s">
        <v>2</v>
      </c>
      <c r="N12" s="479" t="s">
        <v>377</v>
      </c>
      <c r="O12" s="479"/>
      <c r="P12" s="479"/>
      <c r="Q12" s="479"/>
      <c r="R12" s="479"/>
      <c r="S12" s="479"/>
      <c r="T12" s="479"/>
      <c r="U12" s="479"/>
      <c r="V12" s="479"/>
      <c r="W12" s="479"/>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480"/>
      <c r="BE12" s="480"/>
      <c r="BF12" s="480"/>
      <c r="BG12" s="480"/>
      <c r="BH12" s="480"/>
      <c r="BI12" s="480"/>
      <c r="BJ12" s="480"/>
      <c r="BK12" s="480"/>
      <c r="BL12" s="480"/>
      <c r="BM12" s="480"/>
      <c r="BN12" s="480"/>
      <c r="BO12" s="480"/>
      <c r="BP12" s="480"/>
      <c r="BQ12" s="480"/>
      <c r="BR12" s="480"/>
      <c r="BS12" s="481"/>
    </row>
    <row r="13" spans="1:71" s="492" customFormat="1" ht="15" customHeight="1">
      <c r="A13" s="476">
        <v>9</v>
      </c>
      <c r="B13" s="477" t="s">
        <v>21</v>
      </c>
      <c r="C13" s="478" t="s">
        <v>15</v>
      </c>
      <c r="D13" s="479" t="s">
        <v>13</v>
      </c>
      <c r="E13" s="479"/>
      <c r="F13" s="479"/>
      <c r="G13" s="479"/>
      <c r="H13" s="479"/>
      <c r="I13" s="479"/>
      <c r="J13" s="479"/>
      <c r="K13" s="479"/>
      <c r="L13" s="479"/>
      <c r="M13" s="479"/>
      <c r="N13" s="479"/>
      <c r="O13" s="501" t="s">
        <v>117</v>
      </c>
      <c r="P13" s="479" t="s">
        <v>143</v>
      </c>
      <c r="Q13" s="479"/>
      <c r="R13" s="479"/>
      <c r="S13" s="479"/>
      <c r="T13" s="479"/>
      <c r="U13" s="479"/>
      <c r="V13" s="479"/>
      <c r="W13" s="479"/>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c r="AU13" s="480"/>
      <c r="AV13" s="480"/>
      <c r="AW13" s="480"/>
      <c r="AX13" s="480"/>
      <c r="AY13" s="480"/>
      <c r="AZ13" s="480"/>
      <c r="BA13" s="480"/>
      <c r="BB13" s="480"/>
      <c r="BC13" s="480"/>
      <c r="BD13" s="480"/>
      <c r="BE13" s="480"/>
      <c r="BF13" s="480"/>
      <c r="BG13" s="480"/>
      <c r="BH13" s="480"/>
      <c r="BI13" s="480"/>
      <c r="BJ13" s="480"/>
      <c r="BK13" s="480"/>
      <c r="BL13" s="480"/>
      <c r="BM13" s="480"/>
      <c r="BN13" s="480"/>
      <c r="BO13" s="480"/>
      <c r="BP13" s="480"/>
      <c r="BQ13" s="480"/>
      <c r="BR13" s="480"/>
      <c r="BS13" s="481"/>
    </row>
    <row r="14" spans="1:71" ht="15" customHeight="1">
      <c r="A14" s="442">
        <v>10</v>
      </c>
      <c r="B14" s="436" t="s">
        <v>22</v>
      </c>
      <c r="C14" s="437" t="s">
        <v>15</v>
      </c>
      <c r="D14" s="439" t="s">
        <v>13</v>
      </c>
      <c r="E14" s="439" t="s">
        <v>79</v>
      </c>
      <c r="F14" s="439" t="s">
        <v>79</v>
      </c>
      <c r="G14" s="439"/>
      <c r="H14" s="439"/>
      <c r="I14" s="439"/>
      <c r="J14" s="439"/>
      <c r="K14" s="439"/>
      <c r="L14" s="439"/>
      <c r="M14" s="439"/>
      <c r="N14" s="439"/>
      <c r="O14" s="439"/>
      <c r="P14" s="439"/>
      <c r="Q14" s="439" t="s">
        <v>3</v>
      </c>
      <c r="R14" s="479" t="s">
        <v>2</v>
      </c>
      <c r="S14" s="439"/>
      <c r="T14" s="439"/>
      <c r="U14" s="439"/>
      <c r="V14" s="439"/>
      <c r="W14" s="439"/>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1"/>
    </row>
    <row r="15" spans="1:71" s="492" customFormat="1" ht="15" customHeight="1">
      <c r="A15" s="476">
        <v>11</v>
      </c>
      <c r="B15" s="477" t="s">
        <v>1270</v>
      </c>
      <c r="C15" s="478" t="s">
        <v>15</v>
      </c>
      <c r="D15" s="479" t="s">
        <v>13</v>
      </c>
      <c r="E15" s="479" t="s">
        <v>2</v>
      </c>
      <c r="F15" s="479" t="s">
        <v>3</v>
      </c>
      <c r="G15" s="479"/>
      <c r="H15" s="479" t="s">
        <v>377</v>
      </c>
      <c r="I15" s="479"/>
      <c r="J15" s="479"/>
      <c r="K15" s="479"/>
      <c r="L15" s="479"/>
      <c r="M15" s="479"/>
      <c r="N15" s="479"/>
      <c r="O15" s="479"/>
      <c r="P15" s="479"/>
      <c r="Q15" s="479"/>
      <c r="R15" s="479"/>
      <c r="S15" s="479" t="s">
        <v>2</v>
      </c>
      <c r="T15" s="479" t="s">
        <v>2</v>
      </c>
      <c r="U15" s="479"/>
      <c r="V15" s="479"/>
      <c r="W15" s="479"/>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480"/>
      <c r="BP15" s="480"/>
      <c r="BQ15" s="480"/>
      <c r="BR15" s="480"/>
      <c r="BS15" s="481"/>
    </row>
    <row r="16" spans="1:71" ht="15" customHeight="1">
      <c r="A16" s="442">
        <v>12</v>
      </c>
      <c r="B16" s="436" t="s">
        <v>23</v>
      </c>
      <c r="C16" s="437" t="s">
        <v>15</v>
      </c>
      <c r="D16" s="439" t="s">
        <v>13</v>
      </c>
      <c r="E16" s="439"/>
      <c r="F16" s="439"/>
      <c r="G16" s="439"/>
      <c r="H16" s="439"/>
      <c r="I16" s="439"/>
      <c r="J16" s="439"/>
      <c r="K16" s="439"/>
      <c r="L16" s="439"/>
      <c r="M16" s="439"/>
      <c r="N16" s="439"/>
      <c r="O16" s="439"/>
      <c r="P16" s="439"/>
      <c r="Q16" s="439"/>
      <c r="R16" s="439"/>
      <c r="S16" s="439"/>
      <c r="T16" s="439"/>
      <c r="U16" s="439"/>
      <c r="V16" s="439"/>
      <c r="W16" s="439"/>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c r="BJ16" s="440"/>
      <c r="BK16" s="440"/>
      <c r="BL16" s="440"/>
      <c r="BM16" s="440"/>
      <c r="BN16" s="440"/>
      <c r="BO16" s="440"/>
      <c r="BP16" s="440"/>
      <c r="BQ16" s="440"/>
      <c r="BR16" s="440"/>
      <c r="BS16" s="441"/>
    </row>
    <row r="17" spans="1:71" ht="15" customHeight="1">
      <c r="A17" s="442">
        <v>13</v>
      </c>
      <c r="B17" s="436" t="s">
        <v>24</v>
      </c>
      <c r="C17" s="437" t="s">
        <v>15</v>
      </c>
      <c r="D17" s="439" t="s">
        <v>13</v>
      </c>
      <c r="E17" s="439" t="s">
        <v>79</v>
      </c>
      <c r="F17" s="439" t="s">
        <v>79</v>
      </c>
      <c r="G17" s="439"/>
      <c r="H17" s="439"/>
      <c r="I17" s="439"/>
      <c r="J17" s="439"/>
      <c r="K17" s="439"/>
      <c r="L17" s="439"/>
      <c r="M17" s="439"/>
      <c r="N17" s="439"/>
      <c r="O17" s="439"/>
      <c r="P17" s="439"/>
      <c r="Q17" s="439"/>
      <c r="R17" s="439"/>
      <c r="S17" s="439"/>
      <c r="T17" s="439"/>
      <c r="U17" s="439" t="s">
        <v>377</v>
      </c>
      <c r="V17" s="439"/>
      <c r="W17" s="439"/>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c r="BF17" s="440"/>
      <c r="BG17" s="440"/>
      <c r="BH17" s="440"/>
      <c r="BI17" s="440"/>
      <c r="BJ17" s="440"/>
      <c r="BK17" s="440"/>
      <c r="BL17" s="440"/>
      <c r="BM17" s="440"/>
      <c r="BN17" s="440"/>
      <c r="BO17" s="440"/>
      <c r="BP17" s="440"/>
      <c r="BQ17" s="440"/>
      <c r="BR17" s="440"/>
      <c r="BS17" s="441"/>
    </row>
    <row r="18" spans="1:71" ht="15" customHeight="1">
      <c r="A18" s="442">
        <v>14</v>
      </c>
      <c r="B18" s="436" t="s">
        <v>25</v>
      </c>
      <c r="C18" s="437" t="s">
        <v>15</v>
      </c>
      <c r="D18" s="439" t="s">
        <v>13</v>
      </c>
      <c r="E18" s="439" t="s">
        <v>377</v>
      </c>
      <c r="F18" s="439" t="s">
        <v>377</v>
      </c>
      <c r="G18" s="439"/>
      <c r="H18" s="439"/>
      <c r="I18" s="439"/>
      <c r="J18" s="439"/>
      <c r="K18" s="439"/>
      <c r="L18" s="439"/>
      <c r="M18" s="439"/>
      <c r="N18" s="439"/>
      <c r="O18" s="439"/>
      <c r="P18" s="439"/>
      <c r="Q18" s="439"/>
      <c r="R18" s="439"/>
      <c r="S18" s="439"/>
      <c r="T18" s="439"/>
      <c r="U18" s="439"/>
      <c r="V18" s="439" t="s">
        <v>377</v>
      </c>
      <c r="W18" s="439"/>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40"/>
      <c r="BB18" s="440"/>
      <c r="BC18" s="440"/>
      <c r="BD18" s="440"/>
      <c r="BE18" s="440"/>
      <c r="BF18" s="440"/>
      <c r="BG18" s="440"/>
      <c r="BH18" s="440"/>
      <c r="BI18" s="440"/>
      <c r="BJ18" s="440"/>
      <c r="BK18" s="440"/>
      <c r="BL18" s="440"/>
      <c r="BM18" s="440"/>
      <c r="BN18" s="440"/>
      <c r="BO18" s="440"/>
      <c r="BP18" s="440"/>
      <c r="BQ18" s="440"/>
      <c r="BR18" s="440"/>
      <c r="BS18" s="441"/>
    </row>
    <row r="19" spans="1:71" ht="15" customHeight="1">
      <c r="A19" s="442">
        <v>15</v>
      </c>
      <c r="B19" s="436" t="s">
        <v>26</v>
      </c>
      <c r="C19" s="437" t="s">
        <v>15</v>
      </c>
      <c r="D19" s="439" t="s">
        <v>13</v>
      </c>
      <c r="E19" s="439" t="s">
        <v>377</v>
      </c>
      <c r="F19" s="439" t="s">
        <v>377</v>
      </c>
      <c r="G19" s="439"/>
      <c r="H19" s="439"/>
      <c r="I19" s="439"/>
      <c r="J19" s="439"/>
      <c r="K19" s="439"/>
      <c r="L19" s="439"/>
      <c r="M19" s="439"/>
      <c r="N19" s="439"/>
      <c r="O19" s="439"/>
      <c r="P19" s="439"/>
      <c r="Q19" s="439"/>
      <c r="R19" s="439"/>
      <c r="S19" s="439"/>
      <c r="T19" s="439"/>
      <c r="U19" s="439"/>
      <c r="V19" s="439"/>
      <c r="W19" s="439" t="s">
        <v>3</v>
      </c>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1"/>
    </row>
    <row r="20" spans="1:71" ht="15" customHeight="1">
      <c r="A20" s="442">
        <v>16</v>
      </c>
      <c r="B20" s="436" t="s">
        <v>27</v>
      </c>
      <c r="C20" s="437" t="s">
        <v>15</v>
      </c>
      <c r="D20" s="439" t="s">
        <v>13</v>
      </c>
      <c r="E20" s="439" t="s">
        <v>377</v>
      </c>
      <c r="F20" s="439" t="s">
        <v>377</v>
      </c>
      <c r="G20" s="439"/>
      <c r="H20" s="439"/>
      <c r="I20" s="439"/>
      <c r="J20" s="439"/>
      <c r="K20" s="439"/>
      <c r="L20" s="439"/>
      <c r="M20" s="439"/>
      <c r="N20" s="439"/>
      <c r="O20" s="439"/>
      <c r="P20" s="439"/>
      <c r="Q20" s="439"/>
      <c r="R20" s="439"/>
      <c r="S20" s="439"/>
      <c r="T20" s="439"/>
      <c r="U20" s="439"/>
      <c r="V20" s="439"/>
      <c r="W20" s="439"/>
      <c r="X20" s="440"/>
      <c r="Y20" s="440"/>
      <c r="Z20" s="440"/>
      <c r="AA20" s="440"/>
      <c r="AB20" s="440"/>
      <c r="AC20" s="440"/>
      <c r="AD20" s="440"/>
      <c r="AE20" s="440"/>
      <c r="AF20" s="440"/>
      <c r="AG20" s="440"/>
      <c r="AH20" s="440"/>
      <c r="AI20" s="440"/>
      <c r="AJ20" s="440" t="s">
        <v>506</v>
      </c>
      <c r="AK20" s="440"/>
      <c r="AL20" s="440"/>
      <c r="AM20" s="440"/>
      <c r="AN20" s="440"/>
      <c r="AO20" s="440"/>
      <c r="AP20" s="440"/>
      <c r="AQ20" s="440"/>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440"/>
      <c r="BS20" s="441"/>
    </row>
    <row r="21" spans="1:71" ht="15" customHeight="1">
      <c r="A21" s="442">
        <v>17</v>
      </c>
      <c r="B21" s="436" t="s">
        <v>28</v>
      </c>
      <c r="C21" s="437" t="s">
        <v>15</v>
      </c>
      <c r="D21" s="439" t="s">
        <v>13</v>
      </c>
      <c r="E21" s="439" t="s">
        <v>79</v>
      </c>
      <c r="F21" s="439" t="s">
        <v>79</v>
      </c>
      <c r="G21" s="439"/>
      <c r="H21" s="439"/>
      <c r="I21" s="439"/>
      <c r="J21" s="439"/>
      <c r="K21" s="439"/>
      <c r="L21" s="439"/>
      <c r="M21" s="439"/>
      <c r="N21" s="439"/>
      <c r="O21" s="439"/>
      <c r="P21" s="439"/>
      <c r="Q21" s="439"/>
      <c r="R21" s="439"/>
      <c r="S21" s="439"/>
      <c r="T21" s="439"/>
      <c r="U21" s="439" t="s">
        <v>377</v>
      </c>
      <c r="V21" s="439"/>
      <c r="W21" s="439"/>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F21" s="440"/>
      <c r="BG21" s="440"/>
      <c r="BH21" s="440"/>
      <c r="BI21" s="440"/>
      <c r="BJ21" s="440"/>
      <c r="BK21" s="440"/>
      <c r="BL21" s="440"/>
      <c r="BM21" s="440"/>
      <c r="BN21" s="440"/>
      <c r="BO21" s="440"/>
      <c r="BP21" s="440"/>
      <c r="BQ21" s="440"/>
      <c r="BR21" s="440"/>
      <c r="BS21" s="441"/>
    </row>
    <row r="22" spans="1:71" ht="15" customHeight="1">
      <c r="A22" s="442">
        <v>18</v>
      </c>
      <c r="B22" s="436" t="s">
        <v>29</v>
      </c>
      <c r="C22" s="437" t="s">
        <v>15</v>
      </c>
      <c r="D22" s="439" t="s">
        <v>13</v>
      </c>
      <c r="E22" s="439" t="s">
        <v>79</v>
      </c>
      <c r="F22" s="439" t="s">
        <v>79</v>
      </c>
      <c r="G22" s="439"/>
      <c r="H22" s="439"/>
      <c r="I22" s="439"/>
      <c r="J22" s="439"/>
      <c r="K22" s="439"/>
      <c r="L22" s="439"/>
      <c r="M22" s="439"/>
      <c r="N22" s="439"/>
      <c r="O22" s="439"/>
      <c r="P22" s="439"/>
      <c r="Q22" s="439"/>
      <c r="R22" s="439"/>
      <c r="S22" s="439"/>
      <c r="T22" s="439"/>
      <c r="U22" s="439"/>
      <c r="V22" s="439"/>
      <c r="W22" s="439"/>
      <c r="X22" s="440" t="s">
        <v>397</v>
      </c>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1"/>
    </row>
    <row r="23" spans="1:71" ht="15" customHeight="1">
      <c r="A23" s="442">
        <v>19</v>
      </c>
      <c r="B23" s="436" t="s">
        <v>30</v>
      </c>
      <c r="C23" s="437" t="s">
        <v>15</v>
      </c>
      <c r="D23" s="439" t="s">
        <v>13</v>
      </c>
      <c r="E23" s="439" t="s">
        <v>79</v>
      </c>
      <c r="F23" s="439" t="s">
        <v>79</v>
      </c>
      <c r="G23" s="439"/>
      <c r="H23" s="439"/>
      <c r="I23" s="439"/>
      <c r="J23" s="439"/>
      <c r="K23" s="439"/>
      <c r="L23" s="439"/>
      <c r="M23" s="439"/>
      <c r="N23" s="439"/>
      <c r="O23" s="439"/>
      <c r="P23" s="439"/>
      <c r="Q23" s="439"/>
      <c r="R23" s="439"/>
      <c r="S23" s="439"/>
      <c r="T23" s="439"/>
      <c r="U23" s="439"/>
      <c r="V23" s="439"/>
      <c r="W23" s="439"/>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1"/>
    </row>
    <row r="24" spans="1:71" ht="15" customHeight="1">
      <c r="A24" s="442">
        <v>20</v>
      </c>
      <c r="B24" s="436" t="s">
        <v>31</v>
      </c>
      <c r="C24" s="437" t="s">
        <v>15</v>
      </c>
      <c r="D24" s="439" t="s">
        <v>13</v>
      </c>
      <c r="E24" s="439"/>
      <c r="F24" s="439"/>
      <c r="G24" s="439"/>
      <c r="H24" s="439"/>
      <c r="I24" s="439"/>
      <c r="J24" s="439"/>
      <c r="K24" s="439"/>
      <c r="L24" s="439"/>
      <c r="M24" s="439"/>
      <c r="N24" s="439"/>
      <c r="O24" s="439"/>
      <c r="P24" s="439"/>
      <c r="Q24" s="439"/>
      <c r="R24" s="439"/>
      <c r="S24" s="439"/>
      <c r="T24" s="439"/>
      <c r="U24" s="439"/>
      <c r="V24" s="439"/>
      <c r="W24" s="439"/>
      <c r="X24" s="440" t="s">
        <v>397</v>
      </c>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c r="BG24" s="440"/>
      <c r="BH24" s="440"/>
      <c r="BI24" s="440"/>
      <c r="BJ24" s="440"/>
      <c r="BK24" s="440"/>
      <c r="BL24" s="440"/>
      <c r="BM24" s="440"/>
      <c r="BN24" s="440"/>
      <c r="BO24" s="440"/>
      <c r="BP24" s="440"/>
      <c r="BQ24" s="440"/>
      <c r="BR24" s="440"/>
      <c r="BS24" s="441"/>
    </row>
    <row r="25" spans="1:71" ht="15" customHeight="1">
      <c r="A25" s="442">
        <v>21</v>
      </c>
      <c r="B25" s="436" t="s">
        <v>32</v>
      </c>
      <c r="C25" s="437" t="s">
        <v>15</v>
      </c>
      <c r="D25" s="439" t="s">
        <v>13</v>
      </c>
      <c r="E25" s="439" t="s">
        <v>13</v>
      </c>
      <c r="F25" s="439" t="s">
        <v>13</v>
      </c>
      <c r="G25" s="439"/>
      <c r="H25" s="439"/>
      <c r="I25" s="439"/>
      <c r="J25" s="439"/>
      <c r="K25" s="439"/>
      <c r="L25" s="439"/>
      <c r="M25" s="439"/>
      <c r="N25" s="439"/>
      <c r="O25" s="439"/>
      <c r="P25" s="439"/>
      <c r="Q25" s="439"/>
      <c r="R25" s="439"/>
      <c r="S25" s="439"/>
      <c r="T25" s="439"/>
      <c r="U25" s="439"/>
      <c r="V25" s="439"/>
      <c r="W25" s="439"/>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c r="BE25" s="440"/>
      <c r="BF25" s="440"/>
      <c r="BG25" s="440"/>
      <c r="BH25" s="440"/>
      <c r="BI25" s="440"/>
      <c r="BJ25" s="440"/>
      <c r="BK25" s="440"/>
      <c r="BL25" s="440"/>
      <c r="BM25" s="440"/>
      <c r="BN25" s="440"/>
      <c r="BO25" s="440"/>
      <c r="BP25" s="440"/>
      <c r="BQ25" s="440"/>
      <c r="BR25" s="440"/>
      <c r="BS25" s="441"/>
    </row>
    <row r="26" spans="1:71" ht="15" customHeight="1">
      <c r="A26" s="442">
        <v>22</v>
      </c>
      <c r="B26" s="436" t="s">
        <v>33</v>
      </c>
      <c r="C26" s="437" t="s">
        <v>15</v>
      </c>
      <c r="D26" s="439" t="s">
        <v>13</v>
      </c>
      <c r="E26" s="439"/>
      <c r="F26" s="439"/>
      <c r="G26" s="439"/>
      <c r="H26" s="439"/>
      <c r="I26" s="439"/>
      <c r="J26" s="439"/>
      <c r="K26" s="439"/>
      <c r="L26" s="439"/>
      <c r="M26" s="439"/>
      <c r="N26" s="439"/>
      <c r="O26" s="439"/>
      <c r="P26" s="439"/>
      <c r="Q26" s="439"/>
      <c r="R26" s="439"/>
      <c r="S26" s="439"/>
      <c r="T26" s="439"/>
      <c r="U26" s="439"/>
      <c r="V26" s="439"/>
      <c r="W26" s="439"/>
      <c r="X26" s="440"/>
      <c r="Y26" s="440" t="s">
        <v>377</v>
      </c>
      <c r="Z26" s="440" t="s">
        <v>377</v>
      </c>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0"/>
      <c r="BE26" s="440"/>
      <c r="BF26" s="440"/>
      <c r="BG26" s="440"/>
      <c r="BH26" s="440"/>
      <c r="BI26" s="440"/>
      <c r="BJ26" s="440"/>
      <c r="BK26" s="440"/>
      <c r="BL26" s="440"/>
      <c r="BM26" s="440"/>
      <c r="BN26" s="440"/>
      <c r="BO26" s="440"/>
      <c r="BP26" s="440"/>
      <c r="BQ26" s="440"/>
      <c r="BR26" s="440"/>
      <c r="BS26" s="441"/>
    </row>
    <row r="27" spans="1:71" ht="15" customHeight="1">
      <c r="A27" s="442">
        <v>23</v>
      </c>
      <c r="B27" s="436" t="s">
        <v>482</v>
      </c>
      <c r="C27" s="437" t="s">
        <v>2</v>
      </c>
      <c r="D27" s="439" t="s">
        <v>13</v>
      </c>
      <c r="E27" s="439"/>
      <c r="F27" s="439"/>
      <c r="G27" s="439"/>
      <c r="H27" s="439"/>
      <c r="I27" s="439"/>
      <c r="J27" s="439"/>
      <c r="K27" s="439"/>
      <c r="L27" s="439"/>
      <c r="M27" s="439"/>
      <c r="N27" s="439"/>
      <c r="O27" s="439"/>
      <c r="P27" s="439"/>
      <c r="Q27" s="439"/>
      <c r="R27" s="439"/>
      <c r="S27" s="439"/>
      <c r="T27" s="439"/>
      <c r="U27" s="439"/>
      <c r="V27" s="439"/>
      <c r="W27" s="439"/>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t="s">
        <v>682</v>
      </c>
      <c r="AV27" s="440" t="s">
        <v>78</v>
      </c>
      <c r="AW27" s="440" t="s">
        <v>2</v>
      </c>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1"/>
    </row>
    <row r="28" spans="1:71" ht="15" customHeight="1">
      <c r="A28" s="442">
        <v>24</v>
      </c>
      <c r="B28" s="436" t="s">
        <v>34</v>
      </c>
      <c r="C28" s="437" t="s">
        <v>15</v>
      </c>
      <c r="D28" s="439" t="s">
        <v>13</v>
      </c>
      <c r="E28" s="439"/>
      <c r="F28" s="439"/>
      <c r="G28" s="439"/>
      <c r="H28" s="439" t="s">
        <v>369</v>
      </c>
      <c r="I28" s="439"/>
      <c r="J28" s="439"/>
      <c r="K28" s="439"/>
      <c r="L28" s="439"/>
      <c r="M28" s="439"/>
      <c r="N28" s="439"/>
      <c r="O28" s="439"/>
      <c r="P28" s="439"/>
      <c r="Q28" s="439"/>
      <c r="R28" s="439"/>
      <c r="S28" s="439"/>
      <c r="T28" s="439"/>
      <c r="U28" s="439"/>
      <c r="V28" s="439"/>
      <c r="W28" s="439"/>
      <c r="X28" s="440"/>
      <c r="Y28" s="440"/>
      <c r="Z28" s="440"/>
      <c r="AA28" s="440" t="s">
        <v>377</v>
      </c>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0"/>
      <c r="BB28" s="440"/>
      <c r="BC28" s="440"/>
      <c r="BD28" s="440"/>
      <c r="BE28" s="440"/>
      <c r="BF28" s="440"/>
      <c r="BG28" s="440"/>
      <c r="BH28" s="440"/>
      <c r="BI28" s="440"/>
      <c r="BJ28" s="440"/>
      <c r="BK28" s="440"/>
      <c r="BL28" s="440"/>
      <c r="BM28" s="440"/>
      <c r="BN28" s="440"/>
      <c r="BO28" s="440"/>
      <c r="BP28" s="440"/>
      <c r="BQ28" s="440"/>
      <c r="BR28" s="440"/>
      <c r="BS28" s="441"/>
    </row>
    <row r="29" spans="1:71" s="492" customFormat="1" ht="15" customHeight="1">
      <c r="A29" s="476">
        <v>25</v>
      </c>
      <c r="B29" s="477" t="s">
        <v>1273</v>
      </c>
      <c r="C29" s="478" t="s">
        <v>15</v>
      </c>
      <c r="D29" s="479" t="s">
        <v>13</v>
      </c>
      <c r="E29" s="479" t="s">
        <v>79</v>
      </c>
      <c r="F29" s="479" t="s">
        <v>79</v>
      </c>
      <c r="G29" s="479"/>
      <c r="H29" s="479" t="s">
        <v>370</v>
      </c>
      <c r="I29" s="479"/>
      <c r="J29" s="479"/>
      <c r="K29" s="479"/>
      <c r="L29" s="479"/>
      <c r="M29" s="479"/>
      <c r="N29" s="479"/>
      <c r="O29" s="479"/>
      <c r="P29" s="479"/>
      <c r="Q29" s="479"/>
      <c r="R29" s="479"/>
      <c r="S29" s="479"/>
      <c r="T29" s="479"/>
      <c r="U29" s="479"/>
      <c r="V29" s="479"/>
      <c r="W29" s="479"/>
      <c r="X29" s="480"/>
      <c r="Y29" s="480"/>
      <c r="Z29" s="480"/>
      <c r="AA29" s="480"/>
      <c r="AB29" s="480" t="s">
        <v>3</v>
      </c>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c r="BR29" s="480"/>
      <c r="BS29" s="481"/>
    </row>
    <row r="30" spans="1:71" ht="15" customHeight="1">
      <c r="A30" s="442">
        <v>26</v>
      </c>
      <c r="B30" s="436" t="s">
        <v>1278</v>
      </c>
      <c r="C30" s="437"/>
      <c r="D30" s="439"/>
      <c r="E30" s="439"/>
      <c r="F30" s="439"/>
      <c r="G30" s="439"/>
      <c r="H30" s="439"/>
      <c r="I30" s="439"/>
      <c r="J30" s="439"/>
      <c r="K30" s="439"/>
      <c r="L30" s="439"/>
      <c r="M30" s="439"/>
      <c r="N30" s="439"/>
      <c r="O30" s="439"/>
      <c r="P30" s="439"/>
      <c r="Q30" s="439"/>
      <c r="R30" s="439"/>
      <c r="S30" s="439"/>
      <c r="T30" s="439"/>
      <c r="U30" s="439"/>
      <c r="V30" s="439"/>
      <c r="W30" s="439"/>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c r="BC30" s="440"/>
      <c r="BD30" s="440"/>
      <c r="BE30" s="440"/>
      <c r="BF30" s="440"/>
      <c r="BG30" s="440"/>
      <c r="BH30" s="440"/>
      <c r="BI30" s="440"/>
      <c r="BJ30" s="440"/>
      <c r="BK30" s="440"/>
      <c r="BL30" s="440"/>
      <c r="BM30" s="440"/>
      <c r="BN30" s="440"/>
      <c r="BO30" s="440"/>
      <c r="BP30" s="440"/>
      <c r="BQ30" s="440"/>
      <c r="BR30" s="440"/>
      <c r="BS30" s="441"/>
    </row>
    <row r="31" spans="1:71" s="492" customFormat="1" ht="15" customHeight="1">
      <c r="A31" s="476">
        <v>27</v>
      </c>
      <c r="B31" s="477" t="s">
        <v>363</v>
      </c>
      <c r="C31" s="478" t="s">
        <v>15</v>
      </c>
      <c r="D31" s="479" t="s">
        <v>13</v>
      </c>
      <c r="E31" s="479" t="s">
        <v>377</v>
      </c>
      <c r="F31" s="479" t="s">
        <v>377</v>
      </c>
      <c r="G31" s="479"/>
      <c r="H31" s="479" t="s">
        <v>377</v>
      </c>
      <c r="I31" s="479"/>
      <c r="J31" s="479"/>
      <c r="K31" s="479"/>
      <c r="L31" s="479"/>
      <c r="M31" s="479"/>
      <c r="N31" s="479"/>
      <c r="O31" s="479"/>
      <c r="P31" s="479"/>
      <c r="Q31" s="479"/>
      <c r="R31" s="479"/>
      <c r="S31" s="479"/>
      <c r="T31" s="479"/>
      <c r="U31" s="479"/>
      <c r="V31" s="479"/>
      <c r="W31" s="479"/>
      <c r="X31" s="480"/>
      <c r="Y31" s="480"/>
      <c r="Z31" s="480"/>
      <c r="AA31" s="480"/>
      <c r="AB31" s="480"/>
      <c r="AC31" s="480"/>
      <c r="AD31" s="480" t="s">
        <v>377</v>
      </c>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1"/>
    </row>
    <row r="32" spans="1:71" ht="15" customHeight="1">
      <c r="A32" s="442">
        <v>28</v>
      </c>
      <c r="B32" s="436" t="s">
        <v>868</v>
      </c>
      <c r="C32" s="437" t="s">
        <v>2</v>
      </c>
      <c r="D32" s="439" t="s">
        <v>13</v>
      </c>
      <c r="E32" s="439"/>
      <c r="F32" s="439"/>
      <c r="G32" s="439"/>
      <c r="H32" s="439"/>
      <c r="I32" s="439"/>
      <c r="J32" s="439"/>
      <c r="K32" s="439"/>
      <c r="L32" s="439"/>
      <c r="M32" s="439"/>
      <c r="N32" s="439"/>
      <c r="O32" s="439"/>
      <c r="P32" s="439"/>
      <c r="Q32" s="439"/>
      <c r="R32" s="439"/>
      <c r="S32" s="439"/>
      <c r="T32" s="439"/>
      <c r="U32" s="439"/>
      <c r="V32" s="439"/>
      <c r="W32" s="439"/>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t="s">
        <v>13</v>
      </c>
      <c r="BG32" s="440"/>
      <c r="BH32" s="440"/>
      <c r="BI32" s="440"/>
      <c r="BJ32" s="440"/>
      <c r="BK32" s="440"/>
      <c r="BL32" s="440"/>
      <c r="BM32" s="440"/>
      <c r="BN32" s="440"/>
      <c r="BO32" s="440"/>
      <c r="BP32" s="440"/>
      <c r="BQ32" s="440"/>
      <c r="BR32" s="440"/>
      <c r="BS32" s="441"/>
    </row>
    <row r="33" spans="1:71" ht="15" customHeight="1">
      <c r="A33" s="442">
        <v>29</v>
      </c>
      <c r="B33" s="436" t="s">
        <v>1278</v>
      </c>
      <c r="C33" s="437" t="s">
        <v>15</v>
      </c>
      <c r="D33" s="439" t="s">
        <v>13</v>
      </c>
      <c r="E33" s="439"/>
      <c r="F33" s="439"/>
      <c r="G33" s="439"/>
      <c r="H33" s="439"/>
      <c r="I33" s="439"/>
      <c r="J33" s="439"/>
      <c r="K33" s="439"/>
      <c r="L33" s="439"/>
      <c r="M33" s="439"/>
      <c r="N33" s="439"/>
      <c r="O33" s="439"/>
      <c r="P33" s="439"/>
      <c r="Q33" s="439"/>
      <c r="R33" s="439"/>
      <c r="S33" s="439"/>
      <c r="T33" s="439"/>
      <c r="U33" s="439"/>
      <c r="V33" s="439"/>
      <c r="W33" s="439"/>
      <c r="X33" s="440"/>
      <c r="Y33" s="440"/>
      <c r="Z33" s="440"/>
      <c r="AA33" s="440"/>
      <c r="AB33" s="440"/>
      <c r="AC33" s="440"/>
      <c r="AD33" s="440"/>
      <c r="AE33" s="440" t="s">
        <v>377</v>
      </c>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440"/>
      <c r="BI33" s="440"/>
      <c r="BJ33" s="440"/>
      <c r="BK33" s="440"/>
      <c r="BL33" s="440"/>
      <c r="BM33" s="440"/>
      <c r="BN33" s="440"/>
      <c r="BO33" s="440"/>
      <c r="BP33" s="440"/>
      <c r="BQ33" s="440"/>
      <c r="BR33" s="440"/>
      <c r="BS33" s="441"/>
    </row>
    <row r="34" spans="1:71" s="492" customFormat="1" ht="15" customHeight="1">
      <c r="A34" s="476">
        <v>30</v>
      </c>
      <c r="B34" s="477" t="s">
        <v>364</v>
      </c>
      <c r="C34" s="478" t="s">
        <v>15</v>
      </c>
      <c r="D34" s="479" t="s">
        <v>13</v>
      </c>
      <c r="E34" s="479" t="s">
        <v>377</v>
      </c>
      <c r="F34" s="479" t="s">
        <v>377</v>
      </c>
      <c r="G34" s="479"/>
      <c r="H34" s="479" t="s">
        <v>377</v>
      </c>
      <c r="I34" s="479"/>
      <c r="J34" s="479"/>
      <c r="K34" s="479"/>
      <c r="L34" s="479"/>
      <c r="M34" s="479"/>
      <c r="N34" s="479"/>
      <c r="O34" s="479"/>
      <c r="P34" s="479"/>
      <c r="Q34" s="479"/>
      <c r="R34" s="479"/>
      <c r="S34" s="479"/>
      <c r="T34" s="479"/>
      <c r="U34" s="479"/>
      <c r="V34" s="479"/>
      <c r="W34" s="479"/>
      <c r="X34" s="480"/>
      <c r="Y34" s="480"/>
      <c r="Z34" s="480"/>
      <c r="AA34" s="480"/>
      <c r="AB34" s="480"/>
      <c r="AC34" s="480"/>
      <c r="AD34" s="480"/>
      <c r="AE34" s="480"/>
      <c r="AF34" s="480" t="s">
        <v>377</v>
      </c>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c r="BC34" s="480"/>
      <c r="BD34" s="480"/>
      <c r="BE34" s="480"/>
      <c r="BF34" s="480"/>
      <c r="BG34" s="480"/>
      <c r="BH34" s="480"/>
      <c r="BI34" s="480"/>
      <c r="BJ34" s="480"/>
      <c r="BK34" s="480"/>
      <c r="BL34" s="480"/>
      <c r="BM34" s="480"/>
      <c r="BN34" s="480"/>
      <c r="BO34" s="480"/>
      <c r="BP34" s="480"/>
      <c r="BQ34" s="480"/>
      <c r="BR34" s="480"/>
      <c r="BS34" s="481"/>
    </row>
    <row r="35" spans="1:71" s="492" customFormat="1" ht="15" customHeight="1">
      <c r="A35" s="476">
        <v>31</v>
      </c>
      <c r="B35" s="477" t="s">
        <v>489</v>
      </c>
      <c r="C35" s="478" t="s">
        <v>2</v>
      </c>
      <c r="D35" s="479" t="s">
        <v>13</v>
      </c>
      <c r="E35" s="479" t="s">
        <v>2</v>
      </c>
      <c r="F35" s="479" t="s">
        <v>2</v>
      </c>
      <c r="G35" s="479"/>
      <c r="H35" s="479" t="s">
        <v>2</v>
      </c>
      <c r="I35" s="479"/>
      <c r="J35" s="479"/>
      <c r="K35" s="479"/>
      <c r="L35" s="479"/>
      <c r="M35" s="479"/>
      <c r="N35" s="479"/>
      <c r="O35" s="479"/>
      <c r="P35" s="479"/>
      <c r="Q35" s="479"/>
      <c r="R35" s="479"/>
      <c r="S35" s="479"/>
      <c r="T35" s="479"/>
      <c r="U35" s="479"/>
      <c r="V35" s="479"/>
      <c r="W35" s="479"/>
      <c r="X35" s="480"/>
      <c r="Y35" s="480"/>
      <c r="Z35" s="480"/>
      <c r="AA35" s="480"/>
      <c r="AB35" s="480"/>
      <c r="AC35" s="480"/>
      <c r="AD35" s="480"/>
      <c r="AE35" s="480"/>
      <c r="AF35" s="480" t="s">
        <v>492</v>
      </c>
      <c r="AG35" s="480"/>
      <c r="AH35" s="480"/>
      <c r="AI35" s="480"/>
      <c r="AJ35" s="480"/>
      <c r="AK35" s="480"/>
      <c r="AL35" s="480"/>
      <c r="AM35" s="480"/>
      <c r="AN35" s="480"/>
      <c r="AO35" s="480"/>
      <c r="AP35" s="480"/>
      <c r="AQ35" s="480"/>
      <c r="AR35" s="480"/>
      <c r="AS35" s="480"/>
      <c r="AT35" s="480"/>
      <c r="AU35" s="480"/>
      <c r="AV35" s="480"/>
      <c r="AW35" s="480"/>
      <c r="AX35" s="480"/>
      <c r="AY35" s="480"/>
      <c r="AZ35" s="480"/>
      <c r="BA35" s="480"/>
      <c r="BB35" s="480"/>
      <c r="BC35" s="480"/>
      <c r="BD35" s="480"/>
      <c r="BE35" s="480"/>
      <c r="BF35" s="480"/>
      <c r="BG35" s="480"/>
      <c r="BH35" s="480"/>
      <c r="BI35" s="480"/>
      <c r="BJ35" s="480"/>
      <c r="BK35" s="480"/>
      <c r="BL35" s="480"/>
      <c r="BM35" s="480"/>
      <c r="BN35" s="480"/>
      <c r="BO35" s="480"/>
      <c r="BP35" s="480"/>
      <c r="BQ35" s="480"/>
      <c r="BR35" s="480"/>
      <c r="BS35" s="481"/>
    </row>
    <row r="36" spans="1:71" ht="15" customHeight="1">
      <c r="A36" s="442">
        <v>32</v>
      </c>
      <c r="B36" s="436" t="s">
        <v>481</v>
      </c>
      <c r="C36" s="437" t="s">
        <v>15</v>
      </c>
      <c r="D36" s="439" t="s">
        <v>13</v>
      </c>
      <c r="E36" s="439"/>
      <c r="F36" s="439"/>
      <c r="G36" s="439"/>
      <c r="H36" s="439"/>
      <c r="I36" s="439"/>
      <c r="J36" s="439"/>
      <c r="K36" s="439"/>
      <c r="L36" s="439"/>
      <c r="M36" s="439"/>
      <c r="N36" s="439"/>
      <c r="O36" s="439"/>
      <c r="P36" s="439"/>
      <c r="Q36" s="439"/>
      <c r="R36" s="439"/>
      <c r="S36" s="439"/>
      <c r="T36" s="439"/>
      <c r="U36" s="439"/>
      <c r="V36" s="439"/>
      <c r="W36" s="439"/>
      <c r="X36" s="440"/>
      <c r="Y36" s="440"/>
      <c r="Z36" s="440"/>
      <c r="AA36" s="440"/>
      <c r="AB36" s="440"/>
      <c r="AC36" s="440"/>
      <c r="AD36" s="440"/>
      <c r="AE36" s="440"/>
      <c r="AF36" s="440"/>
      <c r="AG36" s="440" t="s">
        <v>377</v>
      </c>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c r="BR36" s="440"/>
      <c r="BS36" s="441"/>
    </row>
    <row r="37" spans="1:71" ht="15" customHeight="1">
      <c r="A37" s="442">
        <v>33</v>
      </c>
      <c r="B37" s="436" t="s">
        <v>1309</v>
      </c>
      <c r="C37" s="437" t="s">
        <v>15</v>
      </c>
      <c r="D37" s="439" t="s">
        <v>13</v>
      </c>
      <c r="E37" s="439"/>
      <c r="F37" s="439"/>
      <c r="G37" s="439"/>
      <c r="H37" s="439"/>
      <c r="I37" s="439"/>
      <c r="J37" s="439"/>
      <c r="K37" s="439"/>
      <c r="L37" s="439"/>
      <c r="M37" s="439"/>
      <c r="N37" s="439"/>
      <c r="O37" s="439"/>
      <c r="P37" s="439"/>
      <c r="Q37" s="439"/>
      <c r="R37" s="439"/>
      <c r="S37" s="439"/>
      <c r="T37" s="439"/>
      <c r="U37" s="439"/>
      <c r="V37" s="439"/>
      <c r="W37" s="439"/>
      <c r="X37" s="440"/>
      <c r="Y37" s="440"/>
      <c r="Z37" s="440"/>
      <c r="AA37" s="440"/>
      <c r="AB37" s="440"/>
      <c r="AC37" s="440"/>
      <c r="AD37" s="440"/>
      <c r="AE37" s="440"/>
      <c r="AF37" s="440"/>
      <c r="AG37" s="440"/>
      <c r="AH37" s="440" t="s">
        <v>377</v>
      </c>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40"/>
      <c r="BK37" s="440"/>
      <c r="BL37" s="440"/>
      <c r="BM37" s="440"/>
      <c r="BN37" s="440"/>
      <c r="BO37" s="440"/>
      <c r="BP37" s="440"/>
      <c r="BQ37" s="440"/>
      <c r="BR37" s="440"/>
      <c r="BS37" s="441"/>
    </row>
    <row r="38" spans="1:71" ht="15" customHeight="1">
      <c r="A38" s="442">
        <v>34</v>
      </c>
      <c r="B38" s="436" t="s">
        <v>365</v>
      </c>
      <c r="C38" s="437" t="s">
        <v>13</v>
      </c>
      <c r="D38" s="439" t="s">
        <v>13</v>
      </c>
      <c r="E38" s="439"/>
      <c r="F38" s="439"/>
      <c r="G38" s="439"/>
      <c r="H38" s="439"/>
      <c r="I38" s="439"/>
      <c r="J38" s="439"/>
      <c r="K38" s="439"/>
      <c r="L38" s="439"/>
      <c r="M38" s="439"/>
      <c r="N38" s="439"/>
      <c r="O38" s="439"/>
      <c r="P38" s="439"/>
      <c r="Q38" s="439"/>
      <c r="R38" s="439"/>
      <c r="S38" s="439"/>
      <c r="T38" s="439"/>
      <c r="U38" s="439"/>
      <c r="V38" s="439"/>
      <c r="W38" s="439"/>
      <c r="X38" s="440"/>
      <c r="Y38" s="440"/>
      <c r="Z38" s="440"/>
      <c r="AA38" s="440"/>
      <c r="AB38" s="440"/>
      <c r="AC38" s="440"/>
      <c r="AD38" s="440"/>
      <c r="AE38" s="440"/>
      <c r="AF38" s="440"/>
      <c r="AG38" s="440"/>
      <c r="AH38" s="440"/>
      <c r="AI38" s="440" t="s">
        <v>377</v>
      </c>
      <c r="AJ38" s="440"/>
      <c r="AK38" s="440"/>
      <c r="AL38" s="440"/>
      <c r="AM38" s="440"/>
      <c r="AN38" s="440"/>
      <c r="AO38" s="440"/>
      <c r="AP38" s="440"/>
      <c r="AQ38" s="440"/>
      <c r="AR38" s="440"/>
      <c r="AS38" s="440"/>
      <c r="AT38" s="440"/>
      <c r="AU38" s="440"/>
      <c r="AV38" s="440"/>
      <c r="AW38" s="440"/>
      <c r="AX38" s="440"/>
      <c r="AY38" s="440"/>
      <c r="AZ38" s="440"/>
      <c r="BA38" s="440"/>
      <c r="BB38" s="440"/>
      <c r="BC38" s="440"/>
      <c r="BD38" s="440"/>
      <c r="BE38" s="440"/>
      <c r="BF38" s="440"/>
      <c r="BG38" s="440"/>
      <c r="BH38" s="440"/>
      <c r="BI38" s="440"/>
      <c r="BJ38" s="440"/>
      <c r="BK38" s="440"/>
      <c r="BL38" s="440"/>
      <c r="BM38" s="440"/>
      <c r="BN38" s="440"/>
      <c r="BO38" s="440"/>
      <c r="BP38" s="440"/>
      <c r="BQ38" s="440"/>
      <c r="BR38" s="440"/>
      <c r="BS38" s="441"/>
    </row>
    <row r="39" spans="1:71" ht="15" customHeight="1">
      <c r="A39" s="442">
        <v>35</v>
      </c>
      <c r="B39" s="436" t="s">
        <v>490</v>
      </c>
      <c r="C39" s="437" t="s">
        <v>682</v>
      </c>
      <c r="D39" s="439" t="s">
        <v>3</v>
      </c>
      <c r="E39" s="439"/>
      <c r="F39" s="439"/>
      <c r="G39" s="439"/>
      <c r="H39" s="439"/>
      <c r="I39" s="439"/>
      <c r="J39" s="439"/>
      <c r="K39" s="439"/>
      <c r="L39" s="439"/>
      <c r="M39" s="439"/>
      <c r="N39" s="439"/>
      <c r="O39" s="439"/>
      <c r="P39" s="439"/>
      <c r="Q39" s="439"/>
      <c r="R39" s="439"/>
      <c r="S39" s="439"/>
      <c r="T39" s="439"/>
      <c r="U39" s="439"/>
      <c r="V39" s="439"/>
      <c r="W39" s="439"/>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0"/>
      <c r="BD39" s="440"/>
      <c r="BE39" s="440"/>
      <c r="BF39" s="440"/>
      <c r="BG39" s="440"/>
      <c r="BH39" s="440"/>
      <c r="BI39" s="440"/>
      <c r="BJ39" s="440"/>
      <c r="BK39" s="440"/>
      <c r="BL39" s="440"/>
      <c r="BM39" s="440"/>
      <c r="BN39" s="440"/>
      <c r="BO39" s="440"/>
      <c r="BP39" s="440"/>
      <c r="BQ39" s="440"/>
      <c r="BR39" s="440"/>
      <c r="BS39" s="441" t="s">
        <v>3</v>
      </c>
    </row>
    <row r="40" spans="1:71" ht="15" customHeight="1">
      <c r="A40" s="442">
        <v>36</v>
      </c>
      <c r="B40" s="436" t="s">
        <v>491</v>
      </c>
      <c r="C40" s="437" t="s">
        <v>682</v>
      </c>
      <c r="D40" s="439" t="s">
        <v>13</v>
      </c>
      <c r="E40" s="439"/>
      <c r="F40" s="439"/>
      <c r="G40" s="439"/>
      <c r="H40" s="439"/>
      <c r="I40" s="439"/>
      <c r="J40" s="439"/>
      <c r="K40" s="439"/>
      <c r="L40" s="439"/>
      <c r="M40" s="439"/>
      <c r="N40" s="439"/>
      <c r="O40" s="439"/>
      <c r="P40" s="439"/>
      <c r="Q40" s="439"/>
      <c r="R40" s="439"/>
      <c r="S40" s="439"/>
      <c r="T40" s="439"/>
      <c r="U40" s="439"/>
      <c r="V40" s="439"/>
      <c r="W40" s="439"/>
      <c r="X40" s="440"/>
      <c r="Y40" s="440"/>
      <c r="Z40" s="440"/>
      <c r="AA40" s="440"/>
      <c r="AB40" s="440"/>
      <c r="AC40" s="440"/>
      <c r="AD40" s="440"/>
      <c r="AE40" s="440"/>
      <c r="AF40" s="440"/>
      <c r="AG40" s="440"/>
      <c r="AH40" s="440"/>
      <c r="AI40" s="440"/>
      <c r="AJ40" s="440"/>
      <c r="AK40" s="440"/>
      <c r="AL40" s="440"/>
      <c r="AM40" s="440"/>
      <c r="AN40" s="440"/>
      <c r="AO40" s="440"/>
      <c r="AP40" s="440"/>
      <c r="AQ40" s="440"/>
      <c r="AR40" s="440"/>
      <c r="AS40" s="440"/>
      <c r="AT40" s="440"/>
      <c r="AU40" s="440"/>
      <c r="AV40" s="440"/>
      <c r="AW40" s="440"/>
      <c r="AX40" s="440"/>
      <c r="AY40" s="440"/>
      <c r="AZ40" s="440"/>
      <c r="BA40" s="440"/>
      <c r="BB40" s="440"/>
      <c r="BC40" s="440"/>
      <c r="BD40" s="440"/>
      <c r="BE40" s="440"/>
      <c r="BF40" s="440"/>
      <c r="BG40" s="440"/>
      <c r="BH40" s="440"/>
      <c r="BI40" s="440"/>
      <c r="BJ40" s="440"/>
      <c r="BK40" s="440"/>
      <c r="BL40" s="440"/>
      <c r="BM40" s="440"/>
      <c r="BN40" s="440"/>
      <c r="BO40" s="440"/>
      <c r="BP40" s="440"/>
      <c r="BQ40" s="440"/>
      <c r="BR40" s="440"/>
      <c r="BS40" s="441" t="s">
        <v>13</v>
      </c>
    </row>
    <row r="41" spans="1:71" ht="15" customHeight="1">
      <c r="A41" s="442">
        <v>37</v>
      </c>
      <c r="B41" s="443" t="s">
        <v>782</v>
      </c>
      <c r="C41" s="437" t="s">
        <v>12</v>
      </c>
      <c r="D41" s="439" t="s">
        <v>783</v>
      </c>
      <c r="E41" s="439"/>
      <c r="F41" s="439"/>
      <c r="G41" s="439"/>
      <c r="H41" s="439"/>
      <c r="I41" s="439"/>
      <c r="J41" s="439"/>
      <c r="K41" s="439"/>
      <c r="L41" s="439"/>
      <c r="M41" s="439"/>
      <c r="N41" s="439"/>
      <c r="O41" s="439"/>
      <c r="P41" s="439"/>
      <c r="Q41" s="439"/>
      <c r="R41" s="439"/>
      <c r="S41" s="439"/>
      <c r="T41" s="439"/>
      <c r="U41" s="439"/>
      <c r="V41" s="439"/>
      <c r="W41" s="439"/>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c r="BQ41" s="440"/>
      <c r="BR41" s="440"/>
      <c r="BS41" s="441" t="s">
        <v>781</v>
      </c>
    </row>
    <row r="42" spans="1:71" s="492" customFormat="1" ht="15" customHeight="1">
      <c r="A42" s="476">
        <v>38</v>
      </c>
      <c r="B42" s="477" t="s">
        <v>907</v>
      </c>
      <c r="C42" s="478" t="s">
        <v>13</v>
      </c>
      <c r="D42" s="479" t="s">
        <v>13</v>
      </c>
      <c r="E42" s="479" t="s">
        <v>13</v>
      </c>
      <c r="F42" s="479" t="s">
        <v>13</v>
      </c>
      <c r="G42" s="479" t="s">
        <v>13</v>
      </c>
      <c r="H42" s="479"/>
      <c r="I42" s="479"/>
      <c r="J42" s="479"/>
      <c r="K42" s="479"/>
      <c r="L42" s="479"/>
      <c r="M42" s="479"/>
      <c r="N42" s="479"/>
      <c r="O42" s="479"/>
      <c r="P42" s="479"/>
      <c r="Q42" s="479"/>
      <c r="R42" s="479"/>
      <c r="S42" s="479"/>
      <c r="T42" s="479"/>
      <c r="U42" s="479"/>
      <c r="V42" s="479"/>
      <c r="W42" s="479"/>
      <c r="X42" s="480"/>
      <c r="Y42" s="480"/>
      <c r="Z42" s="480"/>
      <c r="AA42" s="480"/>
      <c r="AB42" s="480"/>
      <c r="AC42" s="480"/>
      <c r="AD42" s="480"/>
      <c r="AE42" s="480"/>
      <c r="AF42" s="480"/>
      <c r="AG42" s="480"/>
      <c r="AH42" s="480"/>
      <c r="AI42" s="480"/>
      <c r="AJ42" s="480"/>
      <c r="AK42" s="480"/>
      <c r="AL42" s="480" t="s">
        <v>682</v>
      </c>
      <c r="AM42" s="480"/>
      <c r="AN42" s="480"/>
      <c r="AO42" s="480"/>
      <c r="AP42" s="480"/>
      <c r="AQ42" s="480"/>
      <c r="AR42" s="480"/>
      <c r="AS42" s="480"/>
      <c r="AT42" s="480"/>
      <c r="AU42" s="480"/>
      <c r="AV42" s="480"/>
      <c r="AW42" s="480"/>
      <c r="AX42" s="480"/>
      <c r="AY42" s="480"/>
      <c r="AZ42" s="480"/>
      <c r="BA42" s="480"/>
      <c r="BB42" s="480"/>
      <c r="BC42" s="480"/>
      <c r="BD42" s="480"/>
      <c r="BE42" s="480"/>
      <c r="BF42" s="480"/>
      <c r="BG42" s="480"/>
      <c r="BH42" s="480"/>
      <c r="BI42" s="480"/>
      <c r="BJ42" s="480"/>
      <c r="BK42" s="480"/>
      <c r="BL42" s="480"/>
      <c r="BM42" s="480"/>
      <c r="BN42" s="480"/>
      <c r="BO42" s="480"/>
      <c r="BP42" s="480"/>
      <c r="BQ42" s="480"/>
      <c r="BR42" s="480"/>
      <c r="BS42" s="481"/>
    </row>
    <row r="43" spans="1:71" ht="15" customHeight="1">
      <c r="A43" s="442">
        <v>39</v>
      </c>
      <c r="B43" s="436" t="s">
        <v>707</v>
      </c>
      <c r="C43" s="437" t="s">
        <v>13</v>
      </c>
      <c r="D43" s="439" t="s">
        <v>13</v>
      </c>
      <c r="E43" s="439" t="s">
        <v>13</v>
      </c>
      <c r="F43" s="439" t="s">
        <v>13</v>
      </c>
      <c r="G43" s="439"/>
      <c r="H43" s="439"/>
      <c r="I43" s="439"/>
      <c r="J43" s="439"/>
      <c r="K43" s="439"/>
      <c r="L43" s="439"/>
      <c r="M43" s="439"/>
      <c r="N43" s="439"/>
      <c r="O43" s="439"/>
      <c r="P43" s="439"/>
      <c r="Q43" s="439"/>
      <c r="R43" s="439"/>
      <c r="S43" s="439"/>
      <c r="T43" s="439"/>
      <c r="U43" s="439"/>
      <c r="V43" s="439"/>
      <c r="W43" s="439"/>
      <c r="X43" s="440"/>
      <c r="Y43" s="440"/>
      <c r="Z43" s="440"/>
      <c r="AA43" s="440"/>
      <c r="AB43" s="440"/>
      <c r="AC43" s="440"/>
      <c r="AD43" s="440"/>
      <c r="AE43" s="440"/>
      <c r="AF43" s="440"/>
      <c r="AG43" s="440"/>
      <c r="AH43" s="440"/>
      <c r="AI43" s="440"/>
      <c r="AJ43" s="440"/>
      <c r="AK43" s="440" t="s">
        <v>682</v>
      </c>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40"/>
      <c r="BK43" s="440"/>
      <c r="BL43" s="440"/>
      <c r="BM43" s="440"/>
      <c r="BN43" s="440"/>
      <c r="BO43" s="440"/>
      <c r="BP43" s="440"/>
      <c r="BQ43" s="440"/>
      <c r="BR43" s="440"/>
      <c r="BS43" s="441"/>
    </row>
    <row r="44" spans="1:71" s="492" customFormat="1" ht="15" customHeight="1">
      <c r="A44" s="476">
        <v>40</v>
      </c>
      <c r="B44" s="477" t="s">
        <v>554</v>
      </c>
      <c r="C44" s="478" t="s">
        <v>13</v>
      </c>
      <c r="D44" s="479" t="s">
        <v>13</v>
      </c>
      <c r="E44" s="479" t="s">
        <v>13</v>
      </c>
      <c r="F44" s="479" t="s">
        <v>13</v>
      </c>
      <c r="G44" s="479"/>
      <c r="H44" s="479"/>
      <c r="I44" s="479"/>
      <c r="J44" s="479"/>
      <c r="K44" s="479"/>
      <c r="L44" s="479"/>
      <c r="M44" s="479"/>
      <c r="N44" s="479"/>
      <c r="O44" s="479"/>
      <c r="P44" s="479"/>
      <c r="Q44" s="479"/>
      <c r="R44" s="479"/>
      <c r="S44" s="479"/>
      <c r="T44" s="479"/>
      <c r="U44" s="479"/>
      <c r="V44" s="479"/>
      <c r="W44" s="479"/>
      <c r="X44" s="480"/>
      <c r="Y44" s="480"/>
      <c r="Z44" s="480"/>
      <c r="AA44" s="480"/>
      <c r="AB44" s="480"/>
      <c r="AC44" s="480"/>
      <c r="AD44" s="480"/>
      <c r="AE44" s="480"/>
      <c r="AF44" s="480"/>
      <c r="AG44" s="480"/>
      <c r="AH44" s="480"/>
      <c r="AI44" s="480"/>
      <c r="AJ44" s="480"/>
      <c r="AK44" s="480"/>
      <c r="AL44" s="480"/>
      <c r="AM44" s="480" t="s">
        <v>682</v>
      </c>
      <c r="AN44" s="480"/>
      <c r="AO44" s="480"/>
      <c r="AP44" s="480"/>
      <c r="AQ44" s="480"/>
      <c r="AR44" s="480"/>
      <c r="AS44" s="480"/>
      <c r="AT44" s="480"/>
      <c r="AU44" s="480"/>
      <c r="AV44" s="480"/>
      <c r="AW44" s="480"/>
      <c r="AX44" s="480"/>
      <c r="AY44" s="480"/>
      <c r="AZ44" s="480"/>
      <c r="BA44" s="480"/>
      <c r="BB44" s="480"/>
      <c r="BC44" s="480"/>
      <c r="BD44" s="480"/>
      <c r="BE44" s="480"/>
      <c r="BF44" s="480"/>
      <c r="BG44" s="480"/>
      <c r="BH44" s="480"/>
      <c r="BI44" s="480"/>
      <c r="BJ44" s="480"/>
      <c r="BK44" s="480"/>
      <c r="BL44" s="480"/>
      <c r="BM44" s="480"/>
      <c r="BN44" s="480"/>
      <c r="BO44" s="480"/>
      <c r="BP44" s="480"/>
      <c r="BQ44" s="480"/>
      <c r="BR44" s="480"/>
      <c r="BS44" s="481"/>
    </row>
    <row r="45" spans="1:71" ht="15" customHeight="1">
      <c r="A45" s="442">
        <v>41</v>
      </c>
      <c r="B45" s="436" t="s">
        <v>708</v>
      </c>
      <c r="C45" s="437" t="s">
        <v>13</v>
      </c>
      <c r="D45" s="439" t="s">
        <v>13</v>
      </c>
      <c r="E45" s="439"/>
      <c r="F45" s="439" t="s">
        <v>13</v>
      </c>
      <c r="G45" s="439"/>
      <c r="H45" s="439"/>
      <c r="I45" s="439"/>
      <c r="J45" s="439"/>
      <c r="K45" s="439"/>
      <c r="L45" s="439"/>
      <c r="M45" s="439"/>
      <c r="N45" s="439"/>
      <c r="O45" s="439"/>
      <c r="P45" s="439"/>
      <c r="Q45" s="439"/>
      <c r="R45" s="439"/>
      <c r="S45" s="439"/>
      <c r="T45" s="439"/>
      <c r="U45" s="439"/>
      <c r="V45" s="439"/>
      <c r="W45" s="439"/>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0"/>
      <c r="AY45" s="440"/>
      <c r="AZ45" s="440"/>
      <c r="BA45" s="440"/>
      <c r="BB45" s="440"/>
      <c r="BC45" s="440"/>
      <c r="BD45" s="440"/>
      <c r="BE45" s="440"/>
      <c r="BF45" s="440"/>
      <c r="BG45" s="440"/>
      <c r="BH45" s="440"/>
      <c r="BI45" s="440"/>
      <c r="BJ45" s="440"/>
      <c r="BK45" s="440"/>
      <c r="BL45" s="440"/>
      <c r="BM45" s="440"/>
      <c r="BN45" s="440"/>
      <c r="BO45" s="440"/>
      <c r="BP45" s="440"/>
      <c r="BQ45" s="440"/>
      <c r="BR45" s="440"/>
      <c r="BS45" s="441"/>
    </row>
    <row r="46" spans="1:71" ht="15" customHeight="1">
      <c r="A46" s="442">
        <v>42</v>
      </c>
      <c r="B46" s="436" t="s">
        <v>706</v>
      </c>
      <c r="C46" s="437" t="s">
        <v>13</v>
      </c>
      <c r="D46" s="439" t="s">
        <v>13</v>
      </c>
      <c r="E46" s="439" t="s">
        <v>13</v>
      </c>
      <c r="F46" s="439" t="s">
        <v>13</v>
      </c>
      <c r="G46" s="439"/>
      <c r="H46" s="439"/>
      <c r="I46" s="439"/>
      <c r="J46" s="439"/>
      <c r="K46" s="439"/>
      <c r="L46" s="439"/>
      <c r="M46" s="439"/>
      <c r="N46" s="439"/>
      <c r="O46" s="439"/>
      <c r="P46" s="439"/>
      <c r="Q46" s="439"/>
      <c r="R46" s="439"/>
      <c r="S46" s="439"/>
      <c r="T46" s="439"/>
      <c r="U46" s="439"/>
      <c r="V46" s="439"/>
      <c r="W46" s="439"/>
      <c r="X46" s="440"/>
      <c r="Y46" s="440"/>
      <c r="Z46" s="440"/>
      <c r="AA46" s="440"/>
      <c r="AB46" s="440"/>
      <c r="AC46" s="440"/>
      <c r="AD46" s="440"/>
      <c r="AE46" s="440"/>
      <c r="AF46" s="440"/>
      <c r="AG46" s="440"/>
      <c r="AH46" s="440"/>
      <c r="AI46" s="440"/>
      <c r="AJ46" s="440"/>
      <c r="AK46" s="440"/>
      <c r="AL46" s="440"/>
      <c r="AM46" s="440"/>
      <c r="AN46" s="440"/>
      <c r="AO46" s="440"/>
      <c r="AP46" s="440"/>
      <c r="AQ46" s="440"/>
      <c r="AR46" s="440"/>
      <c r="AS46" s="440"/>
      <c r="AT46" s="440"/>
      <c r="AU46" s="440"/>
      <c r="AV46" s="440"/>
      <c r="AW46" s="440"/>
      <c r="AX46" s="440"/>
      <c r="AY46" s="440"/>
      <c r="AZ46" s="440"/>
      <c r="BA46" s="440"/>
      <c r="BB46" s="440"/>
      <c r="BC46" s="440"/>
      <c r="BD46" s="440" t="s">
        <v>682</v>
      </c>
      <c r="BE46" s="440"/>
      <c r="BF46" s="440"/>
      <c r="BG46" s="440"/>
      <c r="BH46" s="440"/>
      <c r="BI46" s="440"/>
      <c r="BJ46" s="440"/>
      <c r="BK46" s="440"/>
      <c r="BL46" s="440"/>
      <c r="BM46" s="440"/>
      <c r="BN46" s="440"/>
      <c r="BO46" s="440"/>
      <c r="BP46" s="440"/>
      <c r="BQ46" s="440"/>
      <c r="BR46" s="440"/>
      <c r="BS46" s="441"/>
    </row>
    <row r="47" spans="1:71" ht="15" customHeight="1">
      <c r="A47" s="442">
        <v>43</v>
      </c>
      <c r="B47" s="436" t="s">
        <v>709</v>
      </c>
      <c r="C47" s="437" t="s">
        <v>13</v>
      </c>
      <c r="D47" s="439" t="s">
        <v>13</v>
      </c>
      <c r="E47" s="439" t="s">
        <v>13</v>
      </c>
      <c r="F47" s="439" t="s">
        <v>13</v>
      </c>
      <c r="G47" s="439"/>
      <c r="H47" s="439"/>
      <c r="I47" s="439"/>
      <c r="J47" s="439"/>
      <c r="K47" s="439"/>
      <c r="L47" s="439"/>
      <c r="M47" s="439"/>
      <c r="N47" s="439"/>
      <c r="O47" s="439"/>
      <c r="P47" s="439"/>
      <c r="Q47" s="439"/>
      <c r="R47" s="439"/>
      <c r="S47" s="439"/>
      <c r="T47" s="439"/>
      <c r="U47" s="439"/>
      <c r="V47" s="439"/>
      <c r="W47" s="439"/>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t="s">
        <v>682</v>
      </c>
      <c r="AU47" s="440"/>
      <c r="AV47" s="440"/>
      <c r="AW47" s="440"/>
      <c r="AX47" s="440"/>
      <c r="AY47" s="440"/>
      <c r="AZ47" s="440"/>
      <c r="BA47" s="440"/>
      <c r="BB47" s="440"/>
      <c r="BC47" s="440"/>
      <c r="BD47" s="440"/>
      <c r="BE47" s="440"/>
      <c r="BF47" s="440"/>
      <c r="BG47" s="440"/>
      <c r="BH47" s="440"/>
      <c r="BI47" s="440"/>
      <c r="BJ47" s="440"/>
      <c r="BK47" s="440"/>
      <c r="BL47" s="440"/>
      <c r="BM47" s="440"/>
      <c r="BN47" s="440"/>
      <c r="BO47" s="440"/>
      <c r="BP47" s="440"/>
      <c r="BQ47" s="440"/>
      <c r="BR47" s="440"/>
      <c r="BS47" s="441"/>
    </row>
    <row r="48" spans="1:71" ht="15" customHeight="1">
      <c r="A48" s="442">
        <v>44</v>
      </c>
      <c r="B48" s="436" t="s">
        <v>711</v>
      </c>
      <c r="C48" s="437" t="s">
        <v>13</v>
      </c>
      <c r="D48" s="439" t="s">
        <v>13</v>
      </c>
      <c r="E48" s="439"/>
      <c r="F48" s="439"/>
      <c r="G48" s="439"/>
      <c r="H48" s="439"/>
      <c r="I48" s="439"/>
      <c r="J48" s="439"/>
      <c r="K48" s="439"/>
      <c r="L48" s="439"/>
      <c r="M48" s="439"/>
      <c r="N48" s="439"/>
      <c r="O48" s="439"/>
      <c r="P48" s="439"/>
      <c r="Q48" s="439"/>
      <c r="R48" s="439"/>
      <c r="S48" s="439"/>
      <c r="T48" s="439"/>
      <c r="U48" s="439"/>
      <c r="V48" s="439"/>
      <c r="W48" s="439"/>
      <c r="X48" s="440"/>
      <c r="Y48" s="440"/>
      <c r="Z48" s="440"/>
      <c r="AA48" s="440"/>
      <c r="AB48" s="440"/>
      <c r="AC48" s="440"/>
      <c r="AD48" s="440"/>
      <c r="AE48" s="440"/>
      <c r="AF48" s="440"/>
      <c r="AG48" s="440"/>
      <c r="AH48" s="440"/>
      <c r="AI48" s="440"/>
      <c r="AJ48" s="440"/>
      <c r="AK48" s="440"/>
      <c r="AL48" s="440"/>
      <c r="AM48" s="440"/>
      <c r="AN48" s="440"/>
      <c r="AO48" s="440"/>
      <c r="AP48" s="440"/>
      <c r="AQ48" s="440"/>
      <c r="AR48" s="440"/>
      <c r="AS48" s="440"/>
      <c r="AT48" s="440"/>
      <c r="AU48" s="440"/>
      <c r="AV48" s="440"/>
      <c r="AW48" s="440"/>
      <c r="AX48" s="440"/>
      <c r="AY48" s="440"/>
      <c r="AZ48" s="440"/>
      <c r="BA48" s="440"/>
      <c r="BB48" s="440"/>
      <c r="BC48" s="440" t="s">
        <v>2</v>
      </c>
      <c r="BD48" s="440"/>
      <c r="BE48" s="440"/>
      <c r="BF48" s="440"/>
      <c r="BG48" s="440"/>
      <c r="BH48" s="440"/>
      <c r="BI48" s="440"/>
      <c r="BJ48" s="440"/>
      <c r="BK48" s="440"/>
      <c r="BL48" s="440"/>
      <c r="BM48" s="440"/>
      <c r="BN48" s="440"/>
      <c r="BO48" s="440"/>
      <c r="BP48" s="440"/>
      <c r="BQ48" s="440"/>
      <c r="BR48" s="440"/>
      <c r="BS48" s="441"/>
    </row>
    <row r="49" spans="1:71" ht="15" customHeight="1">
      <c r="A49" s="442">
        <v>45</v>
      </c>
      <c r="B49" s="436" t="s">
        <v>712</v>
      </c>
      <c r="C49" s="437" t="s">
        <v>13</v>
      </c>
      <c r="D49" s="439" t="s">
        <v>13</v>
      </c>
      <c r="E49" s="439" t="s">
        <v>13</v>
      </c>
      <c r="F49" s="439" t="s">
        <v>13</v>
      </c>
      <c r="G49" s="439"/>
      <c r="H49" s="439"/>
      <c r="I49" s="439"/>
      <c r="J49" s="439"/>
      <c r="K49" s="439"/>
      <c r="L49" s="439"/>
      <c r="M49" s="439"/>
      <c r="N49" s="439"/>
      <c r="O49" s="439"/>
      <c r="P49" s="439"/>
      <c r="Q49" s="439"/>
      <c r="R49" s="439"/>
      <c r="S49" s="439"/>
      <c r="T49" s="439"/>
      <c r="U49" s="439"/>
      <c r="V49" s="439"/>
      <c r="W49" s="439"/>
      <c r="X49" s="440"/>
      <c r="Y49" s="440"/>
      <c r="Z49" s="440" t="s">
        <v>13</v>
      </c>
      <c r="AA49" s="440"/>
      <c r="AB49" s="440"/>
      <c r="AC49" s="440"/>
      <c r="AD49" s="440"/>
      <c r="AE49" s="440"/>
      <c r="AF49" s="440"/>
      <c r="AG49" s="440"/>
      <c r="AH49" s="440"/>
      <c r="AI49" s="440"/>
      <c r="AJ49" s="440"/>
      <c r="AK49" s="440"/>
      <c r="AL49" s="440"/>
      <c r="AM49" s="440"/>
      <c r="AN49" s="440"/>
      <c r="AO49" s="440"/>
      <c r="AP49" s="440"/>
      <c r="AQ49" s="440"/>
      <c r="AR49" s="440"/>
      <c r="AS49" s="440"/>
      <c r="AT49" s="440"/>
      <c r="AU49" s="440"/>
      <c r="AV49" s="440"/>
      <c r="AW49" s="440"/>
      <c r="AX49" s="440"/>
      <c r="AY49" s="440"/>
      <c r="AZ49" s="440"/>
      <c r="BA49" s="440"/>
      <c r="BB49" s="440"/>
      <c r="BC49" s="440"/>
      <c r="BD49" s="440"/>
      <c r="BE49" s="440"/>
      <c r="BF49" s="440"/>
      <c r="BG49" s="440"/>
      <c r="BH49" s="440"/>
      <c r="BI49" s="440"/>
      <c r="BJ49" s="440"/>
      <c r="BK49" s="440"/>
      <c r="BL49" s="440"/>
      <c r="BM49" s="440"/>
      <c r="BN49" s="440"/>
      <c r="BO49" s="440"/>
      <c r="BP49" s="440"/>
      <c r="BQ49" s="440"/>
      <c r="BR49" s="440"/>
      <c r="BS49" s="441"/>
    </row>
    <row r="50" spans="1:71" ht="15" customHeight="1">
      <c r="A50" s="476">
        <v>46</v>
      </c>
      <c r="B50" s="477" t="s">
        <v>898</v>
      </c>
      <c r="C50" s="478" t="s">
        <v>13</v>
      </c>
      <c r="D50" s="479" t="s">
        <v>13</v>
      </c>
      <c r="E50" s="479" t="s">
        <v>12</v>
      </c>
      <c r="F50" s="479" t="s">
        <v>12</v>
      </c>
      <c r="G50" s="479"/>
      <c r="H50" s="479"/>
      <c r="I50" s="479"/>
      <c r="J50" s="479"/>
      <c r="K50" s="479"/>
      <c r="L50" s="479"/>
      <c r="M50" s="479"/>
      <c r="N50" s="479"/>
      <c r="O50" s="479"/>
      <c r="P50" s="479"/>
      <c r="Q50" s="479"/>
      <c r="R50" s="479"/>
      <c r="S50" s="479"/>
      <c r="T50" s="479"/>
      <c r="U50" s="479"/>
      <c r="V50" s="479"/>
      <c r="W50" s="479"/>
      <c r="X50" s="480"/>
      <c r="Y50" s="480"/>
      <c r="Z50" s="479"/>
      <c r="AA50" s="480"/>
      <c r="AB50" s="480"/>
      <c r="AC50" s="480"/>
      <c r="AD50" s="480"/>
      <c r="AE50" s="480"/>
      <c r="AF50" s="480"/>
      <c r="AG50" s="480"/>
      <c r="AH50" s="480"/>
      <c r="AI50" s="480"/>
      <c r="AJ50" s="480"/>
      <c r="AK50" s="480"/>
      <c r="AL50" s="480"/>
      <c r="AM50" s="480"/>
      <c r="AN50" s="480"/>
      <c r="AO50" s="480"/>
      <c r="AP50" s="480"/>
      <c r="AQ50" s="480"/>
      <c r="AR50" s="480"/>
      <c r="AS50" s="480"/>
      <c r="AT50" s="480"/>
      <c r="AU50" s="480"/>
      <c r="AV50" s="480"/>
      <c r="AW50" s="480"/>
      <c r="AX50" s="480"/>
      <c r="AY50" s="480"/>
      <c r="AZ50" s="480"/>
      <c r="BA50" s="480"/>
      <c r="BB50" s="480"/>
      <c r="BC50" s="480"/>
      <c r="BD50" s="480"/>
      <c r="BE50" s="480" t="s">
        <v>1861</v>
      </c>
      <c r="BF50" s="480"/>
      <c r="BG50" s="480"/>
      <c r="BH50" s="480"/>
      <c r="BI50" s="480"/>
      <c r="BJ50" s="480"/>
      <c r="BK50" s="480"/>
      <c r="BL50" s="480"/>
      <c r="BM50" s="480"/>
      <c r="BN50" s="480"/>
      <c r="BO50" s="480"/>
      <c r="BP50" s="480"/>
      <c r="BQ50" s="480"/>
      <c r="BR50" s="480"/>
      <c r="BS50" s="481"/>
    </row>
    <row r="51" spans="1:71" ht="15" customHeight="1">
      <c r="A51" s="476">
        <v>47</v>
      </c>
      <c r="B51" s="477" t="s">
        <v>842</v>
      </c>
      <c r="C51" s="478" t="s">
        <v>13</v>
      </c>
      <c r="D51" s="479" t="s">
        <v>13</v>
      </c>
      <c r="E51" s="479" t="s">
        <v>12</v>
      </c>
      <c r="F51" s="479" t="s">
        <v>12</v>
      </c>
      <c r="G51" s="479"/>
      <c r="H51" s="479"/>
      <c r="I51" s="479"/>
      <c r="J51" s="479"/>
      <c r="K51" s="479"/>
      <c r="L51" s="479"/>
      <c r="M51" s="479"/>
      <c r="N51" s="479"/>
      <c r="O51" s="479"/>
      <c r="P51" s="479"/>
      <c r="Q51" s="479"/>
      <c r="R51" s="479"/>
      <c r="S51" s="479"/>
      <c r="T51" s="479"/>
      <c r="U51" s="479"/>
      <c r="V51" s="479"/>
      <c r="W51" s="479"/>
      <c r="X51" s="480"/>
      <c r="Y51" s="480"/>
      <c r="Z51" s="479"/>
      <c r="AA51" s="480"/>
      <c r="AB51" s="480"/>
      <c r="AC51" s="480"/>
      <c r="AD51" s="480"/>
      <c r="AE51" s="480"/>
      <c r="AF51" s="480"/>
      <c r="AG51" s="480"/>
      <c r="AH51" s="480"/>
      <c r="AI51" s="480"/>
      <c r="AJ51" s="480"/>
      <c r="AK51" s="480"/>
      <c r="AL51" s="480"/>
      <c r="AM51" s="480"/>
      <c r="AN51" s="480"/>
      <c r="AO51" s="480"/>
      <c r="AP51" s="480"/>
      <c r="AQ51" s="480"/>
      <c r="AR51" s="480"/>
      <c r="AS51" s="480"/>
      <c r="AT51" s="480"/>
      <c r="AU51" s="480"/>
      <c r="AV51" s="480"/>
      <c r="AW51" s="480"/>
      <c r="AX51" s="480"/>
      <c r="AY51" s="480" t="s">
        <v>1861</v>
      </c>
      <c r="AZ51" s="480"/>
      <c r="BA51" s="480"/>
      <c r="BB51" s="480"/>
      <c r="BC51" s="480"/>
      <c r="BD51" s="480"/>
      <c r="BE51" s="480"/>
      <c r="BF51" s="480"/>
      <c r="BG51" s="480"/>
      <c r="BH51" s="480"/>
      <c r="BI51" s="480"/>
      <c r="BJ51" s="480"/>
      <c r="BK51" s="480"/>
      <c r="BL51" s="480"/>
      <c r="BM51" s="480"/>
      <c r="BN51" s="480"/>
      <c r="BO51" s="480"/>
      <c r="BP51" s="480"/>
      <c r="BQ51" s="480"/>
      <c r="BR51" s="480"/>
      <c r="BS51" s="481"/>
    </row>
    <row r="52" spans="1:71" s="821" customFormat="1" ht="15" customHeight="1">
      <c r="A52" s="822">
        <v>48</v>
      </c>
      <c r="B52" s="823" t="s">
        <v>896</v>
      </c>
      <c r="C52" s="824" t="s">
        <v>13</v>
      </c>
      <c r="D52" s="825" t="s">
        <v>13</v>
      </c>
      <c r="E52" s="825"/>
      <c r="F52" s="825"/>
      <c r="G52" s="825"/>
      <c r="H52" s="825"/>
      <c r="I52" s="825"/>
      <c r="J52" s="825"/>
      <c r="K52" s="825"/>
      <c r="L52" s="825"/>
      <c r="M52" s="825"/>
      <c r="N52" s="825"/>
      <c r="O52" s="825"/>
      <c r="P52" s="825"/>
      <c r="Q52" s="825"/>
      <c r="R52" s="825"/>
      <c r="S52" s="825"/>
      <c r="T52" s="825"/>
      <c r="U52" s="825"/>
      <c r="V52" s="825"/>
      <c r="W52" s="825"/>
      <c r="X52" s="826"/>
      <c r="Y52" s="826"/>
      <c r="Z52" s="825"/>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6"/>
      <c r="AY52" s="826"/>
      <c r="AZ52" s="826"/>
      <c r="BA52" s="826"/>
      <c r="BB52" s="826"/>
      <c r="BC52" s="826"/>
      <c r="BD52" s="826"/>
      <c r="BE52" s="826"/>
      <c r="BF52" s="826" t="s">
        <v>13</v>
      </c>
      <c r="BG52" s="826"/>
      <c r="BH52" s="826"/>
      <c r="BI52" s="826"/>
      <c r="BJ52" s="826"/>
      <c r="BK52" s="826"/>
      <c r="BL52" s="826"/>
      <c r="BM52" s="826"/>
      <c r="BN52" s="826"/>
      <c r="BO52" s="826"/>
      <c r="BP52" s="826"/>
      <c r="BQ52" s="826"/>
      <c r="BR52" s="826"/>
      <c r="BS52" s="827"/>
    </row>
    <row r="53" spans="1:71" s="821" customFormat="1" ht="15" customHeight="1">
      <c r="A53" s="822">
        <v>49</v>
      </c>
      <c r="B53" s="823" t="s">
        <v>901</v>
      </c>
      <c r="C53" s="824" t="s">
        <v>13</v>
      </c>
      <c r="D53" s="825" t="s">
        <v>13</v>
      </c>
      <c r="E53" s="825"/>
      <c r="F53" s="825"/>
      <c r="G53" s="825"/>
      <c r="H53" s="825"/>
      <c r="I53" s="825"/>
      <c r="J53" s="825"/>
      <c r="K53" s="825"/>
      <c r="L53" s="825"/>
      <c r="M53" s="825"/>
      <c r="N53" s="825"/>
      <c r="O53" s="825"/>
      <c r="P53" s="825"/>
      <c r="Q53" s="825"/>
      <c r="R53" s="825"/>
      <c r="S53" s="825"/>
      <c r="T53" s="825"/>
      <c r="U53" s="825"/>
      <c r="V53" s="825"/>
      <c r="W53" s="825"/>
      <c r="X53" s="826"/>
      <c r="Y53" s="826"/>
      <c r="Z53" s="825"/>
      <c r="AA53" s="826"/>
      <c r="AB53" s="826"/>
      <c r="AC53" s="826"/>
      <c r="AD53" s="826"/>
      <c r="AE53" s="826"/>
      <c r="AF53" s="826"/>
      <c r="AG53" s="826"/>
      <c r="AH53" s="826"/>
      <c r="AI53" s="826"/>
      <c r="AJ53" s="826"/>
      <c r="AK53" s="826"/>
      <c r="AL53" s="826"/>
      <c r="AM53" s="826"/>
      <c r="AN53" s="826"/>
      <c r="AO53" s="826"/>
      <c r="AP53" s="826"/>
      <c r="AQ53" s="826"/>
      <c r="AR53" s="826"/>
      <c r="AS53" s="826"/>
      <c r="AT53" s="826"/>
      <c r="AU53" s="826"/>
      <c r="AV53" s="826"/>
      <c r="AW53" s="826"/>
      <c r="AX53" s="826"/>
      <c r="AY53" s="826"/>
      <c r="AZ53" s="826"/>
      <c r="BA53" s="826"/>
      <c r="BB53" s="826"/>
      <c r="BC53" s="826"/>
      <c r="BD53" s="826"/>
      <c r="BE53" s="826"/>
      <c r="BF53" s="826"/>
      <c r="BG53" s="826"/>
      <c r="BH53" s="826"/>
      <c r="BI53" s="825" t="s">
        <v>13</v>
      </c>
      <c r="BJ53" s="826"/>
      <c r="BK53" s="826"/>
      <c r="BL53" s="826"/>
      <c r="BM53" s="826"/>
      <c r="BN53" s="826"/>
      <c r="BO53" s="826"/>
      <c r="BP53" s="826"/>
      <c r="BQ53" s="826"/>
      <c r="BR53" s="826"/>
      <c r="BS53" s="827"/>
    </row>
    <row r="54" spans="1:71" s="821" customFormat="1" ht="15" customHeight="1">
      <c r="A54" s="822">
        <v>50</v>
      </c>
      <c r="B54" s="823" t="s">
        <v>985</v>
      </c>
      <c r="C54" s="824" t="s">
        <v>13</v>
      </c>
      <c r="D54" s="825" t="s">
        <v>13</v>
      </c>
      <c r="E54" s="825"/>
      <c r="F54" s="825"/>
      <c r="G54" s="825"/>
      <c r="H54" s="825"/>
      <c r="I54" s="825"/>
      <c r="J54" s="825"/>
      <c r="K54" s="825"/>
      <c r="L54" s="825"/>
      <c r="M54" s="825"/>
      <c r="N54" s="825"/>
      <c r="O54" s="825"/>
      <c r="P54" s="825"/>
      <c r="Q54" s="825"/>
      <c r="R54" s="825"/>
      <c r="S54" s="825"/>
      <c r="T54" s="825"/>
      <c r="U54" s="825"/>
      <c r="V54" s="825"/>
      <c r="W54" s="825"/>
      <c r="X54" s="826"/>
      <c r="Y54" s="826"/>
      <c r="Z54" s="825"/>
      <c r="AA54" s="826"/>
      <c r="AB54" s="826"/>
      <c r="AC54" s="826"/>
      <c r="AD54" s="826"/>
      <c r="AE54" s="826"/>
      <c r="AF54" s="826"/>
      <c r="AG54" s="826"/>
      <c r="AH54" s="826"/>
      <c r="AI54" s="826"/>
      <c r="AJ54" s="826"/>
      <c r="AK54" s="826"/>
      <c r="AL54" s="826"/>
      <c r="AM54" s="826"/>
      <c r="AN54" s="826"/>
      <c r="AO54" s="826"/>
      <c r="AP54" s="826"/>
      <c r="AQ54" s="826"/>
      <c r="AR54" s="826"/>
      <c r="AS54" s="826"/>
      <c r="AT54" s="826"/>
      <c r="AU54" s="826"/>
      <c r="AV54" s="826"/>
      <c r="AW54" s="826"/>
      <c r="AX54" s="826"/>
      <c r="AY54" s="826"/>
      <c r="AZ54" s="826"/>
      <c r="BA54" s="826"/>
      <c r="BB54" s="826"/>
      <c r="BC54" s="826"/>
      <c r="BD54" s="826"/>
      <c r="BE54" s="826"/>
      <c r="BF54" s="826"/>
      <c r="BG54" s="826"/>
      <c r="BH54" s="825" t="s">
        <v>13</v>
      </c>
      <c r="BI54" s="826"/>
      <c r="BJ54" s="826"/>
      <c r="BK54" s="826"/>
      <c r="BL54" s="826"/>
      <c r="BM54" s="826"/>
      <c r="BN54" s="826"/>
      <c r="BO54" s="826"/>
      <c r="BP54" s="826"/>
      <c r="BQ54" s="826"/>
      <c r="BR54" s="826"/>
      <c r="BS54" s="827"/>
    </row>
    <row r="55" spans="1:71" s="821" customFormat="1" ht="15" customHeight="1">
      <c r="A55" s="822">
        <v>51</v>
      </c>
      <c r="B55" s="823" t="s">
        <v>899</v>
      </c>
      <c r="C55" s="824" t="s">
        <v>13</v>
      </c>
      <c r="D55" s="825" t="s">
        <v>13</v>
      </c>
      <c r="E55" s="825"/>
      <c r="F55" s="825"/>
      <c r="G55" s="825"/>
      <c r="H55" s="825"/>
      <c r="I55" s="825"/>
      <c r="J55" s="825"/>
      <c r="K55" s="825"/>
      <c r="L55" s="825"/>
      <c r="M55" s="825"/>
      <c r="N55" s="825"/>
      <c r="O55" s="825"/>
      <c r="P55" s="825"/>
      <c r="Q55" s="825"/>
      <c r="R55" s="825"/>
      <c r="S55" s="825"/>
      <c r="T55" s="825"/>
      <c r="U55" s="825"/>
      <c r="V55" s="825"/>
      <c r="W55" s="825"/>
      <c r="X55" s="826"/>
      <c r="Y55" s="826"/>
      <c r="Z55" s="825"/>
      <c r="AA55" s="826"/>
      <c r="AB55" s="826"/>
      <c r="AC55" s="826"/>
      <c r="AD55" s="826"/>
      <c r="AE55" s="826"/>
      <c r="AF55" s="826"/>
      <c r="AG55" s="826"/>
      <c r="AH55" s="826"/>
      <c r="AI55" s="826"/>
      <c r="AJ55" s="826"/>
      <c r="AK55" s="826"/>
      <c r="AL55" s="826"/>
      <c r="AM55" s="826"/>
      <c r="AN55" s="826"/>
      <c r="AO55" s="826"/>
      <c r="AP55" s="826"/>
      <c r="AQ55" s="826"/>
      <c r="AR55" s="826"/>
      <c r="AS55" s="826"/>
      <c r="AT55" s="826"/>
      <c r="AU55" s="826"/>
      <c r="AV55" s="826"/>
      <c r="AW55" s="826"/>
      <c r="AX55" s="826"/>
      <c r="AY55" s="826"/>
      <c r="AZ55" s="826"/>
      <c r="BA55" s="826"/>
      <c r="BB55" s="826"/>
      <c r="BC55" s="826"/>
      <c r="BD55" s="826"/>
      <c r="BE55" s="826"/>
      <c r="BF55" s="826"/>
      <c r="BG55" s="826" t="s">
        <v>13</v>
      </c>
      <c r="BH55" s="826"/>
      <c r="BI55" s="826"/>
      <c r="BJ55" s="826"/>
      <c r="BK55" s="826"/>
      <c r="BL55" s="826"/>
      <c r="BM55" s="826"/>
      <c r="BN55" s="826"/>
      <c r="BO55" s="826"/>
      <c r="BP55" s="826"/>
      <c r="BQ55" s="826"/>
      <c r="BR55" s="826"/>
      <c r="BS55" s="827"/>
    </row>
    <row r="56" spans="1:71" ht="15" customHeight="1">
      <c r="A56" s="819">
        <v>52</v>
      </c>
      <c r="B56" s="820" t="s">
        <v>1387</v>
      </c>
      <c r="C56" s="478" t="s">
        <v>12</v>
      </c>
      <c r="D56" s="479" t="s">
        <v>2</v>
      </c>
      <c r="E56" s="479" t="s">
        <v>12</v>
      </c>
      <c r="F56" s="479" t="s">
        <v>12</v>
      </c>
      <c r="G56" s="479"/>
      <c r="H56" s="479"/>
      <c r="I56" s="479"/>
      <c r="J56" s="479"/>
      <c r="K56" s="479"/>
      <c r="L56" s="479"/>
      <c r="M56" s="479"/>
      <c r="N56" s="479"/>
      <c r="O56" s="479"/>
      <c r="P56" s="479"/>
      <c r="Q56" s="479"/>
      <c r="R56" s="479"/>
      <c r="S56" s="479"/>
      <c r="T56" s="479"/>
      <c r="U56" s="479"/>
      <c r="V56" s="479"/>
      <c r="W56" s="479"/>
      <c r="X56" s="480"/>
      <c r="Y56" s="480"/>
      <c r="Z56" s="479" t="s">
        <v>2</v>
      </c>
      <c r="AA56" s="480"/>
      <c r="AB56" s="480"/>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0"/>
      <c r="AZ56" s="480"/>
      <c r="BA56" s="480"/>
      <c r="BB56" s="480"/>
      <c r="BC56" s="480"/>
      <c r="BD56" s="480"/>
      <c r="BE56" s="480"/>
      <c r="BF56" s="480"/>
      <c r="BG56" s="480"/>
      <c r="BH56" s="480"/>
      <c r="BI56" s="480"/>
      <c r="BJ56" s="480" t="s">
        <v>2</v>
      </c>
      <c r="BK56" s="480"/>
      <c r="BL56" s="480"/>
      <c r="BM56" s="480"/>
      <c r="BN56" s="480"/>
      <c r="BO56" s="480"/>
      <c r="BP56" s="480"/>
      <c r="BQ56" s="480"/>
      <c r="BR56" s="480"/>
      <c r="BS56" s="481"/>
    </row>
    <row r="57" spans="1:71" ht="15" customHeight="1">
      <c r="A57" s="819">
        <v>53</v>
      </c>
      <c r="B57" s="820" t="s">
        <v>1430</v>
      </c>
      <c r="C57" s="478" t="s">
        <v>12</v>
      </c>
      <c r="D57" s="479" t="s">
        <v>2</v>
      </c>
      <c r="E57" s="479"/>
      <c r="F57" s="479"/>
      <c r="G57" s="479"/>
      <c r="H57" s="479"/>
      <c r="I57" s="479"/>
      <c r="J57" s="479"/>
      <c r="K57" s="479"/>
      <c r="L57" s="479"/>
      <c r="M57" s="479"/>
      <c r="N57" s="479" t="s">
        <v>2</v>
      </c>
      <c r="O57" s="479"/>
      <c r="P57" s="479"/>
      <c r="Q57" s="479"/>
      <c r="R57" s="479"/>
      <c r="S57" s="479"/>
      <c r="T57" s="479"/>
      <c r="U57" s="479"/>
      <c r="V57" s="479"/>
      <c r="W57" s="479"/>
      <c r="X57" s="480"/>
      <c r="Y57" s="480"/>
      <c r="Z57" s="479"/>
      <c r="AA57" s="480"/>
      <c r="AB57" s="480"/>
      <c r="AC57" s="480"/>
      <c r="AD57" s="480"/>
      <c r="AE57" s="480"/>
      <c r="AF57" s="480"/>
      <c r="AG57" s="480"/>
      <c r="AH57" s="480"/>
      <c r="AI57" s="480"/>
      <c r="AJ57" s="480"/>
      <c r="AK57" s="480"/>
      <c r="AL57" s="480"/>
      <c r="AM57" s="480"/>
      <c r="AN57" s="480"/>
      <c r="AO57" s="480"/>
      <c r="AP57" s="480"/>
      <c r="AQ57" s="480"/>
      <c r="AR57" s="480"/>
      <c r="AS57" s="480"/>
      <c r="AT57" s="480"/>
      <c r="AU57" s="480"/>
      <c r="AV57" s="480"/>
      <c r="AW57" s="480"/>
      <c r="AX57" s="480"/>
      <c r="AY57" s="480"/>
      <c r="AZ57" s="480"/>
      <c r="BA57" s="480"/>
      <c r="BB57" s="480"/>
      <c r="BC57" s="480"/>
      <c r="BD57" s="480"/>
      <c r="BE57" s="480"/>
      <c r="BF57" s="480"/>
      <c r="BG57" s="480"/>
      <c r="BH57" s="480"/>
      <c r="BI57" s="480"/>
      <c r="BJ57" s="480"/>
      <c r="BK57" s="480" t="s">
        <v>2</v>
      </c>
      <c r="BL57" s="480"/>
      <c r="BM57" s="480"/>
      <c r="BN57" s="480"/>
      <c r="BO57" s="480"/>
      <c r="BP57" s="480"/>
      <c r="BQ57" s="480"/>
      <c r="BR57" s="480"/>
      <c r="BS57" s="481"/>
    </row>
    <row r="58" spans="1:71" ht="15" customHeight="1">
      <c r="A58" s="819">
        <v>54</v>
      </c>
      <c r="B58" s="820" t="s">
        <v>1433</v>
      </c>
      <c r="C58" s="478" t="s">
        <v>12</v>
      </c>
      <c r="D58" s="479" t="s">
        <v>2</v>
      </c>
      <c r="E58" s="479"/>
      <c r="F58" s="479"/>
      <c r="G58" s="479"/>
      <c r="H58" s="479"/>
      <c r="I58" s="479"/>
      <c r="J58" s="479"/>
      <c r="K58" s="479"/>
      <c r="L58" s="479"/>
      <c r="M58" s="479"/>
      <c r="N58" s="479"/>
      <c r="O58" s="479"/>
      <c r="P58" s="479"/>
      <c r="Q58" s="479"/>
      <c r="R58" s="479"/>
      <c r="S58" s="479"/>
      <c r="T58" s="479"/>
      <c r="U58" s="479"/>
      <c r="V58" s="479"/>
      <c r="W58" s="479"/>
      <c r="X58" s="480"/>
      <c r="Y58" s="480"/>
      <c r="Z58" s="479"/>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0"/>
      <c r="BE58" s="480"/>
      <c r="BF58" s="480"/>
      <c r="BG58" s="480"/>
      <c r="BH58" s="480"/>
      <c r="BI58" s="480"/>
      <c r="BJ58" s="480"/>
      <c r="BK58" s="480"/>
      <c r="BL58" s="480" t="s">
        <v>2</v>
      </c>
      <c r="BM58" s="480" t="s">
        <v>2</v>
      </c>
      <c r="BN58" s="480"/>
      <c r="BO58" s="480"/>
      <c r="BP58" s="480"/>
      <c r="BQ58" s="480"/>
      <c r="BR58" s="480"/>
      <c r="BS58" s="481"/>
    </row>
    <row r="59" spans="1:71" ht="15" customHeight="1">
      <c r="A59" s="819">
        <v>55</v>
      </c>
      <c r="B59" s="820" t="s">
        <v>1469</v>
      </c>
      <c r="C59" s="478" t="s">
        <v>12</v>
      </c>
      <c r="D59" s="479" t="s">
        <v>2</v>
      </c>
      <c r="E59" s="479"/>
      <c r="F59" s="479"/>
      <c r="G59" s="479"/>
      <c r="H59" s="479"/>
      <c r="I59" s="479"/>
      <c r="J59" s="479"/>
      <c r="K59" s="479"/>
      <c r="L59" s="479"/>
      <c r="M59" s="479"/>
      <c r="N59" s="479" t="s">
        <v>2</v>
      </c>
      <c r="O59" s="479"/>
      <c r="P59" s="479"/>
      <c r="Q59" s="479"/>
      <c r="R59" s="479"/>
      <c r="S59" s="479"/>
      <c r="T59" s="479"/>
      <c r="U59" s="479"/>
      <c r="V59" s="479"/>
      <c r="W59" s="479"/>
      <c r="X59" s="480"/>
      <c r="Y59" s="480"/>
      <c r="Z59" s="479"/>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0"/>
      <c r="BN59" s="480" t="s">
        <v>2</v>
      </c>
      <c r="BO59" s="480"/>
      <c r="BP59" s="480"/>
      <c r="BQ59" s="480"/>
      <c r="BR59" s="480"/>
      <c r="BS59" s="481"/>
    </row>
    <row r="60" spans="1:71" ht="15" customHeight="1">
      <c r="A60" s="819">
        <v>56</v>
      </c>
      <c r="B60" s="820" t="s">
        <v>1516</v>
      </c>
      <c r="C60" s="478" t="s">
        <v>12</v>
      </c>
      <c r="D60" s="479" t="s">
        <v>2</v>
      </c>
      <c r="E60" s="479"/>
      <c r="F60" s="479"/>
      <c r="G60" s="479"/>
      <c r="H60" s="479"/>
      <c r="I60" s="479"/>
      <c r="J60" s="479"/>
      <c r="K60" s="479"/>
      <c r="L60" s="479"/>
      <c r="M60" s="479"/>
      <c r="N60" s="479"/>
      <c r="O60" s="479"/>
      <c r="P60" s="479"/>
      <c r="Q60" s="479"/>
      <c r="R60" s="479"/>
      <c r="S60" s="479"/>
      <c r="T60" s="479"/>
      <c r="U60" s="479"/>
      <c r="V60" s="479"/>
      <c r="W60" s="479"/>
      <c r="X60" s="480"/>
      <c r="Y60" s="480"/>
      <c r="Z60" s="479"/>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480"/>
      <c r="BO60" s="480" t="s">
        <v>2</v>
      </c>
      <c r="BP60" s="480" t="s">
        <v>2</v>
      </c>
      <c r="BQ60" s="480"/>
      <c r="BR60" s="480"/>
      <c r="BS60" s="481"/>
    </row>
    <row r="61" spans="1:71" ht="15" customHeight="1">
      <c r="A61" s="819">
        <v>57</v>
      </c>
      <c r="B61" s="820" t="s">
        <v>1536</v>
      </c>
      <c r="C61" s="478" t="s">
        <v>12</v>
      </c>
      <c r="D61" s="479" t="s">
        <v>2</v>
      </c>
      <c r="E61" s="479" t="s">
        <v>12</v>
      </c>
      <c r="F61" s="479" t="s">
        <v>2</v>
      </c>
      <c r="G61" s="479"/>
      <c r="H61" s="479"/>
      <c r="I61" s="479"/>
      <c r="J61" s="479"/>
      <c r="K61" s="479"/>
      <c r="L61" s="479"/>
      <c r="M61" s="479"/>
      <c r="N61" s="479"/>
      <c r="O61" s="479"/>
      <c r="P61" s="479"/>
      <c r="Q61" s="479"/>
      <c r="R61" s="479"/>
      <c r="S61" s="479"/>
      <c r="T61" s="479"/>
      <c r="U61" s="479"/>
      <c r="V61" s="479"/>
      <c r="W61" s="479"/>
      <c r="X61" s="480"/>
      <c r="Y61" s="480"/>
      <c r="Z61" s="479"/>
      <c r="AA61" s="480"/>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0"/>
      <c r="AY61" s="480"/>
      <c r="AZ61" s="480"/>
      <c r="BA61" s="480"/>
      <c r="BB61" s="480"/>
      <c r="BC61" s="480"/>
      <c r="BD61" s="480"/>
      <c r="BE61" s="480"/>
      <c r="BF61" s="480"/>
      <c r="BG61" s="480"/>
      <c r="BH61" s="480"/>
      <c r="BI61" s="480"/>
      <c r="BJ61" s="480"/>
      <c r="BK61" s="480"/>
      <c r="BL61" s="480"/>
      <c r="BM61" s="480"/>
      <c r="BN61" s="480"/>
      <c r="BO61" s="480"/>
      <c r="BP61" s="480"/>
      <c r="BQ61" s="480" t="s">
        <v>2</v>
      </c>
      <c r="BR61" s="480"/>
      <c r="BS61" s="481"/>
    </row>
    <row r="62" spans="1:71" ht="15" customHeight="1">
      <c r="A62" s="819">
        <v>58</v>
      </c>
      <c r="B62" s="820" t="s">
        <v>1543</v>
      </c>
      <c r="C62" s="478" t="s">
        <v>12</v>
      </c>
      <c r="D62" s="479" t="s">
        <v>2</v>
      </c>
      <c r="E62" s="479" t="s">
        <v>12</v>
      </c>
      <c r="F62" s="479" t="s">
        <v>2</v>
      </c>
      <c r="G62" s="479"/>
      <c r="H62" s="479"/>
      <c r="I62" s="479"/>
      <c r="J62" s="479"/>
      <c r="K62" s="479"/>
      <c r="L62" s="479"/>
      <c r="M62" s="479"/>
      <c r="N62" s="479" t="s">
        <v>2</v>
      </c>
      <c r="O62" s="479"/>
      <c r="P62" s="479"/>
      <c r="Q62" s="479"/>
      <c r="R62" s="479"/>
      <c r="S62" s="479"/>
      <c r="T62" s="479"/>
      <c r="U62" s="479"/>
      <c r="V62" s="479"/>
      <c r="W62" s="479"/>
      <c r="X62" s="480"/>
      <c r="Y62" s="480"/>
      <c r="Z62" s="479" t="s">
        <v>2</v>
      </c>
      <c r="AA62" s="480"/>
      <c r="AB62" s="480"/>
      <c r="AC62" s="480"/>
      <c r="AD62" s="480"/>
      <c r="AE62" s="480"/>
      <c r="AF62" s="480"/>
      <c r="AG62" s="480"/>
      <c r="AH62" s="480"/>
      <c r="AI62" s="480"/>
      <c r="AJ62" s="480"/>
      <c r="AK62" s="480"/>
      <c r="AL62" s="480"/>
      <c r="AM62" s="480"/>
      <c r="AN62" s="480"/>
      <c r="AO62" s="480"/>
      <c r="AP62" s="480"/>
      <c r="AQ62" s="480"/>
      <c r="AR62" s="480"/>
      <c r="AS62" s="480"/>
      <c r="AT62" s="480"/>
      <c r="AU62" s="480"/>
      <c r="AV62" s="480"/>
      <c r="AW62" s="480"/>
      <c r="AX62" s="480"/>
      <c r="AY62" s="480"/>
      <c r="AZ62" s="480"/>
      <c r="BA62" s="480"/>
      <c r="BB62" s="480"/>
      <c r="BC62" s="480"/>
      <c r="BD62" s="480"/>
      <c r="BE62" s="480"/>
      <c r="BF62" s="480"/>
      <c r="BG62" s="480"/>
      <c r="BH62" s="480"/>
      <c r="BI62" s="480"/>
      <c r="BJ62" s="480"/>
      <c r="BK62" s="480"/>
      <c r="BL62" s="480"/>
      <c r="BM62" s="480"/>
      <c r="BN62" s="480"/>
      <c r="BO62" s="480"/>
      <c r="BP62" s="480"/>
      <c r="BQ62" s="480"/>
      <c r="BR62" s="480"/>
      <c r="BS62" s="481"/>
    </row>
    <row r="63" spans="1:71" ht="15" customHeight="1">
      <c r="A63" s="444">
        <v>59</v>
      </c>
      <c r="B63" s="445" t="s">
        <v>1552</v>
      </c>
      <c r="C63" s="472" t="s">
        <v>12</v>
      </c>
      <c r="D63" s="473" t="s">
        <v>2</v>
      </c>
      <c r="E63" s="473" t="s">
        <v>12</v>
      </c>
      <c r="F63" s="473" t="s">
        <v>12</v>
      </c>
      <c r="G63" s="473"/>
      <c r="H63" s="473"/>
      <c r="I63" s="473"/>
      <c r="J63" s="473"/>
      <c r="K63" s="473"/>
      <c r="L63" s="473"/>
      <c r="M63" s="473"/>
      <c r="N63" s="473"/>
      <c r="O63" s="473"/>
      <c r="P63" s="473"/>
      <c r="Q63" s="473"/>
      <c r="R63" s="473"/>
      <c r="S63" s="473"/>
      <c r="T63" s="473"/>
      <c r="U63" s="473"/>
      <c r="V63" s="473"/>
      <c r="W63" s="473"/>
      <c r="X63" s="474"/>
      <c r="Y63" s="474"/>
      <c r="Z63" s="473"/>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4"/>
      <c r="BR63" s="474" t="s">
        <v>2</v>
      </c>
      <c r="BS63" s="475"/>
    </row>
    <row r="64" spans="1:71" s="1" customFormat="1" ht="15" customHeight="1">
      <c r="A64" s="1" t="s">
        <v>902</v>
      </c>
    </row>
    <row r="65" spans="1:12" s="1" customFormat="1" ht="15" customHeight="1">
      <c r="A65" s="1" t="s">
        <v>1782</v>
      </c>
    </row>
    <row r="66" spans="1:12" ht="15" customHeight="1"/>
    <row r="67" spans="1:12" ht="20.5">
      <c r="A67" s="447" t="s">
        <v>35</v>
      </c>
    </row>
    <row r="68" spans="1:12">
      <c r="A68" s="448"/>
      <c r="B68" s="449"/>
      <c r="C68" s="450"/>
      <c r="D68" s="451"/>
      <c r="E68" s="451"/>
      <c r="F68" s="451"/>
      <c r="G68" s="451"/>
      <c r="H68" s="451"/>
      <c r="I68" s="451"/>
      <c r="J68" s="451"/>
      <c r="K68" s="1170"/>
    </row>
    <row r="69" spans="1:12" ht="120" customHeight="1">
      <c r="A69" s="452"/>
      <c r="B69" s="484"/>
      <c r="C69" s="558" t="s">
        <v>1004</v>
      </c>
      <c r="D69" s="1024" t="s">
        <v>38</v>
      </c>
      <c r="E69" s="486" t="s">
        <v>844</v>
      </c>
      <c r="F69" s="486" t="s">
        <v>845</v>
      </c>
      <c r="G69" s="486" t="s">
        <v>843</v>
      </c>
      <c r="H69" s="486" t="s">
        <v>368</v>
      </c>
      <c r="I69" s="491" t="s">
        <v>203</v>
      </c>
      <c r="J69" s="491" t="s">
        <v>486</v>
      </c>
      <c r="K69" s="1172" t="s">
        <v>1802</v>
      </c>
      <c r="L69" s="485"/>
    </row>
    <row r="70" spans="1:12" ht="15" customHeight="1">
      <c r="A70" s="453"/>
      <c r="B70" s="454"/>
      <c r="C70" s="455"/>
      <c r="D70" s="456"/>
      <c r="E70" s="456"/>
      <c r="F70" s="456"/>
      <c r="G70" s="456"/>
      <c r="H70" s="456"/>
      <c r="I70" s="487"/>
      <c r="J70" s="487"/>
      <c r="K70" s="1171"/>
    </row>
    <row r="71" spans="1:12" ht="15" customHeight="1">
      <c r="A71" s="429">
        <v>1</v>
      </c>
      <c r="B71" s="457" t="s">
        <v>999</v>
      </c>
      <c r="C71" s="431" t="s">
        <v>3</v>
      </c>
      <c r="D71" s="432" t="s">
        <v>3</v>
      </c>
      <c r="E71" s="438" t="s">
        <v>13</v>
      </c>
      <c r="F71" s="438" t="s">
        <v>13</v>
      </c>
      <c r="G71" s="438" t="s">
        <v>903</v>
      </c>
      <c r="H71" s="438" t="s">
        <v>904</v>
      </c>
      <c r="I71" s="438"/>
      <c r="J71" s="1166"/>
      <c r="K71" s="488"/>
    </row>
    <row r="72" spans="1:12" ht="15" customHeight="1">
      <c r="A72" s="435">
        <v>2</v>
      </c>
      <c r="B72" s="458" t="s">
        <v>1000</v>
      </c>
      <c r="C72" s="437" t="s">
        <v>3</v>
      </c>
      <c r="D72" s="439" t="s">
        <v>3</v>
      </c>
      <c r="E72" s="439" t="s">
        <v>13</v>
      </c>
      <c r="F72" s="439" t="s">
        <v>13</v>
      </c>
      <c r="G72" s="439"/>
      <c r="H72" s="439"/>
      <c r="I72" s="439"/>
      <c r="J72" s="440"/>
      <c r="K72" s="489"/>
    </row>
    <row r="73" spans="1:12" ht="15" customHeight="1">
      <c r="A73" s="442">
        <v>3</v>
      </c>
      <c r="B73" s="458" t="s">
        <v>494</v>
      </c>
      <c r="C73" s="437" t="s">
        <v>3</v>
      </c>
      <c r="D73" s="439" t="s">
        <v>3</v>
      </c>
      <c r="E73" s="439" t="s">
        <v>13</v>
      </c>
      <c r="F73" s="439" t="s">
        <v>13</v>
      </c>
      <c r="G73" s="439"/>
      <c r="H73" s="439" t="s">
        <v>377</v>
      </c>
      <c r="I73" s="439" t="s">
        <v>485</v>
      </c>
      <c r="J73" s="440"/>
      <c r="K73" s="489"/>
    </row>
    <row r="74" spans="1:12" ht="15" customHeight="1">
      <c r="A74" s="435">
        <v>4</v>
      </c>
      <c r="B74" s="458" t="s">
        <v>1003</v>
      </c>
      <c r="C74" s="437" t="s">
        <v>2</v>
      </c>
      <c r="D74" s="439" t="s">
        <v>2</v>
      </c>
      <c r="E74" s="439" t="s">
        <v>13</v>
      </c>
      <c r="F74" s="439" t="s">
        <v>13</v>
      </c>
      <c r="G74" s="439"/>
      <c r="H74" s="439"/>
      <c r="I74" s="439"/>
      <c r="J74" s="440" t="s">
        <v>2</v>
      </c>
      <c r="K74" s="441"/>
    </row>
    <row r="75" spans="1:12" ht="15" customHeight="1">
      <c r="A75" s="442">
        <v>5</v>
      </c>
      <c r="B75" s="459" t="s">
        <v>1001</v>
      </c>
      <c r="C75" s="437" t="s">
        <v>2</v>
      </c>
      <c r="D75" s="439" t="s">
        <v>2</v>
      </c>
      <c r="E75" s="439" t="s">
        <v>13</v>
      </c>
      <c r="F75" s="439" t="s">
        <v>13</v>
      </c>
      <c r="G75" s="439"/>
      <c r="H75" s="439"/>
      <c r="I75" s="439"/>
      <c r="J75" s="440"/>
      <c r="K75" s="489"/>
    </row>
    <row r="76" spans="1:12" ht="15" customHeight="1">
      <c r="A76" s="435">
        <v>6</v>
      </c>
      <c r="B76" s="460" t="s">
        <v>493</v>
      </c>
      <c r="C76" s="461" t="s">
        <v>2</v>
      </c>
      <c r="D76" s="439" t="s">
        <v>2</v>
      </c>
      <c r="E76" s="439" t="s">
        <v>13</v>
      </c>
      <c r="F76" s="439" t="s">
        <v>13</v>
      </c>
      <c r="G76" s="439"/>
      <c r="H76" s="439"/>
      <c r="I76" s="439"/>
      <c r="J76" s="440"/>
      <c r="K76" s="489"/>
    </row>
    <row r="77" spans="1:12" ht="15" customHeight="1">
      <c r="A77" s="442">
        <v>7</v>
      </c>
      <c r="B77" s="460" t="s">
        <v>713</v>
      </c>
      <c r="C77" s="437" t="s">
        <v>2</v>
      </c>
      <c r="D77" s="439" t="s">
        <v>2</v>
      </c>
      <c r="E77" s="439" t="s">
        <v>2</v>
      </c>
      <c r="F77" s="439" t="s">
        <v>2</v>
      </c>
      <c r="G77" s="439"/>
      <c r="H77" s="439"/>
      <c r="I77" s="439"/>
      <c r="J77" s="440"/>
      <c r="K77" s="489"/>
    </row>
    <row r="78" spans="1:12" ht="15" customHeight="1">
      <c r="A78" s="435">
        <v>8</v>
      </c>
      <c r="B78" s="556" t="s">
        <v>1002</v>
      </c>
      <c r="C78" s="461" t="s">
        <v>13</v>
      </c>
      <c r="D78" s="439" t="s">
        <v>13</v>
      </c>
      <c r="E78" s="439"/>
      <c r="F78" s="439"/>
      <c r="G78" s="439"/>
      <c r="H78" s="439"/>
      <c r="I78" s="439"/>
      <c r="J78" s="440"/>
      <c r="K78" s="489"/>
    </row>
    <row r="79" spans="1:12" ht="15" customHeight="1">
      <c r="A79" s="442">
        <v>9</v>
      </c>
      <c r="B79" s="460" t="s">
        <v>683</v>
      </c>
      <c r="C79" s="461" t="s">
        <v>13</v>
      </c>
      <c r="D79" s="439" t="s">
        <v>13</v>
      </c>
      <c r="E79" s="439" t="s">
        <v>13</v>
      </c>
      <c r="F79" s="439" t="s">
        <v>13</v>
      </c>
      <c r="G79" s="439"/>
      <c r="H79" s="439"/>
      <c r="I79" s="439"/>
      <c r="J79" s="440"/>
      <c r="K79" s="489"/>
    </row>
    <row r="80" spans="1:12" ht="15" customHeight="1">
      <c r="A80" s="1025">
        <v>10</v>
      </c>
      <c r="B80" s="1026" t="s">
        <v>897</v>
      </c>
      <c r="C80" s="1027" t="s">
        <v>13</v>
      </c>
      <c r="D80" s="1028" t="s">
        <v>13</v>
      </c>
      <c r="E80" s="1028" t="s">
        <v>13</v>
      </c>
      <c r="F80" s="1028" t="s">
        <v>13</v>
      </c>
      <c r="G80" s="1028"/>
      <c r="H80" s="1028"/>
      <c r="I80" s="439"/>
      <c r="J80" s="1167"/>
      <c r="K80" s="1029"/>
    </row>
    <row r="81" spans="1:11" ht="15" customHeight="1">
      <c r="A81" s="819">
        <v>11</v>
      </c>
      <c r="B81" s="1030" t="s">
        <v>1538</v>
      </c>
      <c r="C81" s="1031" t="s">
        <v>2</v>
      </c>
      <c r="D81" s="1032" t="s">
        <v>2</v>
      </c>
      <c r="E81" s="1032"/>
      <c r="F81" s="1032"/>
      <c r="G81" s="1032"/>
      <c r="H81" s="1032"/>
      <c r="I81" s="479"/>
      <c r="J81" s="1168"/>
      <c r="K81" s="1173" t="s">
        <v>13</v>
      </c>
    </row>
    <row r="82" spans="1:11" ht="15" customHeight="1">
      <c r="A82" s="819">
        <v>12</v>
      </c>
      <c r="B82" s="1030" t="s">
        <v>1539</v>
      </c>
      <c r="C82" s="1031" t="s">
        <v>2</v>
      </c>
      <c r="D82" s="1032" t="s">
        <v>2</v>
      </c>
      <c r="E82" s="1032"/>
      <c r="F82" s="1032"/>
      <c r="G82" s="1032"/>
      <c r="H82" s="1032"/>
      <c r="I82" s="479"/>
      <c r="J82" s="1168"/>
      <c r="K82" s="1173" t="s">
        <v>13</v>
      </c>
    </row>
    <row r="83" spans="1:11" ht="15" customHeight="1">
      <c r="A83" s="819">
        <v>13</v>
      </c>
      <c r="B83" s="1030" t="s">
        <v>1540</v>
      </c>
      <c r="C83" s="1031" t="s">
        <v>2</v>
      </c>
      <c r="D83" s="1032" t="s">
        <v>2</v>
      </c>
      <c r="E83" s="1032"/>
      <c r="F83" s="1032"/>
      <c r="G83" s="1032"/>
      <c r="H83" s="1032"/>
      <c r="I83" s="479"/>
      <c r="J83" s="1168"/>
      <c r="K83" s="1173" t="s">
        <v>13</v>
      </c>
    </row>
    <row r="84" spans="1:11" ht="15" customHeight="1">
      <c r="A84" s="819">
        <v>14</v>
      </c>
      <c r="B84" s="1030" t="s">
        <v>1541</v>
      </c>
      <c r="C84" s="1031" t="s">
        <v>2</v>
      </c>
      <c r="D84" s="1032" t="s">
        <v>2</v>
      </c>
      <c r="E84" s="1032"/>
      <c r="F84" s="1032"/>
      <c r="G84" s="1032"/>
      <c r="H84" s="1032"/>
      <c r="I84" s="479"/>
      <c r="J84" s="1168"/>
      <c r="K84" s="1173" t="s">
        <v>13</v>
      </c>
    </row>
    <row r="85" spans="1:11" ht="15" customHeight="1">
      <c r="A85" s="819">
        <v>15</v>
      </c>
      <c r="B85" s="1030" t="s">
        <v>1542</v>
      </c>
      <c r="C85" s="1031" t="s">
        <v>2</v>
      </c>
      <c r="D85" s="1032" t="s">
        <v>2</v>
      </c>
      <c r="E85" s="1032"/>
      <c r="F85" s="1032"/>
      <c r="G85" s="1032"/>
      <c r="H85" s="1032"/>
      <c r="I85" s="479"/>
      <c r="J85" s="1168"/>
      <c r="K85" s="1173" t="s">
        <v>13</v>
      </c>
    </row>
    <row r="86" spans="1:11" ht="15" customHeight="1">
      <c r="A86" s="819">
        <v>16</v>
      </c>
      <c r="B86" s="1030" t="s">
        <v>1554</v>
      </c>
      <c r="C86" s="1031" t="s">
        <v>2</v>
      </c>
      <c r="D86" s="1032" t="s">
        <v>2</v>
      </c>
      <c r="E86" s="1032"/>
      <c r="F86" s="1032"/>
      <c r="G86" s="1032"/>
      <c r="H86" s="1032"/>
      <c r="I86" s="479"/>
      <c r="J86" s="1168"/>
      <c r="K86" s="1173" t="s">
        <v>13</v>
      </c>
    </row>
    <row r="87" spans="1:11" ht="15" customHeight="1">
      <c r="A87" s="819"/>
      <c r="B87" s="1030"/>
      <c r="C87" s="1031"/>
      <c r="D87" s="1032"/>
      <c r="E87" s="1032"/>
      <c r="F87" s="1032"/>
      <c r="G87" s="1032"/>
      <c r="H87" s="1032"/>
      <c r="I87" s="479"/>
      <c r="J87" s="1168"/>
      <c r="K87" s="1033"/>
    </row>
    <row r="88" spans="1:11" ht="15" customHeight="1">
      <c r="A88" s="444"/>
      <c r="B88" s="482"/>
      <c r="C88" s="483"/>
      <c r="D88" s="446"/>
      <c r="E88" s="446"/>
      <c r="F88" s="446"/>
      <c r="G88" s="446"/>
      <c r="H88" s="446"/>
      <c r="I88" s="446"/>
      <c r="J88" s="1169"/>
      <c r="K88" s="490"/>
    </row>
    <row r="89" spans="1:11" ht="15" customHeight="1">
      <c r="A89" s="422" t="s">
        <v>371</v>
      </c>
    </row>
    <row r="90" spans="1:11" ht="15" customHeight="1">
      <c r="A90" s="422" t="s">
        <v>372</v>
      </c>
    </row>
  </sheetData>
  <autoFilter ref="A4:BT55" xr:uid="{00000000-0009-0000-0000-000000000000}"/>
  <customSheetViews>
    <customSheetView guid="{86B41AF5-FF3A-4416-A5C4-EFC15DC936A3}" showPageBreaks="1" fitToPage="1">
      <pane xSplit="2" ySplit="3" topLeftCell="C40" activePane="bottomRight" state="frozen"/>
      <selection pane="bottomRight" activeCell="B38" sqref="B38"/>
      <rowBreaks count="1" manualBreakCount="1">
        <brk id="47" max="16383" man="1"/>
      </rowBreaks>
      <pageMargins left="0.19685039370078741" right="0.19685039370078741" top="0.31496062992125984" bottom="0.19685039370078741" header="0.23622047244094491" footer="0.19685039370078741"/>
      <pageSetup paperSize="9" scale="53" orientation="landscape" r:id="rId1"/>
      <headerFooter alignWithMargins="0"/>
    </customSheetView>
  </customSheetViews>
  <phoneticPr fontId="6"/>
  <hyperlinks>
    <hyperlink ref="C3" location="届出書!Print_Area" display="届出書" xr:uid="{00000000-0004-0000-0000-000000000000}"/>
    <hyperlink ref="D3" location="'別紙１（一覧表）'!Print_Titles" display="'別紙１（一覧表）'!Print_Titles" xr:uid="{00000000-0004-0000-0000-000001000000}"/>
    <hyperlink ref="G3" location="'別紙３(障害支援区分）'!A1" display="'別紙３(障害支援区分）'!A1" xr:uid="{00000000-0004-0000-0000-000002000000}"/>
    <hyperlink ref="H3" location="'別紙４（利用状況）'!A1" display="'別紙４（利用状況）'!A1" xr:uid="{00000000-0004-0000-0000-000003000000}"/>
    <hyperlink ref="I3" location="'別紙５（人員配置（生介・療養））'!A1" display="'別紙５（人員配置（生介・療養））'!A1" xr:uid="{00000000-0004-0000-0000-000004000000}"/>
    <hyperlink ref="E3" location="'別紙２（勤務体制【生活介護・療養介護】）'!A1" display="'別紙２（勤務体制【生活介護・療養介護】）'!A1" xr:uid="{00000000-0004-0000-0000-000005000000}"/>
    <hyperlink ref="F3" location="'別紙２（勤務体制【生活介護・療養介護以外】）'!A1" display="'別紙２（勤務体制【生活介護・療養介護以外】）'!A1" xr:uid="{00000000-0004-0000-0000-000006000000}"/>
    <hyperlink ref="J3" location="'別紙６福祉専門（変更・短期入所以外）'!A1" display="'別紙６福祉専門（変更・短期入所以外）'!A1" xr:uid="{00000000-0004-0000-0000-000007000000}"/>
    <hyperlink ref="K3" location="'別紙６（福祉専門職員配置（共生型短期入所））'!Print_Area" display="'別紙６（福祉専門職員配置（共生型短期入所））'!Print_Area" xr:uid="{00000000-0004-0000-0000-000008000000}"/>
    <hyperlink ref="L3" location="'別紙７（視覚聴覚言語(Ⅰ)）'!Print_Area" display="'別紙７（視覚聴覚言語(Ⅰ)）'!Print_Area" xr:uid="{00000000-0004-0000-0000-000009000000}"/>
    <hyperlink ref="M3" location="'別紙７（視覚聴覚言語(Ⅱ)）'!Print_Area" display="別紙７の2（視覚聴覚言語２）" xr:uid="{00000000-0004-0000-0000-00000A000000}"/>
    <hyperlink ref="O3" location="'別紙８　（リハビリ（生介））'!Print_Area" display="'別紙８　（リハビリ（生介））'!Print_Area" xr:uid="{00000000-0004-0000-0000-00000B000000}"/>
    <hyperlink ref="Q3" location="'別紙９（食事提供（R6.9.30まで））'!A1" display="'別紙９（食事提供（R6.9.30まで））'!A1" xr:uid="{00000000-0004-0000-0000-00000C000000}"/>
    <hyperlink ref="S3" location="'別紙10（重度（生介・施設入所））'!Print_Area" display="'別紙10（重度（生介・施設入所））'!Print_Area" xr:uid="{00000000-0004-0000-0000-00000D000000}"/>
    <hyperlink ref="T3" location="'別紙10（重度（短期入所））'!Print_Area" display="'別紙10（重度（短期入所））'!Print_Area" xr:uid="{00000000-0004-0000-0000-00000E000000}"/>
    <hyperlink ref="U3" location="'別紙11（栄養）'!A1" display="'別紙11（栄養）'!A1" xr:uid="{00000000-0004-0000-0000-000010000000}"/>
    <hyperlink ref="V3" location="'別紙12（夜勤職員）'!A1" display="'別紙12（夜勤職員）'!A1" xr:uid="{00000000-0004-0000-0000-000011000000}"/>
    <hyperlink ref="W3" location="'別紙13（夜間看護）'!A1" display="'別紙13（夜間看護）'!A1" xr:uid="{00000000-0004-0000-0000-000012000000}"/>
    <hyperlink ref="X3" location="'別紙14（通勤者・地域移行等）'!A1" display="'別紙14（通勤者・地域移行等）'!A1" xr:uid="{00000000-0004-0000-0000-000013000000}"/>
    <hyperlink ref="Y3" location="'別紙16（研修修了）'!A1" display="'別紙16（研修修了）'!A1" xr:uid="{00000000-0004-0000-0000-000014000000}"/>
    <hyperlink ref="AA3" location="'別紙17（重度者支援体制）'!A1" display="'別紙17（重度者支援体制）'!A1" xr:uid="{00000000-0004-0000-0000-000015000000}"/>
    <hyperlink ref="AB3" location="'別紙19（目標工賃達成指導員）'!A1" display="'別紙19（目標工賃達成指導員）'!A1" xr:uid="{00000000-0004-0000-0000-000016000000}"/>
    <hyperlink ref="AC3" location="'別紙21人員配置体制加算（療養介護・変更）'!A1" display="'別紙21人員配置体制加算（療養介護・変更）'!A1" xr:uid="{00000000-0004-0000-0000-000017000000}"/>
    <hyperlink ref="AD3" location="'別紙22延長支援（生活介護等）'!A1" display="'別紙22延長支援（生活介護等）'!A1" xr:uid="{00000000-0004-0000-0000-000018000000}"/>
    <hyperlink ref="AE3" location="'別紙23緊急短期入所体制確保加算（短期入所）'!A1" display="'別紙23緊急短期入所体制確保加算（短期入所）'!A1" xr:uid="{00000000-0004-0000-0000-000019000000}"/>
    <hyperlink ref="AF3" location="'別紙24看護職員配置加算（生活介護・生活訓練）'!A1" display="'別紙24看護職員配置加算（生活介護・生活訓練）'!A1" xr:uid="{00000000-0004-0000-0000-00001A000000}"/>
    <hyperlink ref="AG3" location="'別紙25（夜間支援等）'!A1" display="'別紙25（夜間支援等）'!A1" xr:uid="{00000000-0004-0000-0000-00001B000000}"/>
    <hyperlink ref="AH3" location="'別紙26（移行準備支援体制（Ⅰ））'!A1" display="'別紙26（移行準備支援体制（Ⅰ））'!A1" xr:uid="{00000000-0004-0000-0000-00001C000000}"/>
    <hyperlink ref="AI3" location="'別紙27（送迎加算）'!A1" display="'別紙27（送迎加算）'!A1" xr:uid="{00000000-0004-0000-0000-00001D000000}"/>
    <hyperlink ref="AJ3" location="'別紙30（地域生活移行）'!A1" display="'別紙30（地域生活移行）'!A1" xr:uid="{00000000-0004-0000-0000-00001E000000}"/>
    <hyperlink ref="AK3" location="'別紙31（サービス管理責任者配置等加算）'!A1" display="'別紙31（サービス管理責任者配置等加算）'!A1" xr:uid="{00000000-0004-0000-0000-00001F000000}"/>
    <hyperlink ref="AL3" location="'別紙32（重度障害者支援加算（生活介護））'!Print_Area" display="'別紙32（重度障害者支援加算（生活介護））'!Print_Area" xr:uid="{00000000-0004-0000-0000-000020000000}"/>
    <hyperlink ref="AM3" location="'別紙33（個別計画訓練支援加算（自立訓練（生活訓練））'!A1" display="'別紙33（個別計画訓練支援加算（自立訓練（生活訓練））'!A1" xr:uid="{00000000-0004-0000-0000-000021000000}"/>
    <hyperlink ref="AN3" location="'別紙34（就労移行支援・基本報酬算定区分・変更）'!A1" display="'別紙34（就労移行支援・基本報酬算定区分・変更）'!A1" xr:uid="{00000000-0004-0000-0000-000022000000}"/>
    <hyperlink ref="AO3" location="'別紙35（就労移行支援・基本報酬・変更）'!A1" display="'別紙35（就労移行支援・基本報酬・変更）'!A1" xr:uid="{00000000-0004-0000-0000-000023000000}"/>
    <hyperlink ref="AP3" location="'別紙36の１（スコア表）'!Print_Area" display="'別紙36の１（スコア表）'!Print_Area" xr:uid="{00000000-0004-0000-0000-000024000000}"/>
    <hyperlink ref="AQ3" location="別紙36の2!Print_Area" display="別紙36の2!Print_Area" xr:uid="{00000000-0004-0000-0000-000025000000}"/>
    <hyperlink ref="AT3" location="'別紙37（賃金向上達成指導員配置加算）'!A1" display="'別紙37（賃金向上達成指導員配置加算）'!A1" xr:uid="{00000000-0004-0000-0000-000026000000}"/>
    <hyperlink ref="AU3" location="'別紙38（就労移行支援体制加算（Ａ型）・変更）'!A1" display="'別紙38（就労移行支援体制加算（Ａ型）・変更）'!A1" xr:uid="{00000000-0004-0000-0000-000027000000}"/>
    <hyperlink ref="AX3" location="'別紙39（就労継続支援Ｂ型・基本報酬算定区分・変更）'!A1" display="'別紙39（就労継続支援Ｂ型・基本報酬算定区分・変更）'!A1" xr:uid="{00000000-0004-0000-0000-000028000000}"/>
    <hyperlink ref="AY3" location="'別紙44の１（ピアサポ体制）'!Print_Area" display="'別紙44の１（ピアサポ体制）'!Print_Area" xr:uid="{00000000-0004-0000-0000-000029000000}"/>
    <hyperlink ref="AZ3" location="'別紙40（就労定着支援・基本報酬算定区分・変更）'!A1" display="'別紙40（就労定着支援・基本報酬算定区分・変更）'!A1" xr:uid="{00000000-0004-0000-0000-00002A000000}"/>
    <hyperlink ref="BA3" location="'別紙41（就労定着支援・基本報酬(継続)・変更）'!A1" display="'別紙41（就労定着支援・基本報酬(継続)・変更）'!A1" xr:uid="{00000000-0004-0000-0000-00002B000000}"/>
    <hyperlink ref="BB3" location="'別紙41（就労定着支援・基本報酬(新規指定)・変更）'!A1" display="'別紙41（就労定着支援・基本報酬(新規指定)・変更）'!A1" xr:uid="{00000000-0004-0000-0000-00002C000000}"/>
    <hyperlink ref="BC3" location="'別紙42（就労定着実績体制加算・変更）'!A1" display="'別紙42（就労定着実績体制加算・変更）'!A1" xr:uid="{00000000-0004-0000-0000-00002D000000}"/>
    <hyperlink ref="BD3" location="'別紙43（社会生活支援特別加算（就労系・訓練系サービス）'!A1" display="'別紙43（社会生活支援特別加算（就労系・訓練系サービス）'!A1" xr:uid="{00000000-0004-0000-0000-00002E000000}"/>
    <hyperlink ref="BE3" location="'別紙44の2（ピアサポ実施加算）'!Print_Area" display="'別紙44の2（ピアサポ実施加算）'!Print_Area" xr:uid="{00000000-0004-0000-0000-00002F000000}"/>
    <hyperlink ref="BF3" location="'別紙45 医療連携体制加算（Ⅶ）（変更・短期入所）'!A1" display="'別紙45 医療連携体制加算（Ⅶ）（変更・短期入所）'!A1" xr:uid="{00000000-0004-0000-0000-000030000000}"/>
    <hyperlink ref="D69" location="'別紙１（一覧表）'!Print_Titles" display="'別紙１（一覧表）'!Print_Titles" xr:uid="{00000000-0004-0000-0000-000031000000}"/>
    <hyperlink ref="I69" location="'別紙20（平均利用期間）'!A1" display="'別紙20（平均利用期間）'!A1" xr:uid="{00000000-0004-0000-0000-000032000000}"/>
    <hyperlink ref="K69" location="'別紙29（栄養減算）'!A1" display="'別紙29（栄養減算）'!A1" xr:uid="{00000000-0004-0000-0000-000033000000}"/>
    <hyperlink ref="G69" location="'別紙３(障害支援区分）'!A1" display="'別紙３(障害支援区分）'!A1" xr:uid="{00000000-0004-0000-0000-000034000000}"/>
    <hyperlink ref="H69" location="'別紙４（利用状況）'!A1" display="'別紙４（利用状況）'!A1" xr:uid="{00000000-0004-0000-0000-000035000000}"/>
    <hyperlink ref="E69" location="'別紙２（勤務体制【生活介護・療養介護】）'!A1" display="'別紙２（勤務体制【生活介護・療養介護】）'!A1" xr:uid="{00000000-0004-0000-0000-000036000000}"/>
    <hyperlink ref="F69" location="'別紙２（勤務体制【生活介護・療養介護以外】）'!A1" display="'別紙２（勤務体制【生活介護・療養介護以外】）'!A1" xr:uid="{00000000-0004-0000-0000-000037000000}"/>
    <hyperlink ref="BG3" location="'別紙46 居住支援連携体制加算（新規・自立生活援助等）'!A1" display="'別紙46 居住支援連携体制加算（新規・自立生活援助等）'!A1" xr:uid="{00000000-0004-0000-0000-000038000000}"/>
    <hyperlink ref="BH3" location="'別紙47 口腔衛生管理体制（新規・入所）'!A1" display="'別紙47 口腔衛生管理体制（新規・入所）'!A1" xr:uid="{00000000-0004-0000-0000-000039000000}"/>
    <hyperlink ref="AV3" location="'別紙38（就労移行支援体制加算（Ｂ型）・変更）'!A1" display="'別紙38（就労移行支援体制加算（Ｂ型）・変更）'!A1" xr:uid="{00000000-0004-0000-0000-00003A000000}"/>
    <hyperlink ref="BI3" location="'別紙48 日中活動支援加算（新規・短期入所）'!A1" display="'別紙48 日中活動支援加算（新規・短期入所）'!A1" xr:uid="{00000000-0004-0000-0000-00003B000000}"/>
    <hyperlink ref="AW3" location="'別紙38（就労移行支援体制加算）'!A1" display="'別紙38（就労移行支援体制加算）'!A1" xr:uid="{00000000-0004-0000-0000-00003C000000}"/>
    <hyperlink ref="C69" location="届出書!Print_Area" display="届出書" xr:uid="{00000000-0004-0000-0000-00003D000000}"/>
    <hyperlink ref="P3" location="'別紙８　（リハビリ（自立（機能）））'!Print_Area" display="別紙８　（リハビリ（自立訓練（機能）））" xr:uid="{53F9704A-1F01-4357-B495-D30F4162A50E}"/>
    <hyperlink ref="BJ3" location="'別紙49（高次脳機能）'!Excel_BuiltIn_Print_Area" display="'別紙49（高次脳機能）'!Excel_BuiltIn_Print_Area" xr:uid="{29DEC2DE-AEF0-4C19-953D-F2727DB056D8}"/>
    <hyperlink ref="BK3" location="'別紙50（障害者支援施設等感染対策向上加算）'!Print_Area" display="'別紙50（障害者支援施設等感染対策向上加算）'!Print_Area" xr:uid="{04BBA66B-9CBB-4E1B-B248-DE0A190DEB60}"/>
    <hyperlink ref="BL3" location="'別紙51（地域生活支援拠点）'!Print_Area" display="'別紙51（地域生活支援拠点）'!Print_Area" xr:uid="{FFDAB985-B18B-48A2-8D7B-EB3C02788A85}"/>
    <hyperlink ref="BN3" location="'別紙52（地域生活支援拠点等機能強化加算）'!Print_Area" display="'別紙52（地域生活支援拠点等機能強化加算）'!Print_Area" xr:uid="{7E8C2AE2-E013-4737-ACB0-3AB2C5B29EB5}"/>
    <hyperlink ref="BO3" location="'別紙53（入浴支援加算）'!Print_Area" display="'別紙53（入浴支援加算）'!Print_Area" xr:uid="{50FB3B53-DF11-4FCA-ABD6-3B70A98FC836}"/>
    <hyperlink ref="BQ3" location="'別紙54（目標工賃達成加算）'!Print_Area" display="'別紙54（目標工賃達成加算）'!Print_Area" xr:uid="{BA69B605-42EF-4D32-BBA9-584CC5A72A59}"/>
    <hyperlink ref="BR3" location="'別紙55（地域移行支援体制加算）'!Print_Area" display="'別紙55（地域移行支援体制加算）'!Print_Area" xr:uid="{ED996FE6-636E-425F-A362-B66546968835}"/>
    <hyperlink ref="AR3" location="'様式１（別紙36の1関係）'!A1" display="'様式１（別紙36の1関係）'!A1" xr:uid="{69CCBE2B-54F2-44E9-BC68-2469A81D510A}"/>
    <hyperlink ref="AS3" location="'様式２（別紙36の1関係）'!A1" display="'様式２（別紙36の1関係）'!A1" xr:uid="{6CA4D607-5B33-411A-9872-BBFCE4566802}"/>
    <hyperlink ref="R3" location="'別紙９（食事提供（R6.10.1以降））'!A1" display="'別紙９（食事提供（R6.10.1以降））'!A1" xr:uid="{CC7F7ABA-D4F4-46A7-9A3B-00F63A3712D7}"/>
    <hyperlink ref="J69" location="'別紙29（栄養減算）'!A1" display="'別紙29（栄養減算）'!A1" xr:uid="{0CEC1402-6D96-4ACA-8095-EF90967671EB}"/>
  </hyperlinks>
  <pageMargins left="0.19685039370078741" right="0.19685039370078741" top="0.31496062992125984" bottom="0.19685039370078741" header="0.23622047244094491" footer="0.19685039370078741"/>
  <pageSetup paperSize="9" scale="43" orientation="landscape" cellComments="asDisplayed" r:id="rId2"/>
  <headerFooter alignWithMargins="0"/>
  <rowBreaks count="1" manualBreakCount="1">
    <brk id="66" max="16383" man="1"/>
  </rowBreaks>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0" tint="-4.9989318521683403E-2"/>
  </sheetPr>
  <dimension ref="A1:H38"/>
  <sheetViews>
    <sheetView showGridLines="0" view="pageBreakPreview" zoomScale="70" zoomScaleNormal="100" zoomScaleSheetLayoutView="70" workbookViewId="0">
      <selection activeCell="G20" sqref="G20"/>
    </sheetView>
  </sheetViews>
  <sheetFormatPr defaultColWidth="9" defaultRowHeight="13"/>
  <cols>
    <col min="1" max="1" width="32.08984375" style="166" customWidth="1"/>
    <col min="2" max="3" width="3.08984375" style="166" customWidth="1"/>
    <col min="4" max="4" width="23.6328125" style="166" customWidth="1"/>
    <col min="5" max="5" width="10.36328125" style="166" customWidth="1"/>
    <col min="6" max="6" width="7.453125" style="166" customWidth="1"/>
    <col min="7" max="7" width="23.26953125" style="166" customWidth="1"/>
    <col min="8" max="8" width="11.453125" style="166" customWidth="1"/>
    <col min="9" max="16384" width="9" style="166"/>
  </cols>
  <sheetData>
    <row r="1" spans="1:8" ht="16.5">
      <c r="A1" s="582" t="s">
        <v>1053</v>
      </c>
    </row>
    <row r="2" spans="1:8" ht="27.75" customHeight="1">
      <c r="A2" s="165"/>
      <c r="G2" s="1591" t="s">
        <v>793</v>
      </c>
      <c r="H2" s="1591"/>
    </row>
    <row r="3" spans="1:8" ht="18" customHeight="1">
      <c r="A3" s="165"/>
      <c r="G3" s="256"/>
      <c r="H3" s="256"/>
    </row>
    <row r="4" spans="1:8" ht="70.5" customHeight="1">
      <c r="A4" s="1566" t="s">
        <v>557</v>
      </c>
      <c r="B4" s="1567"/>
      <c r="C4" s="1567"/>
      <c r="D4" s="1567"/>
      <c r="E4" s="1567"/>
      <c r="F4" s="1567"/>
      <c r="G4" s="1567"/>
      <c r="H4" s="1567"/>
    </row>
    <row r="5" spans="1:8" ht="12" customHeight="1">
      <c r="A5" s="167"/>
      <c r="B5" s="167"/>
      <c r="C5" s="167"/>
      <c r="D5" s="167"/>
      <c r="E5" s="167"/>
      <c r="F5" s="167"/>
      <c r="G5" s="167"/>
      <c r="H5" s="167"/>
    </row>
    <row r="6" spans="1:8" ht="36" customHeight="1">
      <c r="A6" s="168" t="s">
        <v>275</v>
      </c>
      <c r="B6" s="1568"/>
      <c r="C6" s="1569"/>
      <c r="D6" s="1569"/>
      <c r="E6" s="1569"/>
      <c r="F6" s="1569"/>
      <c r="G6" s="1569"/>
      <c r="H6" s="1570"/>
    </row>
    <row r="7" spans="1:8" ht="46.5" customHeight="1">
      <c r="A7" s="169" t="s">
        <v>276</v>
      </c>
      <c r="B7" s="1571" t="s">
        <v>277</v>
      </c>
      <c r="C7" s="1572"/>
      <c r="D7" s="1572"/>
      <c r="E7" s="1572"/>
      <c r="F7" s="1572"/>
      <c r="G7" s="1572"/>
      <c r="H7" s="1573"/>
    </row>
    <row r="8" spans="1:8" ht="84" customHeight="1">
      <c r="A8" s="170" t="s">
        <v>278</v>
      </c>
      <c r="B8" s="1574" t="s">
        <v>558</v>
      </c>
      <c r="C8" s="1575"/>
      <c r="D8" s="1575"/>
      <c r="E8" s="1575"/>
      <c r="F8" s="1575"/>
      <c r="G8" s="1575"/>
      <c r="H8" s="1576"/>
    </row>
    <row r="9" spans="1:8" ht="23.25" customHeight="1">
      <c r="A9" s="171"/>
      <c r="B9" s="172"/>
      <c r="C9" s="172"/>
      <c r="D9" s="172"/>
      <c r="E9" s="172"/>
      <c r="F9" s="172"/>
      <c r="G9" s="172"/>
    </row>
    <row r="10" spans="1:8">
      <c r="A10" s="1577" t="s">
        <v>279</v>
      </c>
      <c r="B10" s="173"/>
      <c r="C10" s="174"/>
      <c r="D10" s="174"/>
      <c r="E10" s="174"/>
      <c r="F10" s="174"/>
      <c r="G10" s="174"/>
      <c r="H10" s="1580" t="s">
        <v>280</v>
      </c>
    </row>
    <row r="11" spans="1:8">
      <c r="A11" s="1578"/>
      <c r="B11" s="175"/>
      <c r="H11" s="1581"/>
    </row>
    <row r="12" spans="1:8" ht="52.5" customHeight="1">
      <c r="A12" s="1578"/>
      <c r="B12" s="175"/>
      <c r="C12" s="176" t="s">
        <v>559</v>
      </c>
      <c r="D12" s="177" t="s">
        <v>560</v>
      </c>
      <c r="E12" s="178" t="s">
        <v>281</v>
      </c>
      <c r="F12" s="179"/>
      <c r="H12" s="1581"/>
    </row>
    <row r="13" spans="1:8" ht="52.5" customHeight="1">
      <c r="A13" s="1578"/>
      <c r="B13" s="175"/>
      <c r="C13" s="176" t="s">
        <v>561</v>
      </c>
      <c r="D13" s="177" t="s">
        <v>562</v>
      </c>
      <c r="E13" s="178" t="s">
        <v>281</v>
      </c>
      <c r="F13" s="179"/>
      <c r="G13" s="180" t="s">
        <v>527</v>
      </c>
      <c r="H13" s="1581"/>
    </row>
    <row r="14" spans="1:8" ht="13.5" customHeight="1">
      <c r="A14" s="1578"/>
      <c r="B14" s="175"/>
      <c r="H14" s="1581"/>
    </row>
    <row r="15" spans="1:8" ht="13.5" customHeight="1">
      <c r="A15" s="1579"/>
      <c r="B15" s="181"/>
      <c r="C15" s="172"/>
      <c r="D15" s="172"/>
      <c r="E15" s="172"/>
      <c r="F15" s="172"/>
      <c r="G15" s="172"/>
      <c r="H15" s="1582"/>
    </row>
    <row r="16" spans="1:8">
      <c r="A16" s="1583" t="s">
        <v>563</v>
      </c>
      <c r="B16" s="173"/>
      <c r="C16" s="174"/>
      <c r="D16" s="174"/>
      <c r="E16" s="174"/>
      <c r="F16" s="174"/>
      <c r="G16" s="182"/>
      <c r="H16" s="1586" t="s">
        <v>280</v>
      </c>
    </row>
    <row r="17" spans="1:8">
      <c r="A17" s="1584"/>
      <c r="B17" s="175"/>
      <c r="G17" s="183"/>
      <c r="H17" s="1587"/>
    </row>
    <row r="18" spans="1:8" ht="53.15" customHeight="1">
      <c r="A18" s="1584"/>
      <c r="B18" s="175"/>
      <c r="C18" s="257"/>
      <c r="D18" s="180"/>
      <c r="E18" s="179"/>
      <c r="F18" s="179"/>
      <c r="G18" s="183"/>
      <c r="H18" s="1587"/>
    </row>
    <row r="19" spans="1:8" ht="53.15" customHeight="1">
      <c r="A19" s="1584"/>
      <c r="B19" s="175"/>
      <c r="C19" s="257"/>
      <c r="D19" s="180"/>
      <c r="E19" s="179"/>
      <c r="F19" s="179"/>
      <c r="G19" s="184"/>
      <c r="H19" s="1587"/>
    </row>
    <row r="20" spans="1:8">
      <c r="A20" s="1584"/>
      <c r="B20" s="175"/>
      <c r="G20" s="183"/>
      <c r="H20" s="1587"/>
    </row>
    <row r="21" spans="1:8">
      <c r="A21" s="1585"/>
      <c r="B21" s="181"/>
      <c r="C21" s="172"/>
      <c r="D21" s="172"/>
      <c r="E21" s="172"/>
      <c r="F21" s="172"/>
      <c r="G21" s="258"/>
      <c r="H21" s="1588"/>
    </row>
    <row r="23" spans="1:8" ht="17.25" customHeight="1">
      <c r="A23" s="1564" t="s">
        <v>424</v>
      </c>
      <c r="B23" s="1564"/>
      <c r="C23" s="1564"/>
      <c r="D23" s="1564"/>
      <c r="E23" s="1564"/>
      <c r="F23" s="1564"/>
      <c r="G23" s="1564"/>
      <c r="H23" s="1564"/>
    </row>
    <row r="24" spans="1:8" ht="16.5" customHeight="1">
      <c r="A24" s="1564" t="s">
        <v>564</v>
      </c>
      <c r="B24" s="1564"/>
      <c r="C24" s="1564"/>
      <c r="D24" s="1564"/>
      <c r="E24" s="1564"/>
      <c r="F24" s="1564"/>
      <c r="G24" s="1564"/>
      <c r="H24" s="1564"/>
    </row>
    <row r="25" spans="1:8" ht="17.25" customHeight="1">
      <c r="A25" s="1564" t="s">
        <v>565</v>
      </c>
      <c r="B25" s="1564"/>
      <c r="C25" s="1564"/>
      <c r="D25" s="1564"/>
      <c r="E25" s="1564"/>
      <c r="F25" s="1564"/>
      <c r="G25" s="1564"/>
      <c r="H25" s="1564"/>
    </row>
    <row r="26" spans="1:8" ht="17.25" customHeight="1">
      <c r="A26" s="1564" t="s">
        <v>566</v>
      </c>
      <c r="B26" s="1564"/>
      <c r="C26" s="1564"/>
      <c r="D26" s="1564"/>
      <c r="E26" s="1564"/>
      <c r="F26" s="1564"/>
      <c r="G26" s="1564"/>
      <c r="H26" s="1564"/>
    </row>
    <row r="27" spans="1:8" ht="17.25" customHeight="1">
      <c r="A27" s="1564" t="s">
        <v>567</v>
      </c>
      <c r="B27" s="1564"/>
      <c r="C27" s="1564"/>
      <c r="D27" s="1564"/>
      <c r="E27" s="1564"/>
      <c r="F27" s="1564"/>
      <c r="G27" s="1564"/>
      <c r="H27" s="1564"/>
    </row>
    <row r="28" spans="1:8" ht="17.25" customHeight="1">
      <c r="A28" s="1564" t="s">
        <v>568</v>
      </c>
      <c r="B28" s="1564"/>
      <c r="C28" s="1564"/>
      <c r="D28" s="1564"/>
      <c r="E28" s="1564"/>
      <c r="F28" s="1564"/>
      <c r="G28" s="1564"/>
      <c r="H28" s="1564"/>
    </row>
    <row r="29" spans="1:8" ht="17.25" customHeight="1">
      <c r="A29" s="1564" t="s">
        <v>569</v>
      </c>
      <c r="B29" s="1564"/>
      <c r="C29" s="1564"/>
      <c r="D29" s="1564"/>
      <c r="E29" s="1564"/>
      <c r="F29" s="1564"/>
      <c r="G29" s="1564"/>
      <c r="H29" s="1564"/>
    </row>
    <row r="30" spans="1:8" ht="17.25" customHeight="1">
      <c r="A30" s="1564"/>
      <c r="B30" s="1564"/>
      <c r="C30" s="1564"/>
      <c r="D30" s="1564"/>
      <c r="E30" s="1564"/>
      <c r="F30" s="1564"/>
      <c r="G30" s="1564"/>
      <c r="H30" s="1564"/>
    </row>
    <row r="31" spans="1:8" ht="17.25" customHeight="1">
      <c r="A31" s="253"/>
      <c r="B31" s="253"/>
      <c r="C31" s="253"/>
      <c r="D31" s="253"/>
      <c r="E31" s="253"/>
      <c r="F31" s="253"/>
      <c r="G31" s="253"/>
      <c r="H31" s="253"/>
    </row>
    <row r="32" spans="1:8" ht="17.25" customHeight="1">
      <c r="A32" s="253"/>
      <c r="B32" s="253"/>
      <c r="C32" s="253"/>
      <c r="D32" s="253"/>
      <c r="E32" s="253"/>
      <c r="F32" s="253"/>
      <c r="G32" s="253"/>
      <c r="H32" s="253"/>
    </row>
    <row r="33" spans="1:8" ht="17.25" customHeight="1">
      <c r="A33" s="253"/>
      <c r="B33" s="253"/>
      <c r="C33" s="253"/>
      <c r="D33" s="253"/>
      <c r="E33" s="253"/>
      <c r="F33" s="253"/>
      <c r="G33" s="253"/>
      <c r="H33" s="253"/>
    </row>
    <row r="34" spans="1:8" ht="17.25" customHeight="1">
      <c r="A34" s="253"/>
      <c r="B34" s="253"/>
      <c r="C34" s="253"/>
      <c r="D34" s="253"/>
      <c r="E34" s="253"/>
      <c r="F34" s="253"/>
      <c r="G34" s="253"/>
      <c r="H34" s="253"/>
    </row>
    <row r="35" spans="1:8" ht="17.25" customHeight="1">
      <c r="A35" s="1564"/>
      <c r="B35" s="1564"/>
      <c r="C35" s="1564"/>
      <c r="D35" s="1564"/>
      <c r="E35" s="1564"/>
      <c r="F35" s="1564"/>
      <c r="G35" s="1564"/>
      <c r="H35" s="1564"/>
    </row>
    <row r="36" spans="1:8">
      <c r="A36" s="1564"/>
      <c r="B36" s="1564"/>
      <c r="C36" s="1564"/>
      <c r="D36" s="1564"/>
      <c r="E36" s="1564"/>
      <c r="F36" s="1564"/>
      <c r="G36" s="1564"/>
      <c r="H36" s="1564"/>
    </row>
    <row r="37" spans="1:8">
      <c r="A37" s="1564"/>
      <c r="B37" s="1564"/>
      <c r="C37" s="1564"/>
      <c r="D37" s="1564"/>
      <c r="E37" s="1564"/>
      <c r="F37" s="1564"/>
      <c r="G37" s="1564"/>
      <c r="H37" s="1564"/>
    </row>
    <row r="38" spans="1:8">
      <c r="A38" s="1564"/>
      <c r="B38" s="1564"/>
      <c r="C38" s="1564"/>
      <c r="D38" s="1564"/>
      <c r="E38" s="1564"/>
      <c r="F38" s="1564"/>
      <c r="G38" s="1564"/>
      <c r="H38" s="1564"/>
    </row>
  </sheetData>
  <customSheetViews>
    <customSheetView guid="{86B41AF5-FF3A-4416-A5C4-EFC15DC936A3}" scale="90" showPageBreaks="1" showGridLines="0" printArea="1" view="pageBreakPreview">
      <selection activeCell="A4" sqref="A4:H4"/>
      <pageMargins left="0.7" right="0.6" top="0.75" bottom="0.75" header="0.3" footer="0.3"/>
      <pageSetup paperSize="9" scale="78" orientation="portrait" r:id="rId1"/>
    </customSheetView>
  </customSheetViews>
  <mergeCells count="21">
    <mergeCell ref="A37:H37"/>
    <mergeCell ref="A38:H38"/>
    <mergeCell ref="A27:H27"/>
    <mergeCell ref="A28:H28"/>
    <mergeCell ref="A29:H29"/>
    <mergeCell ref="A30:H30"/>
    <mergeCell ref="A35:H35"/>
    <mergeCell ref="A36:H36"/>
    <mergeCell ref="A26:H26"/>
    <mergeCell ref="G2:H2"/>
    <mergeCell ref="A4:H4"/>
    <mergeCell ref="B6:H6"/>
    <mergeCell ref="B7:H7"/>
    <mergeCell ref="B8:H8"/>
    <mergeCell ref="A10:A15"/>
    <mergeCell ref="H10:H15"/>
    <mergeCell ref="A16:A21"/>
    <mergeCell ref="H16:H21"/>
    <mergeCell ref="A23:H23"/>
    <mergeCell ref="A24:H24"/>
    <mergeCell ref="A25:H25"/>
  </mergeCells>
  <phoneticPr fontId="6"/>
  <pageMargins left="0.7" right="0.6" top="0.75" bottom="0.75" header="0.3" footer="0.3"/>
  <pageSetup paperSize="9" scale="78" orientation="portrait" r:id="rId2"/>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8F487-7C93-4CF6-A17A-B0C5F7B2BDCC}">
  <sheetPr codeName="Sheet12"/>
  <dimension ref="A1:AM50"/>
  <sheetViews>
    <sheetView view="pageBreakPreview" zoomScaleSheetLayoutView="100" workbookViewId="0"/>
  </sheetViews>
  <sheetFormatPr defaultColWidth="8.6328125" defaultRowHeight="21" customHeight="1"/>
  <cols>
    <col min="1" max="1" width="7.90625" style="692" customWidth="1"/>
    <col min="2" max="23" width="2.6328125" style="692" customWidth="1"/>
    <col min="24" max="24" width="5.453125" style="692" customWidth="1"/>
    <col min="25" max="25" width="4.36328125" style="692" customWidth="1"/>
    <col min="26" max="37" width="2.6328125" style="692" customWidth="1"/>
    <col min="38" max="38" width="2.453125" style="692" customWidth="1"/>
    <col min="39" max="39" width="9" style="692" customWidth="1"/>
    <col min="40" max="40" width="2.453125" style="692" customWidth="1"/>
    <col min="41" max="16384" width="8.6328125" style="692"/>
  </cols>
  <sheetData>
    <row r="1" spans="1:39" s="691" customFormat="1" ht="20.149999999999999" customHeight="1">
      <c r="A1" s="691" t="s">
        <v>1200</v>
      </c>
    </row>
    <row r="2" spans="1:39" s="691" customFormat="1" ht="20.149999999999999" customHeight="1">
      <c r="AA2" s="1617" t="s">
        <v>1162</v>
      </c>
      <c r="AB2" s="1617"/>
      <c r="AC2" s="1617"/>
      <c r="AD2" s="1617"/>
      <c r="AE2" s="1617"/>
      <c r="AF2" s="1617"/>
      <c r="AG2" s="1617"/>
      <c r="AH2" s="1617"/>
      <c r="AI2" s="1617"/>
      <c r="AJ2" s="1617"/>
    </row>
    <row r="3" spans="1:39" s="691" customFormat="1" ht="20.149999999999999" customHeight="1"/>
    <row r="4" spans="1:39" ht="21" customHeight="1">
      <c r="B4" s="1618" t="s">
        <v>1163</v>
      </c>
      <c r="C4" s="1618"/>
      <c r="D4" s="1618"/>
      <c r="E4" s="1618"/>
      <c r="F4" s="1618"/>
      <c r="G4" s="1618"/>
      <c r="H4" s="1618"/>
      <c r="I4" s="1618"/>
      <c r="J4" s="1618"/>
      <c r="K4" s="1618"/>
      <c r="L4" s="1618"/>
      <c r="M4" s="1618"/>
      <c r="N4" s="1618"/>
      <c r="O4" s="1618"/>
      <c r="P4" s="1618"/>
      <c r="Q4" s="1618"/>
      <c r="R4" s="1618"/>
      <c r="S4" s="1618"/>
      <c r="T4" s="1618"/>
      <c r="U4" s="1618"/>
      <c r="V4" s="1618"/>
      <c r="W4" s="1618"/>
      <c r="X4" s="1618"/>
      <c r="Y4" s="1618"/>
      <c r="Z4" s="1618"/>
      <c r="AA4" s="1618"/>
      <c r="AB4" s="1618"/>
      <c r="AC4" s="1618"/>
      <c r="AD4" s="1618"/>
      <c r="AE4" s="1618"/>
      <c r="AF4" s="1618"/>
      <c r="AG4" s="1618"/>
      <c r="AH4" s="1618"/>
      <c r="AI4" s="1618"/>
      <c r="AJ4" s="1618"/>
    </row>
    <row r="5" spans="1:39" s="694" customFormat="1" ht="18" customHeight="1">
      <c r="A5" s="693"/>
      <c r="B5" s="693"/>
      <c r="C5" s="693"/>
      <c r="D5" s="693"/>
      <c r="E5" s="693"/>
      <c r="F5" s="693"/>
      <c r="G5" s="693"/>
      <c r="H5" s="693"/>
    </row>
    <row r="6" spans="1:39" s="694" customFormat="1" ht="29.25" customHeight="1">
      <c r="A6" s="693"/>
      <c r="B6" s="1619" t="s">
        <v>1164</v>
      </c>
      <c r="C6" s="1619"/>
      <c r="D6" s="1619"/>
      <c r="E6" s="1619"/>
      <c r="F6" s="1619"/>
      <c r="G6" s="1619"/>
      <c r="H6" s="1619"/>
      <c r="I6" s="1619"/>
      <c r="J6" s="1619"/>
      <c r="K6" s="1619"/>
      <c r="L6" s="1613"/>
      <c r="M6" s="1613"/>
      <c r="N6" s="1613"/>
      <c r="O6" s="1613"/>
      <c r="P6" s="1613"/>
      <c r="Q6" s="1613"/>
      <c r="R6" s="1613"/>
      <c r="S6" s="1613"/>
      <c r="T6" s="1613"/>
      <c r="U6" s="1613"/>
      <c r="V6" s="1613"/>
      <c r="W6" s="1613"/>
      <c r="X6" s="1613"/>
      <c r="Y6" s="1613"/>
      <c r="Z6" s="1613"/>
      <c r="AA6" s="1613"/>
      <c r="AB6" s="1613"/>
      <c r="AC6" s="1613"/>
      <c r="AD6" s="1613"/>
      <c r="AE6" s="1613"/>
      <c r="AF6" s="1613"/>
      <c r="AG6" s="1613"/>
      <c r="AH6" s="1613"/>
      <c r="AI6" s="1613"/>
      <c r="AJ6" s="1613"/>
    </row>
    <row r="7" spans="1:39" s="694" customFormat="1" ht="31.5" customHeight="1">
      <c r="A7" s="693"/>
      <c r="B7" s="1619" t="s">
        <v>1165</v>
      </c>
      <c r="C7" s="1619"/>
      <c r="D7" s="1619"/>
      <c r="E7" s="1619"/>
      <c r="F7" s="1619"/>
      <c r="G7" s="1619"/>
      <c r="H7" s="1619"/>
      <c r="I7" s="1619"/>
      <c r="J7" s="1619"/>
      <c r="K7" s="1619"/>
      <c r="L7" s="1620"/>
      <c r="M7" s="1620"/>
      <c r="N7" s="1620"/>
      <c r="O7" s="1620"/>
      <c r="P7" s="1620"/>
      <c r="Q7" s="1620"/>
      <c r="R7" s="1620"/>
      <c r="S7" s="1620"/>
      <c r="T7" s="1620"/>
      <c r="U7" s="1620"/>
      <c r="V7" s="1620"/>
      <c r="W7" s="1620"/>
      <c r="X7" s="1620"/>
      <c r="Y7" s="1620"/>
      <c r="Z7" s="1621" t="s">
        <v>1166</v>
      </c>
      <c r="AA7" s="1621"/>
      <c r="AB7" s="1621"/>
      <c r="AC7" s="1621"/>
      <c r="AD7" s="1621"/>
      <c r="AE7" s="1621"/>
      <c r="AF7" s="1621"/>
      <c r="AG7" s="1622" t="s">
        <v>1167</v>
      </c>
      <c r="AH7" s="1622"/>
      <c r="AI7" s="1622"/>
      <c r="AJ7" s="1622"/>
    </row>
    <row r="8" spans="1:39" s="694" customFormat="1" ht="29.25" customHeight="1">
      <c r="B8" s="1612" t="s">
        <v>1168</v>
      </c>
      <c r="C8" s="1612"/>
      <c r="D8" s="1612"/>
      <c r="E8" s="1612"/>
      <c r="F8" s="1612"/>
      <c r="G8" s="1612"/>
      <c r="H8" s="1612"/>
      <c r="I8" s="1612"/>
      <c r="J8" s="1612"/>
      <c r="K8" s="1612"/>
      <c r="L8" s="1613" t="s">
        <v>1169</v>
      </c>
      <c r="M8" s="1613"/>
      <c r="N8" s="1613"/>
      <c r="O8" s="1613"/>
      <c r="P8" s="1613"/>
      <c r="Q8" s="1613"/>
      <c r="R8" s="1613"/>
      <c r="S8" s="1613"/>
      <c r="T8" s="1613"/>
      <c r="U8" s="1613"/>
      <c r="V8" s="1613"/>
      <c r="W8" s="1613"/>
      <c r="X8" s="1613"/>
      <c r="Y8" s="1613"/>
      <c r="Z8" s="1613"/>
      <c r="AA8" s="1613"/>
      <c r="AB8" s="1613"/>
      <c r="AC8" s="1613"/>
      <c r="AD8" s="1613"/>
      <c r="AE8" s="1613"/>
      <c r="AF8" s="1613"/>
      <c r="AG8" s="1613"/>
      <c r="AH8" s="1613"/>
      <c r="AI8" s="1613"/>
      <c r="AJ8" s="1613"/>
    </row>
    <row r="9" spans="1:39" ht="9.75" customHeight="1"/>
    <row r="10" spans="1:39" ht="21" customHeight="1">
      <c r="B10" s="1598" t="s">
        <v>1170</v>
      </c>
      <c r="C10" s="1598"/>
      <c r="D10" s="1598"/>
      <c r="E10" s="1598"/>
      <c r="F10" s="1598"/>
      <c r="G10" s="1598"/>
      <c r="H10" s="1598"/>
      <c r="I10" s="1598"/>
      <c r="J10" s="1598"/>
      <c r="K10" s="1598"/>
      <c r="L10" s="1598"/>
      <c r="M10" s="1598"/>
      <c r="N10" s="1598"/>
      <c r="O10" s="1598"/>
      <c r="P10" s="1598"/>
      <c r="Q10" s="1598"/>
      <c r="R10" s="1598"/>
      <c r="S10" s="1598"/>
      <c r="T10" s="1598"/>
      <c r="U10" s="1598"/>
      <c r="V10" s="1598"/>
      <c r="W10" s="1598"/>
      <c r="X10" s="1598"/>
      <c r="Y10" s="1598"/>
      <c r="Z10" s="1598"/>
      <c r="AA10" s="1598"/>
      <c r="AB10" s="1598"/>
      <c r="AC10" s="1598"/>
      <c r="AD10" s="1598"/>
      <c r="AE10" s="1598"/>
      <c r="AF10" s="1598"/>
      <c r="AG10" s="1598"/>
      <c r="AH10" s="1598"/>
      <c r="AI10" s="1598"/>
      <c r="AJ10" s="1598"/>
    </row>
    <row r="11" spans="1:39" ht="21" customHeight="1">
      <c r="B11" s="1614" t="s">
        <v>1171</v>
      </c>
      <c r="C11" s="1614"/>
      <c r="D11" s="1614"/>
      <c r="E11" s="1614"/>
      <c r="F11" s="1614"/>
      <c r="G11" s="1614"/>
      <c r="H11" s="1614"/>
      <c r="I11" s="1614"/>
      <c r="J11" s="1614"/>
      <c r="K11" s="1614"/>
      <c r="L11" s="1614"/>
      <c r="M11" s="1614"/>
      <c r="N11" s="1614"/>
      <c r="O11" s="1614"/>
      <c r="P11" s="1614"/>
      <c r="Q11" s="1614"/>
      <c r="R11" s="1614"/>
      <c r="S11" s="1615"/>
      <c r="T11" s="1615"/>
      <c r="U11" s="1615"/>
      <c r="V11" s="1615"/>
      <c r="W11" s="1615"/>
      <c r="X11" s="1615"/>
      <c r="Y11" s="1615"/>
      <c r="Z11" s="1615"/>
      <c r="AA11" s="1615"/>
      <c r="AB11" s="1615"/>
      <c r="AC11" s="695" t="s">
        <v>1157</v>
      </c>
      <c r="AD11" s="696"/>
      <c r="AE11" s="1616"/>
      <c r="AF11" s="1616"/>
      <c r="AG11" s="1616"/>
      <c r="AH11" s="1616"/>
      <c r="AI11" s="1616"/>
      <c r="AJ11" s="1616"/>
      <c r="AM11" s="697"/>
    </row>
    <row r="12" spans="1:39" ht="21" customHeight="1" thickBot="1">
      <c r="B12" s="698"/>
      <c r="C12" s="1610" t="s">
        <v>1172</v>
      </c>
      <c r="D12" s="1610"/>
      <c r="E12" s="1610"/>
      <c r="F12" s="1610"/>
      <c r="G12" s="1610"/>
      <c r="H12" s="1610"/>
      <c r="I12" s="1610"/>
      <c r="J12" s="1610"/>
      <c r="K12" s="1610"/>
      <c r="L12" s="1610"/>
      <c r="M12" s="1610"/>
      <c r="N12" s="1610"/>
      <c r="O12" s="1610"/>
      <c r="P12" s="1610"/>
      <c r="Q12" s="1610"/>
      <c r="R12" s="1610"/>
      <c r="S12" s="1600">
        <f>ROUNDUP(S11*50%,1)</f>
        <v>0</v>
      </c>
      <c r="T12" s="1600"/>
      <c r="U12" s="1600"/>
      <c r="V12" s="1600"/>
      <c r="W12" s="1600"/>
      <c r="X12" s="1600"/>
      <c r="Y12" s="1600"/>
      <c r="Z12" s="1600"/>
      <c r="AA12" s="1600"/>
      <c r="AB12" s="1600"/>
      <c r="AC12" s="699" t="s">
        <v>1157</v>
      </c>
      <c r="AD12" s="699"/>
      <c r="AE12" s="1601"/>
      <c r="AF12" s="1601"/>
      <c r="AG12" s="1601"/>
      <c r="AH12" s="1601"/>
      <c r="AI12" s="1601"/>
      <c r="AJ12" s="1601"/>
    </row>
    <row r="13" spans="1:39" ht="21" customHeight="1" thickTop="1">
      <c r="B13" s="1602" t="s">
        <v>1173</v>
      </c>
      <c r="C13" s="1602"/>
      <c r="D13" s="1602"/>
      <c r="E13" s="1602"/>
      <c r="F13" s="1602"/>
      <c r="G13" s="1602"/>
      <c r="H13" s="1602"/>
      <c r="I13" s="1602"/>
      <c r="J13" s="1602"/>
      <c r="K13" s="1602"/>
      <c r="L13" s="1602"/>
      <c r="M13" s="1602"/>
      <c r="N13" s="1602"/>
      <c r="O13" s="1602"/>
      <c r="P13" s="1602"/>
      <c r="Q13" s="1602"/>
      <c r="R13" s="1602"/>
      <c r="S13" s="1611" t="e">
        <f>ROUNDUP(AE25/L25,1)</f>
        <v>#DIV/0!</v>
      </c>
      <c r="T13" s="1611"/>
      <c r="U13" s="1611"/>
      <c r="V13" s="1611"/>
      <c r="W13" s="1611"/>
      <c r="X13" s="1611"/>
      <c r="Y13" s="1611"/>
      <c r="Z13" s="1611"/>
      <c r="AA13" s="1611"/>
      <c r="AB13" s="1611"/>
      <c r="AC13" s="700" t="s">
        <v>1157</v>
      </c>
      <c r="AD13" s="700"/>
      <c r="AE13" s="1604" t="s">
        <v>1174</v>
      </c>
      <c r="AF13" s="1604"/>
      <c r="AG13" s="1604"/>
      <c r="AH13" s="1604"/>
      <c r="AI13" s="1604"/>
      <c r="AJ13" s="1604"/>
    </row>
    <row r="14" spans="1:39" ht="21" customHeight="1">
      <c r="B14" s="1608" t="s">
        <v>1175</v>
      </c>
      <c r="C14" s="1608"/>
      <c r="D14" s="1608"/>
      <c r="E14" s="1608"/>
      <c r="F14" s="1608"/>
      <c r="G14" s="1608"/>
      <c r="H14" s="1608"/>
      <c r="I14" s="1608"/>
      <c r="J14" s="1608"/>
      <c r="K14" s="1608"/>
      <c r="L14" s="1608" t="s">
        <v>1176</v>
      </c>
      <c r="M14" s="1608"/>
      <c r="N14" s="1608"/>
      <c r="O14" s="1608"/>
      <c r="P14" s="1608"/>
      <c r="Q14" s="1608"/>
      <c r="R14" s="1608"/>
      <c r="S14" s="1608"/>
      <c r="T14" s="1608"/>
      <c r="U14" s="1608"/>
      <c r="V14" s="1608"/>
      <c r="W14" s="1608"/>
      <c r="X14" s="1608"/>
      <c r="Y14" s="1608" t="s">
        <v>1177</v>
      </c>
      <c r="Z14" s="1608"/>
      <c r="AA14" s="1608"/>
      <c r="AB14" s="1608"/>
      <c r="AC14" s="1608"/>
      <c r="AD14" s="1608"/>
      <c r="AE14" s="1608" t="s">
        <v>1178</v>
      </c>
      <c r="AF14" s="1608"/>
      <c r="AG14" s="1608"/>
      <c r="AH14" s="1608"/>
      <c r="AI14" s="1608"/>
      <c r="AJ14" s="1608"/>
    </row>
    <row r="15" spans="1:39" ht="21" customHeight="1">
      <c r="B15" s="701">
        <v>1</v>
      </c>
      <c r="C15" s="1593"/>
      <c r="D15" s="1593"/>
      <c r="E15" s="1593"/>
      <c r="F15" s="1593"/>
      <c r="G15" s="1593"/>
      <c r="H15" s="1593"/>
      <c r="I15" s="1593"/>
      <c r="J15" s="1593"/>
      <c r="K15" s="1593"/>
      <c r="L15" s="1593"/>
      <c r="M15" s="1593"/>
      <c r="N15" s="1593"/>
      <c r="O15" s="1593"/>
      <c r="P15" s="1593"/>
      <c r="Q15" s="1593"/>
      <c r="R15" s="1593"/>
      <c r="S15" s="1593"/>
      <c r="T15" s="1593"/>
      <c r="U15" s="1593"/>
      <c r="V15" s="1593"/>
      <c r="W15" s="1593"/>
      <c r="X15" s="1593"/>
      <c r="Y15" s="1593"/>
      <c r="Z15" s="1593"/>
      <c r="AA15" s="1593"/>
      <c r="AB15" s="1593"/>
      <c r="AC15" s="1593"/>
      <c r="AD15" s="1593"/>
      <c r="AE15" s="1593"/>
      <c r="AF15" s="1593"/>
      <c r="AG15" s="1593"/>
      <c r="AH15" s="1593"/>
      <c r="AI15" s="1593"/>
      <c r="AJ15" s="1593"/>
    </row>
    <row r="16" spans="1:39" ht="21" customHeight="1">
      <c r="B16" s="701">
        <v>2</v>
      </c>
      <c r="C16" s="1593"/>
      <c r="D16" s="1593"/>
      <c r="E16" s="1593"/>
      <c r="F16" s="1593"/>
      <c r="G16" s="1593"/>
      <c r="H16" s="1593"/>
      <c r="I16" s="1593"/>
      <c r="J16" s="1593"/>
      <c r="K16" s="1593"/>
      <c r="L16" s="1593"/>
      <c r="M16" s="1593"/>
      <c r="N16" s="1593"/>
      <c r="O16" s="1593"/>
      <c r="P16" s="1593"/>
      <c r="Q16" s="1593"/>
      <c r="R16" s="1593"/>
      <c r="S16" s="1593"/>
      <c r="T16" s="1593"/>
      <c r="U16" s="1593"/>
      <c r="V16" s="1593"/>
      <c r="W16" s="1593"/>
      <c r="X16" s="1593"/>
      <c r="Y16" s="1593"/>
      <c r="Z16" s="1593"/>
      <c r="AA16" s="1593"/>
      <c r="AB16" s="1593"/>
      <c r="AC16" s="1593"/>
      <c r="AD16" s="1593"/>
      <c r="AE16" s="1593"/>
      <c r="AF16" s="1593"/>
      <c r="AG16" s="1593"/>
      <c r="AH16" s="1593"/>
      <c r="AI16" s="1593"/>
      <c r="AJ16" s="1593"/>
    </row>
    <row r="17" spans="2:36" ht="21" customHeight="1">
      <c r="B17" s="701">
        <v>3</v>
      </c>
      <c r="C17" s="1593"/>
      <c r="D17" s="1593"/>
      <c r="E17" s="1593"/>
      <c r="F17" s="1593"/>
      <c r="G17" s="1593"/>
      <c r="H17" s="1593"/>
      <c r="I17" s="1593"/>
      <c r="J17" s="1593"/>
      <c r="K17" s="1593"/>
      <c r="L17" s="1593"/>
      <c r="M17" s="1593"/>
      <c r="N17" s="1593"/>
      <c r="O17" s="1593"/>
      <c r="P17" s="1593"/>
      <c r="Q17" s="1593"/>
      <c r="R17" s="1593"/>
      <c r="S17" s="1593"/>
      <c r="T17" s="1593"/>
      <c r="U17" s="1593"/>
      <c r="V17" s="1593"/>
      <c r="W17" s="1593"/>
      <c r="X17" s="1593"/>
      <c r="Y17" s="1593"/>
      <c r="Z17" s="1593"/>
      <c r="AA17" s="1593"/>
      <c r="AB17" s="1593"/>
      <c r="AC17" s="1593"/>
      <c r="AD17" s="1593"/>
      <c r="AE17" s="1593"/>
      <c r="AF17" s="1593"/>
      <c r="AG17" s="1593"/>
      <c r="AH17" s="1593"/>
      <c r="AI17" s="1593"/>
      <c r="AJ17" s="1593"/>
    </row>
    <row r="18" spans="2:36" ht="21" customHeight="1">
      <c r="B18" s="701">
        <v>4</v>
      </c>
      <c r="C18" s="1593"/>
      <c r="D18" s="1593"/>
      <c r="E18" s="1593"/>
      <c r="F18" s="1593"/>
      <c r="G18" s="1593"/>
      <c r="H18" s="1593"/>
      <c r="I18" s="1593"/>
      <c r="J18" s="1593"/>
      <c r="K18" s="1593"/>
      <c r="L18" s="1593"/>
      <c r="M18" s="1593"/>
      <c r="N18" s="1593"/>
      <c r="O18" s="1593"/>
      <c r="P18" s="1593"/>
      <c r="Q18" s="1593"/>
      <c r="R18" s="1593"/>
      <c r="S18" s="1593"/>
      <c r="T18" s="1593"/>
      <c r="U18" s="1593"/>
      <c r="V18" s="1593"/>
      <c r="W18" s="1593"/>
      <c r="X18" s="1593"/>
      <c r="Y18" s="1593"/>
      <c r="Z18" s="1593"/>
      <c r="AA18" s="1593"/>
      <c r="AB18" s="1593"/>
      <c r="AC18" s="1593"/>
      <c r="AD18" s="1593"/>
      <c r="AE18" s="1593"/>
      <c r="AF18" s="1593"/>
      <c r="AG18" s="1593"/>
      <c r="AH18" s="1593"/>
      <c r="AI18" s="1593"/>
      <c r="AJ18" s="1593"/>
    </row>
    <row r="19" spans="2:36" ht="21" customHeight="1">
      <c r="B19" s="701">
        <v>5</v>
      </c>
      <c r="C19" s="1593"/>
      <c r="D19" s="1593"/>
      <c r="E19" s="1593"/>
      <c r="F19" s="1593"/>
      <c r="G19" s="1593"/>
      <c r="H19" s="1593"/>
      <c r="I19" s="1593"/>
      <c r="J19" s="1593"/>
      <c r="K19" s="1593"/>
      <c r="L19" s="1593"/>
      <c r="M19" s="1593"/>
      <c r="N19" s="1593"/>
      <c r="O19" s="1593"/>
      <c r="P19" s="1593"/>
      <c r="Q19" s="1593"/>
      <c r="R19" s="1593"/>
      <c r="S19" s="1593"/>
      <c r="T19" s="1593"/>
      <c r="U19" s="1593"/>
      <c r="V19" s="1593"/>
      <c r="W19" s="1593"/>
      <c r="X19" s="1593"/>
      <c r="Y19" s="1593"/>
      <c r="Z19" s="1593"/>
      <c r="AA19" s="1593"/>
      <c r="AB19" s="1593"/>
      <c r="AC19" s="1593"/>
      <c r="AD19" s="1593"/>
      <c r="AE19" s="1593"/>
      <c r="AF19" s="1593"/>
      <c r="AG19" s="1593"/>
      <c r="AH19" s="1593"/>
      <c r="AI19" s="1593"/>
      <c r="AJ19" s="1593"/>
    </row>
    <row r="20" spans="2:36" ht="21" customHeight="1">
      <c r="B20" s="701">
        <v>6</v>
      </c>
      <c r="C20" s="1593"/>
      <c r="D20" s="1593"/>
      <c r="E20" s="1593"/>
      <c r="F20" s="1593"/>
      <c r="G20" s="1593"/>
      <c r="H20" s="1593"/>
      <c r="I20" s="1593"/>
      <c r="J20" s="1593"/>
      <c r="K20" s="1593"/>
      <c r="L20" s="1593"/>
      <c r="M20" s="1593"/>
      <c r="N20" s="1593"/>
      <c r="O20" s="1593"/>
      <c r="P20" s="1593"/>
      <c r="Q20" s="1593"/>
      <c r="R20" s="1593"/>
      <c r="S20" s="1593"/>
      <c r="T20" s="1593"/>
      <c r="U20" s="1593"/>
      <c r="V20" s="1593"/>
      <c r="W20" s="1593"/>
      <c r="X20" s="1593"/>
      <c r="Y20" s="1593"/>
      <c r="Z20" s="1593"/>
      <c r="AA20" s="1593"/>
      <c r="AB20" s="1593"/>
      <c r="AC20" s="1593"/>
      <c r="AD20" s="1593"/>
      <c r="AE20" s="1593"/>
      <c r="AF20" s="1593"/>
      <c r="AG20" s="1593"/>
      <c r="AH20" s="1593"/>
      <c r="AI20" s="1593"/>
      <c r="AJ20" s="1593"/>
    </row>
    <row r="21" spans="2:36" ht="21" customHeight="1">
      <c r="B21" s="701">
        <v>7</v>
      </c>
      <c r="C21" s="1593"/>
      <c r="D21" s="1593"/>
      <c r="E21" s="1593"/>
      <c r="F21" s="1593"/>
      <c r="G21" s="1593"/>
      <c r="H21" s="1593"/>
      <c r="I21" s="1593"/>
      <c r="J21" s="1593"/>
      <c r="K21" s="1593"/>
      <c r="L21" s="1593"/>
      <c r="M21" s="1593"/>
      <c r="N21" s="1593"/>
      <c r="O21" s="1593"/>
      <c r="P21" s="1593"/>
      <c r="Q21" s="1593"/>
      <c r="R21" s="1593"/>
      <c r="S21" s="1593"/>
      <c r="T21" s="1593"/>
      <c r="U21" s="1593"/>
      <c r="V21" s="1593"/>
      <c r="W21" s="1593"/>
      <c r="X21" s="1593"/>
      <c r="Y21" s="1593"/>
      <c r="Z21" s="1593"/>
      <c r="AA21" s="1593"/>
      <c r="AB21" s="1593"/>
      <c r="AC21" s="1593"/>
      <c r="AD21" s="1593"/>
      <c r="AE21" s="1593"/>
      <c r="AF21" s="1593"/>
      <c r="AG21" s="1593"/>
      <c r="AH21" s="1593"/>
      <c r="AI21" s="1593"/>
      <c r="AJ21" s="1593"/>
    </row>
    <row r="22" spans="2:36" ht="21" customHeight="1">
      <c r="B22" s="701">
        <v>8</v>
      </c>
      <c r="C22" s="1593"/>
      <c r="D22" s="1593"/>
      <c r="E22" s="1593"/>
      <c r="F22" s="1593"/>
      <c r="G22" s="1593"/>
      <c r="H22" s="1593"/>
      <c r="I22" s="1593"/>
      <c r="J22" s="1593"/>
      <c r="K22" s="1593"/>
      <c r="L22" s="1593"/>
      <c r="M22" s="1593"/>
      <c r="N22" s="1593"/>
      <c r="O22" s="1593"/>
      <c r="P22" s="1593"/>
      <c r="Q22" s="1593"/>
      <c r="R22" s="1593"/>
      <c r="S22" s="1593"/>
      <c r="T22" s="1593"/>
      <c r="U22" s="1593"/>
      <c r="V22" s="1593"/>
      <c r="W22" s="1593"/>
      <c r="X22" s="1593"/>
      <c r="Y22" s="1593"/>
      <c r="Z22" s="1593"/>
      <c r="AA22" s="1593"/>
      <c r="AB22" s="1593"/>
      <c r="AC22" s="1593"/>
      <c r="AD22" s="1593"/>
      <c r="AE22" s="1593"/>
      <c r="AF22" s="1593"/>
      <c r="AG22" s="1593"/>
      <c r="AH22" s="1593"/>
      <c r="AI22" s="1593"/>
      <c r="AJ22" s="1593"/>
    </row>
    <row r="23" spans="2:36" ht="21" customHeight="1">
      <c r="B23" s="701">
        <v>9</v>
      </c>
      <c r="C23" s="1593"/>
      <c r="D23" s="1593"/>
      <c r="E23" s="1593"/>
      <c r="F23" s="1593"/>
      <c r="G23" s="1593"/>
      <c r="H23" s="1593"/>
      <c r="I23" s="1593"/>
      <c r="J23" s="1593"/>
      <c r="K23" s="1593"/>
      <c r="L23" s="1593"/>
      <c r="M23" s="1593"/>
      <c r="N23" s="1593"/>
      <c r="O23" s="1593"/>
      <c r="P23" s="1593"/>
      <c r="Q23" s="1593"/>
      <c r="R23" s="1593"/>
      <c r="S23" s="1593"/>
      <c r="T23" s="1593"/>
      <c r="U23" s="1593"/>
      <c r="V23" s="1593"/>
      <c r="W23" s="1593"/>
      <c r="X23" s="1593"/>
      <c r="Y23" s="1593"/>
      <c r="Z23" s="1593"/>
      <c r="AA23" s="1593"/>
      <c r="AB23" s="1593"/>
      <c r="AC23" s="1593"/>
      <c r="AD23" s="1593"/>
      <c r="AE23" s="1593"/>
      <c r="AF23" s="1593"/>
      <c r="AG23" s="1593"/>
      <c r="AH23" s="1593"/>
      <c r="AI23" s="1593"/>
      <c r="AJ23" s="1593"/>
    </row>
    <row r="24" spans="2:36" ht="21" customHeight="1">
      <c r="B24" s="701">
        <v>10</v>
      </c>
      <c r="C24" s="1593"/>
      <c r="D24" s="1593"/>
      <c r="E24" s="1593"/>
      <c r="F24" s="1593"/>
      <c r="G24" s="1593"/>
      <c r="H24" s="1593"/>
      <c r="I24" s="1593"/>
      <c r="J24" s="1593"/>
      <c r="K24" s="1593"/>
      <c r="L24" s="1593"/>
      <c r="M24" s="1593"/>
      <c r="N24" s="1593"/>
      <c r="O24" s="1593"/>
      <c r="P24" s="1593"/>
      <c r="Q24" s="1593"/>
      <c r="R24" s="1593"/>
      <c r="S24" s="1593"/>
      <c r="T24" s="1593"/>
      <c r="U24" s="1593"/>
      <c r="V24" s="1593"/>
      <c r="W24" s="1593"/>
      <c r="X24" s="1593"/>
      <c r="Y24" s="1593"/>
      <c r="Z24" s="1593"/>
      <c r="AA24" s="1593"/>
      <c r="AB24" s="1593"/>
      <c r="AC24" s="1593"/>
      <c r="AD24" s="1593"/>
      <c r="AE24" s="1593"/>
      <c r="AF24" s="1593"/>
      <c r="AG24" s="1593"/>
      <c r="AH24" s="1593"/>
      <c r="AI24" s="1593"/>
      <c r="AJ24" s="1593"/>
    </row>
    <row r="25" spans="2:36" ht="21" customHeight="1">
      <c r="B25" s="1605" t="s">
        <v>1179</v>
      </c>
      <c r="C25" s="1605"/>
      <c r="D25" s="1605"/>
      <c r="E25" s="1605"/>
      <c r="F25" s="1605"/>
      <c r="G25" s="1605"/>
      <c r="H25" s="1605"/>
      <c r="I25" s="1605"/>
      <c r="J25" s="1605"/>
      <c r="K25" s="1605"/>
      <c r="L25" s="1606"/>
      <c r="M25" s="1606"/>
      <c r="N25" s="1606"/>
      <c r="O25" s="1606"/>
      <c r="P25" s="1606"/>
      <c r="Q25" s="1607" t="s">
        <v>504</v>
      </c>
      <c r="R25" s="1607"/>
      <c r="S25" s="1608" t="s">
        <v>1180</v>
      </c>
      <c r="T25" s="1608"/>
      <c r="U25" s="1608"/>
      <c r="V25" s="1608"/>
      <c r="W25" s="1608"/>
      <c r="X25" s="1608"/>
      <c r="Y25" s="1608"/>
      <c r="Z25" s="1608"/>
      <c r="AA25" s="1608"/>
      <c r="AB25" s="1608"/>
      <c r="AC25" s="1608"/>
      <c r="AD25" s="1608"/>
      <c r="AE25" s="1609">
        <f>SUM(AE15:AJ24)</f>
        <v>0</v>
      </c>
      <c r="AF25" s="1609"/>
      <c r="AG25" s="1609"/>
      <c r="AH25" s="1609"/>
      <c r="AI25" s="1609"/>
      <c r="AJ25" s="1609"/>
    </row>
    <row r="26" spans="2:36" ht="9" customHeight="1">
      <c r="B26" s="702"/>
      <c r="C26" s="703"/>
      <c r="D26" s="703"/>
      <c r="E26" s="703"/>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row>
    <row r="27" spans="2:36" ht="21" customHeight="1">
      <c r="B27" s="1598" t="s">
        <v>1181</v>
      </c>
      <c r="C27" s="1598"/>
      <c r="D27" s="1598"/>
      <c r="E27" s="1598"/>
      <c r="F27" s="1598"/>
      <c r="G27" s="1598"/>
      <c r="H27" s="1598"/>
      <c r="I27" s="1598"/>
      <c r="J27" s="1598"/>
      <c r="K27" s="1598"/>
      <c r="L27" s="1598"/>
      <c r="M27" s="1598"/>
      <c r="N27" s="1598"/>
      <c r="O27" s="1598"/>
      <c r="P27" s="1598"/>
      <c r="Q27" s="1598"/>
      <c r="R27" s="1598"/>
      <c r="S27" s="1598"/>
      <c r="T27" s="1598"/>
      <c r="U27" s="1598"/>
      <c r="V27" s="1598"/>
      <c r="W27" s="1598"/>
      <c r="X27" s="1598"/>
      <c r="Y27" s="1598"/>
      <c r="Z27" s="1598"/>
      <c r="AA27" s="1598"/>
      <c r="AB27" s="1598"/>
      <c r="AC27" s="1598"/>
      <c r="AD27" s="1598"/>
      <c r="AE27" s="1598"/>
      <c r="AF27" s="1598"/>
      <c r="AG27" s="1598"/>
      <c r="AH27" s="1598"/>
      <c r="AI27" s="1598"/>
      <c r="AJ27" s="1598"/>
    </row>
    <row r="28" spans="2:36" ht="21" customHeight="1" thickBot="1">
      <c r="B28" s="1599" t="s">
        <v>1182</v>
      </c>
      <c r="C28" s="1599"/>
      <c r="D28" s="1599"/>
      <c r="E28" s="1599"/>
      <c r="F28" s="1599"/>
      <c r="G28" s="1599"/>
      <c r="H28" s="1599"/>
      <c r="I28" s="1599"/>
      <c r="J28" s="1599"/>
      <c r="K28" s="1599"/>
      <c r="L28" s="1599"/>
      <c r="M28" s="1599"/>
      <c r="N28" s="1599"/>
      <c r="O28" s="1599"/>
      <c r="P28" s="1599"/>
      <c r="Q28" s="1599"/>
      <c r="R28" s="1599"/>
      <c r="S28" s="1600">
        <f>ROUNDUP(S11/40,1)</f>
        <v>0</v>
      </c>
      <c r="T28" s="1600"/>
      <c r="U28" s="1600"/>
      <c r="V28" s="1600"/>
      <c r="W28" s="1600"/>
      <c r="X28" s="1600"/>
      <c r="Y28" s="1600"/>
      <c r="Z28" s="1600"/>
      <c r="AA28" s="1600"/>
      <c r="AB28" s="1600"/>
      <c r="AC28" s="704" t="s">
        <v>1157</v>
      </c>
      <c r="AD28" s="705"/>
      <c r="AE28" s="1601"/>
      <c r="AF28" s="1601"/>
      <c r="AG28" s="1601"/>
      <c r="AH28" s="1601"/>
      <c r="AI28" s="1601"/>
      <c r="AJ28" s="1601"/>
    </row>
    <row r="29" spans="2:36" ht="21" customHeight="1" thickTop="1">
      <c r="B29" s="1602" t="s">
        <v>1183</v>
      </c>
      <c r="C29" s="1602"/>
      <c r="D29" s="1602"/>
      <c r="E29" s="1602"/>
      <c r="F29" s="1602"/>
      <c r="G29" s="1602"/>
      <c r="H29" s="1602"/>
      <c r="I29" s="1602"/>
      <c r="J29" s="1602"/>
      <c r="K29" s="1602"/>
      <c r="L29" s="1602"/>
      <c r="M29" s="1602"/>
      <c r="N29" s="1602"/>
      <c r="O29" s="1602"/>
      <c r="P29" s="1602"/>
      <c r="Q29" s="1602"/>
      <c r="R29" s="1602"/>
      <c r="S29" s="1603"/>
      <c r="T29" s="1603"/>
      <c r="U29" s="1603"/>
      <c r="V29" s="1603"/>
      <c r="W29" s="1603"/>
      <c r="X29" s="1603"/>
      <c r="Y29" s="1603"/>
      <c r="Z29" s="1603"/>
      <c r="AA29" s="1603"/>
      <c r="AB29" s="1603"/>
      <c r="AC29" s="706" t="s">
        <v>1157</v>
      </c>
      <c r="AD29" s="707"/>
      <c r="AE29" s="1604" t="s">
        <v>1184</v>
      </c>
      <c r="AF29" s="1604"/>
      <c r="AG29" s="1604"/>
      <c r="AH29" s="1604"/>
      <c r="AI29" s="1604"/>
      <c r="AJ29" s="1604"/>
    </row>
    <row r="30" spans="2:36" ht="21" customHeight="1">
      <c r="B30" s="1597" t="s">
        <v>1185</v>
      </c>
      <c r="C30" s="1597"/>
      <c r="D30" s="1597"/>
      <c r="E30" s="1597"/>
      <c r="F30" s="1597"/>
      <c r="G30" s="1597"/>
      <c r="H30" s="1597"/>
      <c r="I30" s="1597"/>
      <c r="J30" s="1597"/>
      <c r="K30" s="1597"/>
      <c r="L30" s="1597"/>
      <c r="M30" s="1597"/>
      <c r="N30" s="1597"/>
      <c r="O30" s="1597"/>
      <c r="P30" s="1597"/>
      <c r="Q30" s="1597"/>
      <c r="R30" s="1597"/>
      <c r="S30" s="1597" t="s">
        <v>1186</v>
      </c>
      <c r="T30" s="1597"/>
      <c r="U30" s="1597"/>
      <c r="V30" s="1597"/>
      <c r="W30" s="1597"/>
      <c r="X30" s="1597"/>
      <c r="Y30" s="1597"/>
      <c r="Z30" s="1597"/>
      <c r="AA30" s="1597"/>
      <c r="AB30" s="1597"/>
      <c r="AC30" s="1597"/>
      <c r="AD30" s="1597"/>
      <c r="AE30" s="1597"/>
      <c r="AF30" s="1597"/>
      <c r="AG30" s="1597"/>
      <c r="AH30" s="1597"/>
      <c r="AI30" s="1597"/>
      <c r="AJ30" s="1597"/>
    </row>
    <row r="31" spans="2:36" ht="21" customHeight="1">
      <c r="B31" s="701">
        <v>1</v>
      </c>
      <c r="C31" s="1593"/>
      <c r="D31" s="1593"/>
      <c r="E31" s="1593"/>
      <c r="F31" s="1593"/>
      <c r="G31" s="1593"/>
      <c r="H31" s="1593"/>
      <c r="I31" s="1593"/>
      <c r="J31" s="1593"/>
      <c r="K31" s="1593"/>
      <c r="L31" s="1593"/>
      <c r="M31" s="1593"/>
      <c r="N31" s="1593"/>
      <c r="O31" s="1593"/>
      <c r="P31" s="1593"/>
      <c r="Q31" s="1593"/>
      <c r="R31" s="1593"/>
      <c r="S31" s="1593"/>
      <c r="T31" s="1593"/>
      <c r="U31" s="1593"/>
      <c r="V31" s="1593"/>
      <c r="W31" s="1593"/>
      <c r="X31" s="1593"/>
      <c r="Y31" s="1593"/>
      <c r="Z31" s="1593"/>
      <c r="AA31" s="1593"/>
      <c r="AB31" s="1593"/>
      <c r="AC31" s="1593"/>
      <c r="AD31" s="1593"/>
      <c r="AE31" s="1593"/>
      <c r="AF31" s="1593"/>
      <c r="AG31" s="1593"/>
      <c r="AH31" s="1593"/>
      <c r="AI31" s="1593"/>
      <c r="AJ31" s="1593"/>
    </row>
    <row r="32" spans="2:36" ht="21" customHeight="1">
      <c r="B32" s="701">
        <v>2</v>
      </c>
      <c r="C32" s="1593"/>
      <c r="D32" s="1593"/>
      <c r="E32" s="1593"/>
      <c r="F32" s="1593"/>
      <c r="G32" s="1593"/>
      <c r="H32" s="1593"/>
      <c r="I32" s="1593"/>
      <c r="J32" s="1593"/>
      <c r="K32" s="1593"/>
      <c r="L32" s="1593"/>
      <c r="M32" s="1593"/>
      <c r="N32" s="1593"/>
      <c r="O32" s="1593"/>
      <c r="P32" s="1593"/>
      <c r="Q32" s="1593"/>
      <c r="R32" s="1593"/>
      <c r="S32" s="1593"/>
      <c r="T32" s="1593"/>
      <c r="U32" s="1593"/>
      <c r="V32" s="1593"/>
      <c r="W32" s="1593"/>
      <c r="X32" s="1593"/>
      <c r="Y32" s="1593"/>
      <c r="Z32" s="1593"/>
      <c r="AA32" s="1593"/>
      <c r="AB32" s="1593"/>
      <c r="AC32" s="1593"/>
      <c r="AD32" s="1593"/>
      <c r="AE32" s="1593"/>
      <c r="AF32" s="1593"/>
      <c r="AG32" s="1593"/>
      <c r="AH32" s="1593"/>
      <c r="AI32" s="1593"/>
      <c r="AJ32" s="1593"/>
    </row>
    <row r="33" spans="2:38" ht="21" customHeight="1">
      <c r="B33" s="701">
        <v>3</v>
      </c>
      <c r="C33" s="1593"/>
      <c r="D33" s="1593"/>
      <c r="E33" s="1593"/>
      <c r="F33" s="1593"/>
      <c r="G33" s="1593"/>
      <c r="H33" s="1593"/>
      <c r="I33" s="1593"/>
      <c r="J33" s="1593"/>
      <c r="K33" s="1593"/>
      <c r="L33" s="1593"/>
      <c r="M33" s="1593"/>
      <c r="N33" s="1593"/>
      <c r="O33" s="1593"/>
      <c r="P33" s="1593"/>
      <c r="Q33" s="1593"/>
      <c r="R33" s="1593"/>
      <c r="S33" s="1593"/>
      <c r="T33" s="1593"/>
      <c r="U33" s="1593"/>
      <c r="V33" s="1593"/>
      <c r="W33" s="1593"/>
      <c r="X33" s="1593"/>
      <c r="Y33" s="1593"/>
      <c r="Z33" s="1593"/>
      <c r="AA33" s="1593"/>
      <c r="AB33" s="1593"/>
      <c r="AC33" s="1593"/>
      <c r="AD33" s="1593"/>
      <c r="AE33" s="1593"/>
      <c r="AF33" s="1593"/>
      <c r="AG33" s="1593"/>
      <c r="AH33" s="1593"/>
      <c r="AI33" s="1593"/>
      <c r="AJ33" s="1593"/>
    </row>
    <row r="34" spans="2:38" ht="8.25" customHeight="1">
      <c r="B34" s="702"/>
      <c r="C34" s="703"/>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3"/>
      <c r="AI34" s="703"/>
      <c r="AJ34" s="703"/>
    </row>
    <row r="35" spans="2:38" ht="22.5" customHeight="1">
      <c r="B35" s="1594" t="s">
        <v>1187</v>
      </c>
      <c r="C35" s="1594"/>
      <c r="D35" s="1594"/>
      <c r="E35" s="1594"/>
      <c r="F35" s="1594"/>
      <c r="G35" s="1594"/>
      <c r="H35" s="1595" t="s">
        <v>1188</v>
      </c>
      <c r="I35" s="1595"/>
      <c r="J35" s="1595"/>
      <c r="K35" s="1595"/>
      <c r="L35" s="1595"/>
      <c r="M35" s="1595"/>
      <c r="N35" s="1595"/>
      <c r="O35" s="1595"/>
      <c r="P35" s="1595"/>
      <c r="Q35" s="1595"/>
      <c r="R35" s="1595"/>
      <c r="S35" s="1595"/>
      <c r="T35" s="1595"/>
      <c r="U35" s="1595"/>
      <c r="V35" s="1595"/>
      <c r="W35" s="1595"/>
      <c r="X35" s="1595"/>
      <c r="Y35" s="1595"/>
      <c r="Z35" s="1595"/>
      <c r="AA35" s="1595"/>
      <c r="AB35" s="1595"/>
      <c r="AC35" s="1595"/>
      <c r="AD35" s="1595"/>
      <c r="AE35" s="1595"/>
      <c r="AF35" s="1595"/>
      <c r="AG35" s="1595"/>
      <c r="AH35" s="1595"/>
      <c r="AI35" s="1595"/>
      <c r="AJ35" s="1595"/>
    </row>
    <row r="36" spans="2:38" ht="8.25" customHeight="1">
      <c r="B36" s="702"/>
      <c r="C36" s="703"/>
      <c r="D36" s="703"/>
      <c r="E36" s="703"/>
      <c r="F36" s="703"/>
      <c r="G36" s="703"/>
      <c r="H36" s="703"/>
      <c r="I36" s="703"/>
      <c r="J36" s="703"/>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703"/>
      <c r="AH36" s="703"/>
      <c r="AI36" s="703"/>
      <c r="AJ36" s="703"/>
    </row>
    <row r="37" spans="2:38" ht="18.75" customHeight="1">
      <c r="B37" s="1596" t="s">
        <v>1189</v>
      </c>
      <c r="C37" s="1596"/>
      <c r="D37" s="1596"/>
      <c r="E37" s="1596"/>
      <c r="F37" s="1596"/>
      <c r="G37" s="1596"/>
      <c r="H37" s="1596"/>
      <c r="I37" s="1596"/>
      <c r="J37" s="1596"/>
      <c r="K37" s="1596"/>
      <c r="L37" s="1596"/>
      <c r="M37" s="1596"/>
      <c r="N37" s="1596"/>
      <c r="O37" s="1596"/>
      <c r="P37" s="1596"/>
      <c r="Q37" s="1596"/>
      <c r="R37" s="1596"/>
      <c r="S37" s="1596"/>
      <c r="T37" s="1596"/>
      <c r="U37" s="1596"/>
      <c r="V37" s="1596"/>
      <c r="W37" s="1596"/>
      <c r="X37" s="1596"/>
      <c r="Y37" s="1596"/>
      <c r="Z37" s="1596"/>
      <c r="AA37" s="1596"/>
      <c r="AB37" s="1596"/>
      <c r="AC37" s="1596"/>
      <c r="AD37" s="1596"/>
      <c r="AE37" s="1596"/>
      <c r="AF37" s="1596"/>
      <c r="AG37" s="1596"/>
      <c r="AH37" s="1596"/>
      <c r="AI37" s="1596"/>
      <c r="AJ37" s="1596"/>
      <c r="AK37" s="1596"/>
      <c r="AL37" s="708"/>
    </row>
    <row r="38" spans="2:38" ht="18.75" customHeight="1">
      <c r="B38" s="1596"/>
      <c r="C38" s="1596"/>
      <c r="D38" s="1596"/>
      <c r="E38" s="1596"/>
      <c r="F38" s="1596"/>
      <c r="G38" s="1596"/>
      <c r="H38" s="1596"/>
      <c r="I38" s="1596"/>
      <c r="J38" s="1596"/>
      <c r="K38" s="1596"/>
      <c r="L38" s="1596"/>
      <c r="M38" s="1596"/>
      <c r="N38" s="1596"/>
      <c r="O38" s="1596"/>
      <c r="P38" s="1596"/>
      <c r="Q38" s="1596"/>
      <c r="R38" s="1596"/>
      <c r="S38" s="1596"/>
      <c r="T38" s="1596"/>
      <c r="U38" s="1596"/>
      <c r="V38" s="1596"/>
      <c r="W38" s="1596"/>
      <c r="X38" s="1596"/>
      <c r="Y38" s="1596"/>
      <c r="Z38" s="1596"/>
      <c r="AA38" s="1596"/>
      <c r="AB38" s="1596"/>
      <c r="AC38" s="1596"/>
      <c r="AD38" s="1596"/>
      <c r="AE38" s="1596"/>
      <c r="AF38" s="1596"/>
      <c r="AG38" s="1596"/>
      <c r="AH38" s="1596"/>
      <c r="AI38" s="1596"/>
      <c r="AJ38" s="1596"/>
      <c r="AK38" s="1596"/>
      <c r="AL38" s="708"/>
    </row>
    <row r="39" spans="2:38" ht="18.75" customHeight="1">
      <c r="B39" s="1596"/>
      <c r="C39" s="1596"/>
      <c r="D39" s="1596"/>
      <c r="E39" s="1596"/>
      <c r="F39" s="1596"/>
      <c r="G39" s="1596"/>
      <c r="H39" s="1596"/>
      <c r="I39" s="1596"/>
      <c r="J39" s="1596"/>
      <c r="K39" s="1596"/>
      <c r="L39" s="1596"/>
      <c r="M39" s="1596"/>
      <c r="N39" s="1596"/>
      <c r="O39" s="1596"/>
      <c r="P39" s="1596"/>
      <c r="Q39" s="1596"/>
      <c r="R39" s="1596"/>
      <c r="S39" s="1596"/>
      <c r="T39" s="1596"/>
      <c r="U39" s="1596"/>
      <c r="V39" s="1596"/>
      <c r="W39" s="1596"/>
      <c r="X39" s="1596"/>
      <c r="Y39" s="1596"/>
      <c r="Z39" s="1596"/>
      <c r="AA39" s="1596"/>
      <c r="AB39" s="1596"/>
      <c r="AC39" s="1596"/>
      <c r="AD39" s="1596"/>
      <c r="AE39" s="1596"/>
      <c r="AF39" s="1596"/>
      <c r="AG39" s="1596"/>
      <c r="AH39" s="1596"/>
      <c r="AI39" s="1596"/>
      <c r="AJ39" s="1596"/>
      <c r="AK39" s="1596"/>
      <c r="AL39" s="708"/>
    </row>
    <row r="40" spans="2:38" ht="18.75" customHeight="1">
      <c r="B40" s="1596"/>
      <c r="C40" s="1596"/>
      <c r="D40" s="1596"/>
      <c r="E40" s="1596"/>
      <c r="F40" s="1596"/>
      <c r="G40" s="1596"/>
      <c r="H40" s="1596"/>
      <c r="I40" s="1596"/>
      <c r="J40" s="1596"/>
      <c r="K40" s="1596"/>
      <c r="L40" s="1596"/>
      <c r="M40" s="1596"/>
      <c r="N40" s="1596"/>
      <c r="O40" s="1596"/>
      <c r="P40" s="1596"/>
      <c r="Q40" s="1596"/>
      <c r="R40" s="1596"/>
      <c r="S40" s="1596"/>
      <c r="T40" s="1596"/>
      <c r="U40" s="1596"/>
      <c r="V40" s="1596"/>
      <c r="W40" s="1596"/>
      <c r="X40" s="1596"/>
      <c r="Y40" s="1596"/>
      <c r="Z40" s="1596"/>
      <c r="AA40" s="1596"/>
      <c r="AB40" s="1596"/>
      <c r="AC40" s="1596"/>
      <c r="AD40" s="1596"/>
      <c r="AE40" s="1596"/>
      <c r="AF40" s="1596"/>
      <c r="AG40" s="1596"/>
      <c r="AH40" s="1596"/>
      <c r="AI40" s="1596"/>
      <c r="AJ40" s="1596"/>
      <c r="AK40" s="1596"/>
      <c r="AL40" s="708"/>
    </row>
    <row r="41" spans="2:38" ht="80.25" customHeight="1">
      <c r="B41" s="1596"/>
      <c r="C41" s="1596"/>
      <c r="D41" s="1596"/>
      <c r="E41" s="1596"/>
      <c r="F41" s="1596"/>
      <c r="G41" s="1596"/>
      <c r="H41" s="1596"/>
      <c r="I41" s="1596"/>
      <c r="J41" s="1596"/>
      <c r="K41" s="1596"/>
      <c r="L41" s="1596"/>
      <c r="M41" s="1596"/>
      <c r="N41" s="1596"/>
      <c r="O41" s="1596"/>
      <c r="P41" s="1596"/>
      <c r="Q41" s="1596"/>
      <c r="R41" s="1596"/>
      <c r="S41" s="1596"/>
      <c r="T41" s="1596"/>
      <c r="U41" s="1596"/>
      <c r="V41" s="1596"/>
      <c r="W41" s="1596"/>
      <c r="X41" s="1596"/>
      <c r="Y41" s="1596"/>
      <c r="Z41" s="1596"/>
      <c r="AA41" s="1596"/>
      <c r="AB41" s="1596"/>
      <c r="AC41" s="1596"/>
      <c r="AD41" s="1596"/>
      <c r="AE41" s="1596"/>
      <c r="AF41" s="1596"/>
      <c r="AG41" s="1596"/>
      <c r="AH41" s="1596"/>
      <c r="AI41" s="1596"/>
      <c r="AJ41" s="1596"/>
      <c r="AK41" s="1596"/>
      <c r="AL41" s="708"/>
    </row>
    <row r="42" spans="2:38" ht="15" customHeight="1">
      <c r="B42" s="1592" t="s">
        <v>1190</v>
      </c>
      <c r="C42" s="1592"/>
      <c r="D42" s="1592"/>
      <c r="E42" s="1592"/>
      <c r="F42" s="1592"/>
      <c r="G42" s="1592"/>
      <c r="H42" s="1592"/>
      <c r="I42" s="1592"/>
      <c r="J42" s="1592"/>
      <c r="K42" s="1592"/>
      <c r="L42" s="1592"/>
      <c r="M42" s="1592"/>
      <c r="N42" s="1592"/>
      <c r="O42" s="1592"/>
      <c r="P42" s="1592"/>
      <c r="Q42" s="1592"/>
      <c r="R42" s="1592"/>
      <c r="S42" s="1592"/>
      <c r="T42" s="1592"/>
      <c r="U42" s="1592"/>
      <c r="V42" s="1592"/>
      <c r="W42" s="1592"/>
      <c r="X42" s="1592"/>
      <c r="Y42" s="1592"/>
      <c r="Z42" s="1592"/>
      <c r="AA42" s="1592"/>
      <c r="AB42" s="1592"/>
      <c r="AC42" s="1592"/>
      <c r="AD42" s="1592"/>
      <c r="AE42" s="1592"/>
      <c r="AF42" s="1592"/>
      <c r="AG42" s="1592"/>
      <c r="AH42" s="1592"/>
      <c r="AI42" s="1592"/>
      <c r="AJ42" s="1592"/>
      <c r="AK42" s="1592"/>
      <c r="AL42" s="708"/>
    </row>
    <row r="43" spans="2:38" ht="15" customHeight="1">
      <c r="B43" s="1592"/>
      <c r="C43" s="1592"/>
      <c r="D43" s="1592"/>
      <c r="E43" s="1592"/>
      <c r="F43" s="1592"/>
      <c r="G43" s="1592"/>
      <c r="H43" s="1592"/>
      <c r="I43" s="1592"/>
      <c r="J43" s="1592"/>
      <c r="K43" s="1592"/>
      <c r="L43" s="1592"/>
      <c r="M43" s="1592"/>
      <c r="N43" s="1592"/>
      <c r="O43" s="1592"/>
      <c r="P43" s="1592"/>
      <c r="Q43" s="1592"/>
      <c r="R43" s="1592"/>
      <c r="S43" s="1592"/>
      <c r="T43" s="1592"/>
      <c r="U43" s="1592"/>
      <c r="V43" s="1592"/>
      <c r="W43" s="1592"/>
      <c r="X43" s="1592"/>
      <c r="Y43" s="1592"/>
      <c r="Z43" s="1592"/>
      <c r="AA43" s="1592"/>
      <c r="AB43" s="1592"/>
      <c r="AC43" s="1592"/>
      <c r="AD43" s="1592"/>
      <c r="AE43" s="1592"/>
      <c r="AF43" s="1592"/>
      <c r="AG43" s="1592"/>
      <c r="AH43" s="1592"/>
      <c r="AI43" s="1592"/>
      <c r="AJ43" s="1592"/>
      <c r="AK43" s="1592"/>
      <c r="AL43" s="708"/>
    </row>
    <row r="44" spans="2:38" ht="15" customHeight="1">
      <c r="B44" s="1592"/>
      <c r="C44" s="1592"/>
      <c r="D44" s="1592"/>
      <c r="E44" s="1592"/>
      <c r="F44" s="1592"/>
      <c r="G44" s="1592"/>
      <c r="H44" s="1592"/>
      <c r="I44" s="1592"/>
      <c r="J44" s="1592"/>
      <c r="K44" s="1592"/>
      <c r="L44" s="1592"/>
      <c r="M44" s="1592"/>
      <c r="N44" s="1592"/>
      <c r="O44" s="1592"/>
      <c r="P44" s="1592"/>
      <c r="Q44" s="1592"/>
      <c r="R44" s="1592"/>
      <c r="S44" s="1592"/>
      <c r="T44" s="1592"/>
      <c r="U44" s="1592"/>
      <c r="V44" s="1592"/>
      <c r="W44" s="1592"/>
      <c r="X44" s="1592"/>
      <c r="Y44" s="1592"/>
      <c r="Z44" s="1592"/>
      <c r="AA44" s="1592"/>
      <c r="AB44" s="1592"/>
      <c r="AC44" s="1592"/>
      <c r="AD44" s="1592"/>
      <c r="AE44" s="1592"/>
      <c r="AF44" s="1592"/>
      <c r="AG44" s="1592"/>
      <c r="AH44" s="1592"/>
      <c r="AI44" s="1592"/>
      <c r="AJ44" s="1592"/>
      <c r="AK44" s="1592"/>
      <c r="AL44" s="708"/>
    </row>
    <row r="45" spans="2:38" ht="15" customHeight="1">
      <c r="B45" s="1592"/>
      <c r="C45" s="1592"/>
      <c r="D45" s="1592"/>
      <c r="E45" s="1592"/>
      <c r="F45" s="1592"/>
      <c r="G45" s="1592"/>
      <c r="H45" s="1592"/>
      <c r="I45" s="1592"/>
      <c r="J45" s="1592"/>
      <c r="K45" s="1592"/>
      <c r="L45" s="1592"/>
      <c r="M45" s="1592"/>
      <c r="N45" s="1592"/>
      <c r="O45" s="1592"/>
      <c r="P45" s="1592"/>
      <c r="Q45" s="1592"/>
      <c r="R45" s="1592"/>
      <c r="S45" s="1592"/>
      <c r="T45" s="1592"/>
      <c r="U45" s="1592"/>
      <c r="V45" s="1592"/>
      <c r="W45" s="1592"/>
      <c r="X45" s="1592"/>
      <c r="Y45" s="1592"/>
      <c r="Z45" s="1592"/>
      <c r="AA45" s="1592"/>
      <c r="AB45" s="1592"/>
      <c r="AC45" s="1592"/>
      <c r="AD45" s="1592"/>
      <c r="AE45" s="1592"/>
      <c r="AF45" s="1592"/>
      <c r="AG45" s="1592"/>
      <c r="AH45" s="1592"/>
      <c r="AI45" s="1592"/>
      <c r="AJ45" s="1592"/>
      <c r="AK45" s="1592"/>
      <c r="AL45" s="708"/>
    </row>
    <row r="46" spans="2:38" ht="37.5" customHeight="1">
      <c r="B46" s="1592"/>
      <c r="C46" s="1592"/>
      <c r="D46" s="1592"/>
      <c r="E46" s="1592"/>
      <c r="F46" s="1592"/>
      <c r="G46" s="1592"/>
      <c r="H46" s="1592"/>
      <c r="I46" s="1592"/>
      <c r="J46" s="1592"/>
      <c r="K46" s="1592"/>
      <c r="L46" s="1592"/>
      <c r="M46" s="1592"/>
      <c r="N46" s="1592"/>
      <c r="O46" s="1592"/>
      <c r="P46" s="1592"/>
      <c r="Q46" s="1592"/>
      <c r="R46" s="1592"/>
      <c r="S46" s="1592"/>
      <c r="T46" s="1592"/>
      <c r="U46" s="1592"/>
      <c r="V46" s="1592"/>
      <c r="W46" s="1592"/>
      <c r="X46" s="1592"/>
      <c r="Y46" s="1592"/>
      <c r="Z46" s="1592"/>
      <c r="AA46" s="1592"/>
      <c r="AB46" s="1592"/>
      <c r="AC46" s="1592"/>
      <c r="AD46" s="1592"/>
      <c r="AE46" s="1592"/>
      <c r="AF46" s="1592"/>
      <c r="AG46" s="1592"/>
      <c r="AH46" s="1592"/>
      <c r="AI46" s="1592"/>
      <c r="AJ46" s="1592"/>
      <c r="AK46" s="1592"/>
      <c r="AL46" s="708"/>
    </row>
    <row r="47" spans="2:38" s="709" customFormat="1" ht="36.75" customHeight="1">
      <c r="B47" s="1592" t="s">
        <v>1191</v>
      </c>
      <c r="C47" s="1592"/>
      <c r="D47" s="1592"/>
      <c r="E47" s="1592"/>
      <c r="F47" s="1592"/>
      <c r="G47" s="1592"/>
      <c r="H47" s="1592"/>
      <c r="I47" s="1592"/>
      <c r="J47" s="1592"/>
      <c r="K47" s="1592"/>
      <c r="L47" s="1592"/>
      <c r="M47" s="1592"/>
      <c r="N47" s="1592"/>
      <c r="O47" s="1592"/>
      <c r="P47" s="1592"/>
      <c r="Q47" s="1592"/>
      <c r="R47" s="1592"/>
      <c r="S47" s="1592"/>
      <c r="T47" s="1592"/>
      <c r="U47" s="1592"/>
      <c r="V47" s="1592"/>
      <c r="W47" s="1592"/>
      <c r="X47" s="1592"/>
      <c r="Y47" s="1592"/>
      <c r="Z47" s="1592"/>
      <c r="AA47" s="1592"/>
      <c r="AB47" s="1592"/>
      <c r="AC47" s="1592"/>
      <c r="AD47" s="1592"/>
      <c r="AE47" s="1592"/>
      <c r="AF47" s="1592"/>
      <c r="AG47" s="1592"/>
      <c r="AH47" s="1592"/>
      <c r="AI47" s="1592"/>
      <c r="AJ47" s="1592"/>
      <c r="AK47" s="1592"/>
    </row>
    <row r="48" spans="2:38" s="709" customFormat="1" ht="36" customHeight="1">
      <c r="B48" s="1592" t="s">
        <v>1192</v>
      </c>
      <c r="C48" s="1592"/>
      <c r="D48" s="1592"/>
      <c r="E48" s="1592"/>
      <c r="F48" s="1592"/>
      <c r="G48" s="1592"/>
      <c r="H48" s="1592"/>
      <c r="I48" s="1592"/>
      <c r="J48" s="1592"/>
      <c r="K48" s="1592"/>
      <c r="L48" s="1592"/>
      <c r="M48" s="1592"/>
      <c r="N48" s="1592"/>
      <c r="O48" s="1592"/>
      <c r="P48" s="1592"/>
      <c r="Q48" s="1592"/>
      <c r="R48" s="1592"/>
      <c r="S48" s="1592"/>
      <c r="T48" s="1592"/>
      <c r="U48" s="1592"/>
      <c r="V48" s="1592"/>
      <c r="W48" s="1592"/>
      <c r="X48" s="1592"/>
      <c r="Y48" s="1592"/>
      <c r="Z48" s="1592"/>
      <c r="AA48" s="1592"/>
      <c r="AB48" s="1592"/>
      <c r="AC48" s="1592"/>
      <c r="AD48" s="1592"/>
      <c r="AE48" s="1592"/>
      <c r="AF48" s="1592"/>
      <c r="AG48" s="1592"/>
      <c r="AH48" s="1592"/>
      <c r="AI48" s="1592"/>
      <c r="AJ48" s="1592"/>
      <c r="AK48" s="1592"/>
    </row>
    <row r="49" spans="2:37" s="709" customFormat="1" ht="21" customHeight="1">
      <c r="B49" s="709" t="s">
        <v>1193</v>
      </c>
      <c r="AK49" s="710"/>
    </row>
    <row r="50" spans="2:37" s="709" customFormat="1" ht="21" customHeight="1">
      <c r="B50" s="709" t="s">
        <v>1193</v>
      </c>
      <c r="AK50" s="710"/>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3A63A-FBB4-4401-A1C5-16A2F8DC456D}">
  <sheetPr codeName="Sheet36"/>
  <dimension ref="A1:AM50"/>
  <sheetViews>
    <sheetView view="pageBreakPreview" zoomScaleSheetLayoutView="100" workbookViewId="0"/>
  </sheetViews>
  <sheetFormatPr defaultColWidth="8.6328125" defaultRowHeight="21" customHeight="1"/>
  <cols>
    <col min="1" max="1" width="7.90625" style="691" customWidth="1"/>
    <col min="2" max="23" width="2.6328125" style="691" customWidth="1"/>
    <col min="24" max="24" width="5.453125" style="691" customWidth="1"/>
    <col min="25" max="25" width="4.36328125" style="691" customWidth="1"/>
    <col min="26" max="37" width="2.6328125" style="691" customWidth="1"/>
    <col min="38" max="38" width="2.453125" style="691" customWidth="1"/>
    <col min="39" max="39" width="9" style="691" customWidth="1"/>
    <col min="40" max="40" width="2.453125" style="691" customWidth="1"/>
    <col min="41" max="16384" width="8.6328125" style="691"/>
  </cols>
  <sheetData>
    <row r="1" spans="1:39" ht="20.149999999999999" customHeight="1">
      <c r="A1" s="691" t="s">
        <v>1200</v>
      </c>
    </row>
    <row r="2" spans="1:39" ht="20.149999999999999" customHeight="1">
      <c r="AA2" s="1617" t="s">
        <v>1162</v>
      </c>
      <c r="AB2" s="1617"/>
      <c r="AC2" s="1617"/>
      <c r="AD2" s="1617"/>
      <c r="AE2" s="1617"/>
      <c r="AF2" s="1617"/>
      <c r="AG2" s="1617"/>
      <c r="AH2" s="1617"/>
      <c r="AI2" s="1617"/>
      <c r="AJ2" s="1617"/>
    </row>
    <row r="3" spans="1:39" ht="20.149999999999999" customHeight="1"/>
    <row r="4" spans="1:39" ht="20.149999999999999" customHeight="1">
      <c r="A4" s="692"/>
      <c r="B4" s="1618" t="s">
        <v>1195</v>
      </c>
      <c r="C4" s="1618"/>
      <c r="D4" s="1618"/>
      <c r="E4" s="1618"/>
      <c r="F4" s="1618"/>
      <c r="G4" s="1618"/>
      <c r="H4" s="1618"/>
      <c r="I4" s="1618"/>
      <c r="J4" s="1618"/>
      <c r="K4" s="1618"/>
      <c r="L4" s="1618"/>
      <c r="M4" s="1618"/>
      <c r="N4" s="1618"/>
      <c r="O4" s="1618"/>
      <c r="P4" s="1618"/>
      <c r="Q4" s="1618"/>
      <c r="R4" s="1618"/>
      <c r="S4" s="1618"/>
      <c r="T4" s="1618"/>
      <c r="U4" s="1618"/>
      <c r="V4" s="1618"/>
      <c r="W4" s="1618"/>
      <c r="X4" s="1618"/>
      <c r="Y4" s="1618"/>
      <c r="Z4" s="1618"/>
      <c r="AA4" s="1618"/>
      <c r="AB4" s="1618"/>
      <c r="AC4" s="1618"/>
      <c r="AD4" s="1618"/>
      <c r="AE4" s="1618"/>
      <c r="AF4" s="1618"/>
      <c r="AG4" s="1618"/>
      <c r="AH4" s="1618"/>
      <c r="AI4" s="1618"/>
      <c r="AJ4" s="1618"/>
      <c r="AK4" s="692"/>
    </row>
    <row r="5" spans="1:39" s="711" customFormat="1" ht="20.149999999999999" customHeight="1">
      <c r="A5" s="693"/>
      <c r="B5" s="693"/>
      <c r="C5" s="693"/>
      <c r="D5" s="693"/>
      <c r="E5" s="693"/>
      <c r="F5" s="693"/>
      <c r="G5" s="693"/>
      <c r="H5" s="693"/>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c r="AI5" s="694"/>
      <c r="AJ5" s="694"/>
      <c r="AK5" s="694"/>
    </row>
    <row r="6" spans="1:39" s="711" customFormat="1" ht="29.25" customHeight="1">
      <c r="A6" s="693"/>
      <c r="B6" s="1619" t="s">
        <v>1164</v>
      </c>
      <c r="C6" s="1619"/>
      <c r="D6" s="1619"/>
      <c r="E6" s="1619"/>
      <c r="F6" s="1619"/>
      <c r="G6" s="1619"/>
      <c r="H6" s="1619"/>
      <c r="I6" s="1619"/>
      <c r="J6" s="1619"/>
      <c r="K6" s="1619"/>
      <c r="L6" s="1613"/>
      <c r="M6" s="1613"/>
      <c r="N6" s="1613"/>
      <c r="O6" s="1613"/>
      <c r="P6" s="1613"/>
      <c r="Q6" s="1613"/>
      <c r="R6" s="1613"/>
      <c r="S6" s="1613"/>
      <c r="T6" s="1613"/>
      <c r="U6" s="1613"/>
      <c r="V6" s="1613"/>
      <c r="W6" s="1613"/>
      <c r="X6" s="1613"/>
      <c r="Y6" s="1613"/>
      <c r="Z6" s="1613"/>
      <c r="AA6" s="1613"/>
      <c r="AB6" s="1613"/>
      <c r="AC6" s="1613"/>
      <c r="AD6" s="1613"/>
      <c r="AE6" s="1613"/>
      <c r="AF6" s="1613"/>
      <c r="AG6" s="1613"/>
      <c r="AH6" s="1613"/>
      <c r="AI6" s="1613"/>
      <c r="AJ6" s="1613"/>
      <c r="AK6" s="694"/>
    </row>
    <row r="7" spans="1:39" s="711" customFormat="1" ht="31.5" customHeight="1">
      <c r="A7" s="693"/>
      <c r="B7" s="1619" t="s">
        <v>1165</v>
      </c>
      <c r="C7" s="1619"/>
      <c r="D7" s="1619"/>
      <c r="E7" s="1619"/>
      <c r="F7" s="1619"/>
      <c r="G7" s="1619"/>
      <c r="H7" s="1619"/>
      <c r="I7" s="1619"/>
      <c r="J7" s="1619"/>
      <c r="K7" s="1619"/>
      <c r="L7" s="1620"/>
      <c r="M7" s="1620"/>
      <c r="N7" s="1620"/>
      <c r="O7" s="1620"/>
      <c r="P7" s="1620"/>
      <c r="Q7" s="1620"/>
      <c r="R7" s="1620"/>
      <c r="S7" s="1620"/>
      <c r="T7" s="1620"/>
      <c r="U7" s="1620"/>
      <c r="V7" s="1620"/>
      <c r="W7" s="1620"/>
      <c r="X7" s="1620"/>
      <c r="Y7" s="1620"/>
      <c r="Z7" s="1621" t="s">
        <v>1166</v>
      </c>
      <c r="AA7" s="1621"/>
      <c r="AB7" s="1621"/>
      <c r="AC7" s="1621"/>
      <c r="AD7" s="1621"/>
      <c r="AE7" s="1621"/>
      <c r="AF7" s="1621"/>
      <c r="AG7" s="1622" t="s">
        <v>1196</v>
      </c>
      <c r="AH7" s="1622"/>
      <c r="AI7" s="1622"/>
      <c r="AJ7" s="1622"/>
      <c r="AK7" s="694"/>
    </row>
    <row r="8" spans="1:39" s="711" customFormat="1" ht="29.25" customHeight="1">
      <c r="A8" s="694"/>
      <c r="B8" s="1612" t="s">
        <v>1168</v>
      </c>
      <c r="C8" s="1612"/>
      <c r="D8" s="1612"/>
      <c r="E8" s="1612"/>
      <c r="F8" s="1612"/>
      <c r="G8" s="1612"/>
      <c r="H8" s="1612"/>
      <c r="I8" s="1612"/>
      <c r="J8" s="1612"/>
      <c r="K8" s="1612"/>
      <c r="L8" s="1613" t="s">
        <v>1169</v>
      </c>
      <c r="M8" s="1613"/>
      <c r="N8" s="1613"/>
      <c r="O8" s="1613"/>
      <c r="P8" s="1613"/>
      <c r="Q8" s="1613"/>
      <c r="R8" s="1613"/>
      <c r="S8" s="1613"/>
      <c r="T8" s="1613"/>
      <c r="U8" s="1613"/>
      <c r="V8" s="1613"/>
      <c r="W8" s="1613"/>
      <c r="X8" s="1613"/>
      <c r="Y8" s="1613"/>
      <c r="Z8" s="1613"/>
      <c r="AA8" s="1613"/>
      <c r="AB8" s="1613"/>
      <c r="AC8" s="1613"/>
      <c r="AD8" s="1613"/>
      <c r="AE8" s="1613"/>
      <c r="AF8" s="1613"/>
      <c r="AG8" s="1613"/>
      <c r="AH8" s="1613"/>
      <c r="AI8" s="1613"/>
      <c r="AJ8" s="1613"/>
      <c r="AK8" s="694"/>
    </row>
    <row r="9" spans="1:39" ht="9.75" customHeight="1">
      <c r="A9" s="692"/>
      <c r="B9" s="692"/>
      <c r="C9" s="692"/>
      <c r="D9" s="692"/>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692"/>
    </row>
    <row r="10" spans="1:39" ht="21" customHeight="1">
      <c r="A10" s="692"/>
      <c r="B10" s="1598" t="s">
        <v>1170</v>
      </c>
      <c r="C10" s="1598"/>
      <c r="D10" s="1598"/>
      <c r="E10" s="1598"/>
      <c r="F10" s="1598"/>
      <c r="G10" s="1598"/>
      <c r="H10" s="1598"/>
      <c r="I10" s="1598"/>
      <c r="J10" s="1598"/>
      <c r="K10" s="1598"/>
      <c r="L10" s="1598"/>
      <c r="M10" s="1598"/>
      <c r="N10" s="1598"/>
      <c r="O10" s="1598"/>
      <c r="P10" s="1598"/>
      <c r="Q10" s="1598"/>
      <c r="R10" s="1598"/>
      <c r="S10" s="1598"/>
      <c r="T10" s="1598"/>
      <c r="U10" s="1598"/>
      <c r="V10" s="1598"/>
      <c r="W10" s="1598"/>
      <c r="X10" s="1598"/>
      <c r="Y10" s="1598"/>
      <c r="Z10" s="1598"/>
      <c r="AA10" s="1598"/>
      <c r="AB10" s="1598"/>
      <c r="AC10" s="1598"/>
      <c r="AD10" s="1598"/>
      <c r="AE10" s="1598"/>
      <c r="AF10" s="1598"/>
      <c r="AG10" s="1598"/>
      <c r="AH10" s="1598"/>
      <c r="AI10" s="1598"/>
      <c r="AJ10" s="1598"/>
      <c r="AK10" s="692"/>
    </row>
    <row r="11" spans="1:39" ht="21" customHeight="1">
      <c r="A11" s="692"/>
      <c r="B11" s="1614" t="s">
        <v>1171</v>
      </c>
      <c r="C11" s="1614"/>
      <c r="D11" s="1614"/>
      <c r="E11" s="1614"/>
      <c r="F11" s="1614"/>
      <c r="G11" s="1614"/>
      <c r="H11" s="1614"/>
      <c r="I11" s="1614"/>
      <c r="J11" s="1614"/>
      <c r="K11" s="1614"/>
      <c r="L11" s="1614"/>
      <c r="M11" s="1614"/>
      <c r="N11" s="1614"/>
      <c r="O11" s="1614"/>
      <c r="P11" s="1614"/>
      <c r="Q11" s="1614"/>
      <c r="R11" s="1614"/>
      <c r="S11" s="1615"/>
      <c r="T11" s="1615"/>
      <c r="U11" s="1615"/>
      <c r="V11" s="1615"/>
      <c r="W11" s="1615"/>
      <c r="X11" s="1615"/>
      <c r="Y11" s="1615"/>
      <c r="Z11" s="1615"/>
      <c r="AA11" s="1615"/>
      <c r="AB11" s="1615"/>
      <c r="AC11" s="695" t="s">
        <v>1157</v>
      </c>
      <c r="AD11" s="696"/>
      <c r="AE11" s="1616"/>
      <c r="AF11" s="1616"/>
      <c r="AG11" s="1616"/>
      <c r="AH11" s="1616"/>
      <c r="AI11" s="1616"/>
      <c r="AJ11" s="1616"/>
      <c r="AK11" s="692"/>
      <c r="AM11" s="712"/>
    </row>
    <row r="12" spans="1:39" ht="21" customHeight="1" thickBot="1">
      <c r="A12" s="692"/>
      <c r="B12" s="698"/>
      <c r="C12" s="1610" t="s">
        <v>1197</v>
      </c>
      <c r="D12" s="1610"/>
      <c r="E12" s="1610"/>
      <c r="F12" s="1610"/>
      <c r="G12" s="1610"/>
      <c r="H12" s="1610"/>
      <c r="I12" s="1610"/>
      <c r="J12" s="1610"/>
      <c r="K12" s="1610"/>
      <c r="L12" s="1610"/>
      <c r="M12" s="1610"/>
      <c r="N12" s="1610"/>
      <c r="O12" s="1610"/>
      <c r="P12" s="1610"/>
      <c r="Q12" s="1610"/>
      <c r="R12" s="1610"/>
      <c r="S12" s="1600">
        <f>ROUNDUP(S11*30%,1)</f>
        <v>0</v>
      </c>
      <c r="T12" s="1600"/>
      <c r="U12" s="1600"/>
      <c r="V12" s="1600"/>
      <c r="W12" s="1600"/>
      <c r="X12" s="1600"/>
      <c r="Y12" s="1600"/>
      <c r="Z12" s="1600"/>
      <c r="AA12" s="1600"/>
      <c r="AB12" s="1600"/>
      <c r="AC12" s="699" t="s">
        <v>1157</v>
      </c>
      <c r="AD12" s="699"/>
      <c r="AE12" s="1601"/>
      <c r="AF12" s="1601"/>
      <c r="AG12" s="1601"/>
      <c r="AH12" s="1601"/>
      <c r="AI12" s="1601"/>
      <c r="AJ12" s="1601"/>
      <c r="AK12" s="692"/>
    </row>
    <row r="13" spans="1:39" ht="21" customHeight="1" thickTop="1">
      <c r="A13" s="692"/>
      <c r="B13" s="1602" t="s">
        <v>1173</v>
      </c>
      <c r="C13" s="1602"/>
      <c r="D13" s="1602"/>
      <c r="E13" s="1602"/>
      <c r="F13" s="1602"/>
      <c r="G13" s="1602"/>
      <c r="H13" s="1602"/>
      <c r="I13" s="1602"/>
      <c r="J13" s="1602"/>
      <c r="K13" s="1602"/>
      <c r="L13" s="1602"/>
      <c r="M13" s="1602"/>
      <c r="N13" s="1602"/>
      <c r="O13" s="1602"/>
      <c r="P13" s="1602"/>
      <c r="Q13" s="1602"/>
      <c r="R13" s="1602"/>
      <c r="S13" s="1611" t="e">
        <f>ROUNDUP(AE25/L25,1)</f>
        <v>#DIV/0!</v>
      </c>
      <c r="T13" s="1611"/>
      <c r="U13" s="1611"/>
      <c r="V13" s="1611"/>
      <c r="W13" s="1611"/>
      <c r="X13" s="1611"/>
      <c r="Y13" s="1611"/>
      <c r="Z13" s="1611"/>
      <c r="AA13" s="1611"/>
      <c r="AB13" s="1611"/>
      <c r="AC13" s="700" t="s">
        <v>1157</v>
      </c>
      <c r="AD13" s="700"/>
      <c r="AE13" s="1604" t="s">
        <v>1174</v>
      </c>
      <c r="AF13" s="1604"/>
      <c r="AG13" s="1604"/>
      <c r="AH13" s="1604"/>
      <c r="AI13" s="1604"/>
      <c r="AJ13" s="1604"/>
      <c r="AK13" s="692"/>
    </row>
    <row r="14" spans="1:39" ht="21" customHeight="1">
      <c r="A14" s="692"/>
      <c r="B14" s="1608" t="s">
        <v>1175</v>
      </c>
      <c r="C14" s="1608"/>
      <c r="D14" s="1608"/>
      <c r="E14" s="1608"/>
      <c r="F14" s="1608"/>
      <c r="G14" s="1608"/>
      <c r="H14" s="1608"/>
      <c r="I14" s="1608"/>
      <c r="J14" s="1608"/>
      <c r="K14" s="1608"/>
      <c r="L14" s="1608" t="s">
        <v>1176</v>
      </c>
      <c r="M14" s="1608"/>
      <c r="N14" s="1608"/>
      <c r="O14" s="1608"/>
      <c r="P14" s="1608"/>
      <c r="Q14" s="1608"/>
      <c r="R14" s="1608"/>
      <c r="S14" s="1608"/>
      <c r="T14" s="1608"/>
      <c r="U14" s="1608"/>
      <c r="V14" s="1608"/>
      <c r="W14" s="1608"/>
      <c r="X14" s="1608"/>
      <c r="Y14" s="1608" t="s">
        <v>1177</v>
      </c>
      <c r="Z14" s="1608"/>
      <c r="AA14" s="1608"/>
      <c r="AB14" s="1608"/>
      <c r="AC14" s="1608"/>
      <c r="AD14" s="1608"/>
      <c r="AE14" s="1608" t="s">
        <v>1178</v>
      </c>
      <c r="AF14" s="1608"/>
      <c r="AG14" s="1608"/>
      <c r="AH14" s="1608"/>
      <c r="AI14" s="1608"/>
      <c r="AJ14" s="1608"/>
      <c r="AK14" s="692"/>
    </row>
    <row r="15" spans="1:39" ht="21" customHeight="1">
      <c r="A15" s="692"/>
      <c r="B15" s="701">
        <v>1</v>
      </c>
      <c r="C15" s="1593"/>
      <c r="D15" s="1593"/>
      <c r="E15" s="1593"/>
      <c r="F15" s="1593"/>
      <c r="G15" s="1593"/>
      <c r="H15" s="1593"/>
      <c r="I15" s="1593"/>
      <c r="J15" s="1593"/>
      <c r="K15" s="1593"/>
      <c r="L15" s="1593"/>
      <c r="M15" s="1593"/>
      <c r="N15" s="1593"/>
      <c r="O15" s="1593"/>
      <c r="P15" s="1593"/>
      <c r="Q15" s="1593"/>
      <c r="R15" s="1593"/>
      <c r="S15" s="1593"/>
      <c r="T15" s="1593"/>
      <c r="U15" s="1593"/>
      <c r="V15" s="1593"/>
      <c r="W15" s="1593"/>
      <c r="X15" s="1593"/>
      <c r="Y15" s="1593"/>
      <c r="Z15" s="1593"/>
      <c r="AA15" s="1593"/>
      <c r="AB15" s="1593"/>
      <c r="AC15" s="1593"/>
      <c r="AD15" s="1593"/>
      <c r="AE15" s="1593"/>
      <c r="AF15" s="1593"/>
      <c r="AG15" s="1593"/>
      <c r="AH15" s="1593"/>
      <c r="AI15" s="1593"/>
      <c r="AJ15" s="1593"/>
      <c r="AK15" s="692"/>
    </row>
    <row r="16" spans="1:39" ht="21" customHeight="1">
      <c r="A16" s="692"/>
      <c r="B16" s="701">
        <v>2</v>
      </c>
      <c r="C16" s="1593"/>
      <c r="D16" s="1593"/>
      <c r="E16" s="1593"/>
      <c r="F16" s="1593"/>
      <c r="G16" s="1593"/>
      <c r="H16" s="1593"/>
      <c r="I16" s="1593"/>
      <c r="J16" s="1593"/>
      <c r="K16" s="1593"/>
      <c r="L16" s="1593"/>
      <c r="M16" s="1593"/>
      <c r="N16" s="1593"/>
      <c r="O16" s="1593"/>
      <c r="P16" s="1593"/>
      <c r="Q16" s="1593"/>
      <c r="R16" s="1593"/>
      <c r="S16" s="1593"/>
      <c r="T16" s="1593"/>
      <c r="U16" s="1593"/>
      <c r="V16" s="1593"/>
      <c r="W16" s="1593"/>
      <c r="X16" s="1593"/>
      <c r="Y16" s="1593"/>
      <c r="Z16" s="1593"/>
      <c r="AA16" s="1593"/>
      <c r="AB16" s="1593"/>
      <c r="AC16" s="1593"/>
      <c r="AD16" s="1593"/>
      <c r="AE16" s="1593"/>
      <c r="AF16" s="1593"/>
      <c r="AG16" s="1593"/>
      <c r="AH16" s="1593"/>
      <c r="AI16" s="1593"/>
      <c r="AJ16" s="1593"/>
      <c r="AK16" s="692"/>
    </row>
    <row r="17" spans="1:37" ht="21" customHeight="1">
      <c r="A17" s="692"/>
      <c r="B17" s="701">
        <v>3</v>
      </c>
      <c r="C17" s="1593"/>
      <c r="D17" s="1593"/>
      <c r="E17" s="1593"/>
      <c r="F17" s="1593"/>
      <c r="G17" s="1593"/>
      <c r="H17" s="1593"/>
      <c r="I17" s="1593"/>
      <c r="J17" s="1593"/>
      <c r="K17" s="1593"/>
      <c r="L17" s="1593"/>
      <c r="M17" s="1593"/>
      <c r="N17" s="1593"/>
      <c r="O17" s="1593"/>
      <c r="P17" s="1593"/>
      <c r="Q17" s="1593"/>
      <c r="R17" s="1593"/>
      <c r="S17" s="1593"/>
      <c r="T17" s="1593"/>
      <c r="U17" s="1593"/>
      <c r="V17" s="1593"/>
      <c r="W17" s="1593"/>
      <c r="X17" s="1593"/>
      <c r="Y17" s="1593"/>
      <c r="Z17" s="1593"/>
      <c r="AA17" s="1593"/>
      <c r="AB17" s="1593"/>
      <c r="AC17" s="1593"/>
      <c r="AD17" s="1593"/>
      <c r="AE17" s="1593"/>
      <c r="AF17" s="1593"/>
      <c r="AG17" s="1593"/>
      <c r="AH17" s="1593"/>
      <c r="AI17" s="1593"/>
      <c r="AJ17" s="1593"/>
      <c r="AK17" s="692"/>
    </row>
    <row r="18" spans="1:37" ht="21" customHeight="1">
      <c r="A18" s="692"/>
      <c r="B18" s="701">
        <v>4</v>
      </c>
      <c r="C18" s="1593"/>
      <c r="D18" s="1593"/>
      <c r="E18" s="1593"/>
      <c r="F18" s="1593"/>
      <c r="G18" s="1593"/>
      <c r="H18" s="1593"/>
      <c r="I18" s="1593"/>
      <c r="J18" s="1593"/>
      <c r="K18" s="1593"/>
      <c r="L18" s="1593"/>
      <c r="M18" s="1593"/>
      <c r="N18" s="1593"/>
      <c r="O18" s="1593"/>
      <c r="P18" s="1593"/>
      <c r="Q18" s="1593"/>
      <c r="R18" s="1593"/>
      <c r="S18" s="1593"/>
      <c r="T18" s="1593"/>
      <c r="U18" s="1593"/>
      <c r="V18" s="1593"/>
      <c r="W18" s="1593"/>
      <c r="X18" s="1593"/>
      <c r="Y18" s="1593"/>
      <c r="Z18" s="1593"/>
      <c r="AA18" s="1593"/>
      <c r="AB18" s="1593"/>
      <c r="AC18" s="1593"/>
      <c r="AD18" s="1593"/>
      <c r="AE18" s="1593"/>
      <c r="AF18" s="1593"/>
      <c r="AG18" s="1593"/>
      <c r="AH18" s="1593"/>
      <c r="AI18" s="1593"/>
      <c r="AJ18" s="1593"/>
      <c r="AK18" s="692"/>
    </row>
    <row r="19" spans="1:37" ht="21" customHeight="1">
      <c r="A19" s="692"/>
      <c r="B19" s="701">
        <v>5</v>
      </c>
      <c r="C19" s="1593"/>
      <c r="D19" s="1593"/>
      <c r="E19" s="1593"/>
      <c r="F19" s="1593"/>
      <c r="G19" s="1593"/>
      <c r="H19" s="1593"/>
      <c r="I19" s="1593"/>
      <c r="J19" s="1593"/>
      <c r="K19" s="1593"/>
      <c r="L19" s="1593"/>
      <c r="M19" s="1593"/>
      <c r="N19" s="1593"/>
      <c r="O19" s="1593"/>
      <c r="P19" s="1593"/>
      <c r="Q19" s="1593"/>
      <c r="R19" s="1593"/>
      <c r="S19" s="1593"/>
      <c r="T19" s="1593"/>
      <c r="U19" s="1593"/>
      <c r="V19" s="1593"/>
      <c r="W19" s="1593"/>
      <c r="X19" s="1593"/>
      <c r="Y19" s="1593"/>
      <c r="Z19" s="1593"/>
      <c r="AA19" s="1593"/>
      <c r="AB19" s="1593"/>
      <c r="AC19" s="1593"/>
      <c r="AD19" s="1593"/>
      <c r="AE19" s="1593"/>
      <c r="AF19" s="1593"/>
      <c r="AG19" s="1593"/>
      <c r="AH19" s="1593"/>
      <c r="AI19" s="1593"/>
      <c r="AJ19" s="1593"/>
      <c r="AK19" s="692"/>
    </row>
    <row r="20" spans="1:37" ht="21" customHeight="1">
      <c r="A20" s="692"/>
      <c r="B20" s="701">
        <v>6</v>
      </c>
      <c r="C20" s="1593"/>
      <c r="D20" s="1593"/>
      <c r="E20" s="1593"/>
      <c r="F20" s="1593"/>
      <c r="G20" s="1593"/>
      <c r="H20" s="1593"/>
      <c r="I20" s="1593"/>
      <c r="J20" s="1593"/>
      <c r="K20" s="1593"/>
      <c r="L20" s="1593"/>
      <c r="M20" s="1593"/>
      <c r="N20" s="1593"/>
      <c r="O20" s="1593"/>
      <c r="P20" s="1593"/>
      <c r="Q20" s="1593"/>
      <c r="R20" s="1593"/>
      <c r="S20" s="1593"/>
      <c r="T20" s="1593"/>
      <c r="U20" s="1593"/>
      <c r="V20" s="1593"/>
      <c r="W20" s="1593"/>
      <c r="X20" s="1593"/>
      <c r="Y20" s="1593"/>
      <c r="Z20" s="1593"/>
      <c r="AA20" s="1593"/>
      <c r="AB20" s="1593"/>
      <c r="AC20" s="1593"/>
      <c r="AD20" s="1593"/>
      <c r="AE20" s="1593"/>
      <c r="AF20" s="1593"/>
      <c r="AG20" s="1593"/>
      <c r="AH20" s="1593"/>
      <c r="AI20" s="1593"/>
      <c r="AJ20" s="1593"/>
      <c r="AK20" s="692"/>
    </row>
    <row r="21" spans="1:37" ht="21" customHeight="1">
      <c r="A21" s="692"/>
      <c r="B21" s="701">
        <v>7</v>
      </c>
      <c r="C21" s="1593"/>
      <c r="D21" s="1593"/>
      <c r="E21" s="1593"/>
      <c r="F21" s="1593"/>
      <c r="G21" s="1593"/>
      <c r="H21" s="1593"/>
      <c r="I21" s="1593"/>
      <c r="J21" s="1593"/>
      <c r="K21" s="1593"/>
      <c r="L21" s="1593"/>
      <c r="M21" s="1593"/>
      <c r="N21" s="1593"/>
      <c r="O21" s="1593"/>
      <c r="P21" s="1593"/>
      <c r="Q21" s="1593"/>
      <c r="R21" s="1593"/>
      <c r="S21" s="1593"/>
      <c r="T21" s="1593"/>
      <c r="U21" s="1593"/>
      <c r="V21" s="1593"/>
      <c r="W21" s="1593"/>
      <c r="X21" s="1593"/>
      <c r="Y21" s="1593"/>
      <c r="Z21" s="1593"/>
      <c r="AA21" s="1593"/>
      <c r="AB21" s="1593"/>
      <c r="AC21" s="1593"/>
      <c r="AD21" s="1593"/>
      <c r="AE21" s="1593"/>
      <c r="AF21" s="1593"/>
      <c r="AG21" s="1593"/>
      <c r="AH21" s="1593"/>
      <c r="AI21" s="1593"/>
      <c r="AJ21" s="1593"/>
      <c r="AK21" s="692"/>
    </row>
    <row r="22" spans="1:37" ht="21" customHeight="1">
      <c r="A22" s="692"/>
      <c r="B22" s="701">
        <v>8</v>
      </c>
      <c r="C22" s="1593"/>
      <c r="D22" s="1593"/>
      <c r="E22" s="1593"/>
      <c r="F22" s="1593"/>
      <c r="G22" s="1593"/>
      <c r="H22" s="1593"/>
      <c r="I22" s="1593"/>
      <c r="J22" s="1593"/>
      <c r="K22" s="1593"/>
      <c r="L22" s="1593"/>
      <c r="M22" s="1593"/>
      <c r="N22" s="1593"/>
      <c r="O22" s="1593"/>
      <c r="P22" s="1593"/>
      <c r="Q22" s="1593"/>
      <c r="R22" s="1593"/>
      <c r="S22" s="1593"/>
      <c r="T22" s="1593"/>
      <c r="U22" s="1593"/>
      <c r="V22" s="1593"/>
      <c r="W22" s="1593"/>
      <c r="X22" s="1593"/>
      <c r="Y22" s="1593"/>
      <c r="Z22" s="1593"/>
      <c r="AA22" s="1593"/>
      <c r="AB22" s="1593"/>
      <c r="AC22" s="1593"/>
      <c r="AD22" s="1593"/>
      <c r="AE22" s="1593"/>
      <c r="AF22" s="1593"/>
      <c r="AG22" s="1593"/>
      <c r="AH22" s="1593"/>
      <c r="AI22" s="1593"/>
      <c r="AJ22" s="1593"/>
      <c r="AK22" s="692"/>
    </row>
    <row r="23" spans="1:37" ht="21" customHeight="1">
      <c r="A23" s="692"/>
      <c r="B23" s="701">
        <v>9</v>
      </c>
      <c r="C23" s="1593"/>
      <c r="D23" s="1593"/>
      <c r="E23" s="1593"/>
      <c r="F23" s="1593"/>
      <c r="G23" s="1593"/>
      <c r="H23" s="1593"/>
      <c r="I23" s="1593"/>
      <c r="J23" s="1593"/>
      <c r="K23" s="1593"/>
      <c r="L23" s="1593"/>
      <c r="M23" s="1593"/>
      <c r="N23" s="1593"/>
      <c r="O23" s="1593"/>
      <c r="P23" s="1593"/>
      <c r="Q23" s="1593"/>
      <c r="R23" s="1593"/>
      <c r="S23" s="1593"/>
      <c r="T23" s="1593"/>
      <c r="U23" s="1593"/>
      <c r="V23" s="1593"/>
      <c r="W23" s="1593"/>
      <c r="X23" s="1593"/>
      <c r="Y23" s="1593"/>
      <c r="Z23" s="1593"/>
      <c r="AA23" s="1593"/>
      <c r="AB23" s="1593"/>
      <c r="AC23" s="1593"/>
      <c r="AD23" s="1593"/>
      <c r="AE23" s="1593"/>
      <c r="AF23" s="1593"/>
      <c r="AG23" s="1593"/>
      <c r="AH23" s="1593"/>
      <c r="AI23" s="1593"/>
      <c r="AJ23" s="1593"/>
      <c r="AK23" s="692"/>
    </row>
    <row r="24" spans="1:37" ht="21" customHeight="1">
      <c r="A24" s="692"/>
      <c r="B24" s="701">
        <v>10</v>
      </c>
      <c r="C24" s="1593"/>
      <c r="D24" s="1593"/>
      <c r="E24" s="1593"/>
      <c r="F24" s="1593"/>
      <c r="G24" s="1593"/>
      <c r="H24" s="1593"/>
      <c r="I24" s="1593"/>
      <c r="J24" s="1593"/>
      <c r="K24" s="1593"/>
      <c r="L24" s="1593"/>
      <c r="M24" s="1593"/>
      <c r="N24" s="1593"/>
      <c r="O24" s="1593"/>
      <c r="P24" s="1593"/>
      <c r="Q24" s="1593"/>
      <c r="R24" s="1593"/>
      <c r="S24" s="1593"/>
      <c r="T24" s="1593"/>
      <c r="U24" s="1593"/>
      <c r="V24" s="1593"/>
      <c r="W24" s="1593"/>
      <c r="X24" s="1593"/>
      <c r="Y24" s="1593"/>
      <c r="Z24" s="1593"/>
      <c r="AA24" s="1593"/>
      <c r="AB24" s="1593"/>
      <c r="AC24" s="1593"/>
      <c r="AD24" s="1593"/>
      <c r="AE24" s="1593"/>
      <c r="AF24" s="1593"/>
      <c r="AG24" s="1593"/>
      <c r="AH24" s="1593"/>
      <c r="AI24" s="1593"/>
      <c r="AJ24" s="1593"/>
      <c r="AK24" s="692"/>
    </row>
    <row r="25" spans="1:37" ht="21" customHeight="1">
      <c r="A25" s="692"/>
      <c r="B25" s="1605" t="s">
        <v>1179</v>
      </c>
      <c r="C25" s="1605"/>
      <c r="D25" s="1605"/>
      <c r="E25" s="1605"/>
      <c r="F25" s="1605"/>
      <c r="G25" s="1605"/>
      <c r="H25" s="1605"/>
      <c r="I25" s="1605"/>
      <c r="J25" s="1605"/>
      <c r="K25" s="1605"/>
      <c r="L25" s="1606"/>
      <c r="M25" s="1606"/>
      <c r="N25" s="1606"/>
      <c r="O25" s="1606"/>
      <c r="P25" s="1606"/>
      <c r="Q25" s="1607" t="s">
        <v>504</v>
      </c>
      <c r="R25" s="1607"/>
      <c r="S25" s="1608" t="s">
        <v>1180</v>
      </c>
      <c r="T25" s="1608"/>
      <c r="U25" s="1608"/>
      <c r="V25" s="1608"/>
      <c r="W25" s="1608"/>
      <c r="X25" s="1608"/>
      <c r="Y25" s="1608"/>
      <c r="Z25" s="1608"/>
      <c r="AA25" s="1608"/>
      <c r="AB25" s="1608"/>
      <c r="AC25" s="1608"/>
      <c r="AD25" s="1608"/>
      <c r="AE25" s="1609">
        <f>SUM(AE15:AJ24)</f>
        <v>0</v>
      </c>
      <c r="AF25" s="1609"/>
      <c r="AG25" s="1609"/>
      <c r="AH25" s="1609"/>
      <c r="AI25" s="1609"/>
      <c r="AJ25" s="1609"/>
      <c r="AK25" s="692"/>
    </row>
    <row r="26" spans="1:37" ht="9" customHeight="1">
      <c r="A26" s="692"/>
      <c r="B26" s="702"/>
      <c r="C26" s="703"/>
      <c r="D26" s="703"/>
      <c r="E26" s="703"/>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c r="AK26" s="692"/>
    </row>
    <row r="27" spans="1:37" ht="21" customHeight="1">
      <c r="A27" s="692"/>
      <c r="B27" s="1598" t="s">
        <v>1181</v>
      </c>
      <c r="C27" s="1598"/>
      <c r="D27" s="1598"/>
      <c r="E27" s="1598"/>
      <c r="F27" s="1598"/>
      <c r="G27" s="1598"/>
      <c r="H27" s="1598"/>
      <c r="I27" s="1598"/>
      <c r="J27" s="1598"/>
      <c r="K27" s="1598"/>
      <c r="L27" s="1598"/>
      <c r="M27" s="1598"/>
      <c r="N27" s="1598"/>
      <c r="O27" s="1598"/>
      <c r="P27" s="1598"/>
      <c r="Q27" s="1598"/>
      <c r="R27" s="1598"/>
      <c r="S27" s="1598"/>
      <c r="T27" s="1598"/>
      <c r="U27" s="1598"/>
      <c r="V27" s="1598"/>
      <c r="W27" s="1598"/>
      <c r="X27" s="1598"/>
      <c r="Y27" s="1598"/>
      <c r="Z27" s="1598"/>
      <c r="AA27" s="1598"/>
      <c r="AB27" s="1598"/>
      <c r="AC27" s="1598"/>
      <c r="AD27" s="1598"/>
      <c r="AE27" s="1598"/>
      <c r="AF27" s="1598"/>
      <c r="AG27" s="1598"/>
      <c r="AH27" s="1598"/>
      <c r="AI27" s="1598"/>
      <c r="AJ27" s="1598"/>
      <c r="AK27" s="692"/>
    </row>
    <row r="28" spans="1:37" ht="21" customHeight="1" thickBot="1">
      <c r="A28" s="692"/>
      <c r="B28" s="1599" t="s">
        <v>1198</v>
      </c>
      <c r="C28" s="1599"/>
      <c r="D28" s="1599"/>
      <c r="E28" s="1599"/>
      <c r="F28" s="1599"/>
      <c r="G28" s="1599"/>
      <c r="H28" s="1599"/>
      <c r="I28" s="1599"/>
      <c r="J28" s="1599"/>
      <c r="K28" s="1599"/>
      <c r="L28" s="1599"/>
      <c r="M28" s="1599"/>
      <c r="N28" s="1599"/>
      <c r="O28" s="1599"/>
      <c r="P28" s="1599"/>
      <c r="Q28" s="1599"/>
      <c r="R28" s="1599"/>
      <c r="S28" s="1600">
        <f>ROUNDUP(S11/50,1)</f>
        <v>0</v>
      </c>
      <c r="T28" s="1600"/>
      <c r="U28" s="1600"/>
      <c r="V28" s="1600"/>
      <c r="W28" s="1600"/>
      <c r="X28" s="1600"/>
      <c r="Y28" s="1600"/>
      <c r="Z28" s="1600"/>
      <c r="AA28" s="1600"/>
      <c r="AB28" s="1600"/>
      <c r="AC28" s="704" t="s">
        <v>1157</v>
      </c>
      <c r="AD28" s="705"/>
      <c r="AE28" s="1601"/>
      <c r="AF28" s="1601"/>
      <c r="AG28" s="1601"/>
      <c r="AH28" s="1601"/>
      <c r="AI28" s="1601"/>
      <c r="AJ28" s="1601"/>
      <c r="AK28" s="692"/>
    </row>
    <row r="29" spans="1:37" ht="21" customHeight="1" thickTop="1">
      <c r="A29" s="692"/>
      <c r="B29" s="1602" t="s">
        <v>1183</v>
      </c>
      <c r="C29" s="1602"/>
      <c r="D29" s="1602"/>
      <c r="E29" s="1602"/>
      <c r="F29" s="1602"/>
      <c r="G29" s="1602"/>
      <c r="H29" s="1602"/>
      <c r="I29" s="1602"/>
      <c r="J29" s="1602"/>
      <c r="K29" s="1602"/>
      <c r="L29" s="1602"/>
      <c r="M29" s="1602"/>
      <c r="N29" s="1602"/>
      <c r="O29" s="1602"/>
      <c r="P29" s="1602"/>
      <c r="Q29" s="1602"/>
      <c r="R29" s="1602"/>
      <c r="S29" s="1603"/>
      <c r="T29" s="1603"/>
      <c r="U29" s="1603"/>
      <c r="V29" s="1603"/>
      <c r="W29" s="1603"/>
      <c r="X29" s="1603"/>
      <c r="Y29" s="1603"/>
      <c r="Z29" s="1603"/>
      <c r="AA29" s="1603"/>
      <c r="AB29" s="1603"/>
      <c r="AC29" s="706" t="s">
        <v>1157</v>
      </c>
      <c r="AD29" s="707"/>
      <c r="AE29" s="1604" t="s">
        <v>1199</v>
      </c>
      <c r="AF29" s="1604"/>
      <c r="AG29" s="1604"/>
      <c r="AH29" s="1604"/>
      <c r="AI29" s="1604"/>
      <c r="AJ29" s="1604"/>
      <c r="AK29" s="692"/>
    </row>
    <row r="30" spans="1:37" ht="21" customHeight="1">
      <c r="A30" s="692"/>
      <c r="B30" s="1597" t="s">
        <v>1185</v>
      </c>
      <c r="C30" s="1597"/>
      <c r="D30" s="1597"/>
      <c r="E30" s="1597"/>
      <c r="F30" s="1597"/>
      <c r="G30" s="1597"/>
      <c r="H30" s="1597"/>
      <c r="I30" s="1597"/>
      <c r="J30" s="1597"/>
      <c r="K30" s="1597"/>
      <c r="L30" s="1597"/>
      <c r="M30" s="1597"/>
      <c r="N30" s="1597"/>
      <c r="O30" s="1597"/>
      <c r="P30" s="1597"/>
      <c r="Q30" s="1597"/>
      <c r="R30" s="1597"/>
      <c r="S30" s="1597" t="s">
        <v>1186</v>
      </c>
      <c r="T30" s="1597"/>
      <c r="U30" s="1597"/>
      <c r="V30" s="1597"/>
      <c r="W30" s="1597"/>
      <c r="X30" s="1597"/>
      <c r="Y30" s="1597"/>
      <c r="Z30" s="1597"/>
      <c r="AA30" s="1597"/>
      <c r="AB30" s="1597"/>
      <c r="AC30" s="1597"/>
      <c r="AD30" s="1597"/>
      <c r="AE30" s="1597"/>
      <c r="AF30" s="1597"/>
      <c r="AG30" s="1597"/>
      <c r="AH30" s="1597"/>
      <c r="AI30" s="1597"/>
      <c r="AJ30" s="1597"/>
      <c r="AK30" s="692"/>
    </row>
    <row r="31" spans="1:37" ht="21" customHeight="1">
      <c r="A31" s="692"/>
      <c r="B31" s="701">
        <v>1</v>
      </c>
      <c r="C31" s="1593"/>
      <c r="D31" s="1593"/>
      <c r="E31" s="1593"/>
      <c r="F31" s="1593"/>
      <c r="G31" s="1593"/>
      <c r="H31" s="1593"/>
      <c r="I31" s="1593"/>
      <c r="J31" s="1593"/>
      <c r="K31" s="1593"/>
      <c r="L31" s="1593"/>
      <c r="M31" s="1593"/>
      <c r="N31" s="1593"/>
      <c r="O31" s="1593"/>
      <c r="P31" s="1593"/>
      <c r="Q31" s="1593"/>
      <c r="R31" s="1593"/>
      <c r="S31" s="1593"/>
      <c r="T31" s="1593"/>
      <c r="U31" s="1593"/>
      <c r="V31" s="1593"/>
      <c r="W31" s="1593"/>
      <c r="X31" s="1593"/>
      <c r="Y31" s="1593"/>
      <c r="Z31" s="1593"/>
      <c r="AA31" s="1593"/>
      <c r="AB31" s="1593"/>
      <c r="AC31" s="1593"/>
      <c r="AD31" s="1593"/>
      <c r="AE31" s="1593"/>
      <c r="AF31" s="1593"/>
      <c r="AG31" s="1593"/>
      <c r="AH31" s="1593"/>
      <c r="AI31" s="1593"/>
      <c r="AJ31" s="1593"/>
      <c r="AK31" s="692"/>
    </row>
    <row r="32" spans="1:37" ht="21" customHeight="1">
      <c r="A32" s="692"/>
      <c r="B32" s="701">
        <v>2</v>
      </c>
      <c r="C32" s="1593"/>
      <c r="D32" s="1593"/>
      <c r="E32" s="1593"/>
      <c r="F32" s="1593"/>
      <c r="G32" s="1593"/>
      <c r="H32" s="1593"/>
      <c r="I32" s="1593"/>
      <c r="J32" s="1593"/>
      <c r="K32" s="1593"/>
      <c r="L32" s="1593"/>
      <c r="M32" s="1593"/>
      <c r="N32" s="1593"/>
      <c r="O32" s="1593"/>
      <c r="P32" s="1593"/>
      <c r="Q32" s="1593"/>
      <c r="R32" s="1593"/>
      <c r="S32" s="1593"/>
      <c r="T32" s="1593"/>
      <c r="U32" s="1593"/>
      <c r="V32" s="1593"/>
      <c r="W32" s="1593"/>
      <c r="X32" s="1593"/>
      <c r="Y32" s="1593"/>
      <c r="Z32" s="1593"/>
      <c r="AA32" s="1593"/>
      <c r="AB32" s="1593"/>
      <c r="AC32" s="1593"/>
      <c r="AD32" s="1593"/>
      <c r="AE32" s="1593"/>
      <c r="AF32" s="1593"/>
      <c r="AG32" s="1593"/>
      <c r="AH32" s="1593"/>
      <c r="AI32" s="1593"/>
      <c r="AJ32" s="1593"/>
      <c r="AK32" s="692"/>
    </row>
    <row r="33" spans="1:38" ht="21" customHeight="1">
      <c r="A33" s="692"/>
      <c r="B33" s="701">
        <v>3</v>
      </c>
      <c r="C33" s="1593"/>
      <c r="D33" s="1593"/>
      <c r="E33" s="1593"/>
      <c r="F33" s="1593"/>
      <c r="G33" s="1593"/>
      <c r="H33" s="1593"/>
      <c r="I33" s="1593"/>
      <c r="J33" s="1593"/>
      <c r="K33" s="1593"/>
      <c r="L33" s="1593"/>
      <c r="M33" s="1593"/>
      <c r="N33" s="1593"/>
      <c r="O33" s="1593"/>
      <c r="P33" s="1593"/>
      <c r="Q33" s="1593"/>
      <c r="R33" s="1593"/>
      <c r="S33" s="1593"/>
      <c r="T33" s="1593"/>
      <c r="U33" s="1593"/>
      <c r="V33" s="1593"/>
      <c r="W33" s="1593"/>
      <c r="X33" s="1593"/>
      <c r="Y33" s="1593"/>
      <c r="Z33" s="1593"/>
      <c r="AA33" s="1593"/>
      <c r="AB33" s="1593"/>
      <c r="AC33" s="1593"/>
      <c r="AD33" s="1593"/>
      <c r="AE33" s="1593"/>
      <c r="AF33" s="1593"/>
      <c r="AG33" s="1593"/>
      <c r="AH33" s="1593"/>
      <c r="AI33" s="1593"/>
      <c r="AJ33" s="1593"/>
      <c r="AK33" s="692"/>
    </row>
    <row r="34" spans="1:38" ht="8.25" customHeight="1">
      <c r="A34" s="692"/>
      <c r="B34" s="702"/>
      <c r="C34" s="703"/>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3"/>
      <c r="AI34" s="703"/>
      <c r="AJ34" s="703"/>
      <c r="AK34" s="692"/>
    </row>
    <row r="35" spans="1:38" ht="22.5" customHeight="1">
      <c r="A35" s="692"/>
      <c r="B35" s="1594" t="s">
        <v>1187</v>
      </c>
      <c r="C35" s="1594"/>
      <c r="D35" s="1594"/>
      <c r="E35" s="1594"/>
      <c r="F35" s="1594"/>
      <c r="G35" s="1594"/>
      <c r="H35" s="1595" t="s">
        <v>1188</v>
      </c>
      <c r="I35" s="1595"/>
      <c r="J35" s="1595"/>
      <c r="K35" s="1595"/>
      <c r="L35" s="1595"/>
      <c r="M35" s="1595"/>
      <c r="N35" s="1595"/>
      <c r="O35" s="1595"/>
      <c r="P35" s="1595"/>
      <c r="Q35" s="1595"/>
      <c r="R35" s="1595"/>
      <c r="S35" s="1595"/>
      <c r="T35" s="1595"/>
      <c r="U35" s="1595"/>
      <c r="V35" s="1595"/>
      <c r="W35" s="1595"/>
      <c r="X35" s="1595"/>
      <c r="Y35" s="1595"/>
      <c r="Z35" s="1595"/>
      <c r="AA35" s="1595"/>
      <c r="AB35" s="1595"/>
      <c r="AC35" s="1595"/>
      <c r="AD35" s="1595"/>
      <c r="AE35" s="1595"/>
      <c r="AF35" s="1595"/>
      <c r="AG35" s="1595"/>
      <c r="AH35" s="1595"/>
      <c r="AI35" s="1595"/>
      <c r="AJ35" s="1595"/>
      <c r="AK35" s="692"/>
    </row>
    <row r="36" spans="1:38" ht="8.25" customHeight="1">
      <c r="A36" s="692"/>
      <c r="B36" s="702"/>
      <c r="C36" s="703"/>
      <c r="D36" s="703"/>
      <c r="E36" s="703"/>
      <c r="F36" s="703"/>
      <c r="G36" s="703"/>
      <c r="H36" s="703"/>
      <c r="I36" s="703"/>
      <c r="J36" s="703"/>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703"/>
      <c r="AH36" s="703"/>
      <c r="AI36" s="703"/>
      <c r="AJ36" s="703"/>
      <c r="AK36" s="692"/>
    </row>
    <row r="37" spans="1:38" ht="18.75" customHeight="1">
      <c r="A37" s="692"/>
      <c r="B37" s="1596" t="s">
        <v>1189</v>
      </c>
      <c r="C37" s="1596"/>
      <c r="D37" s="1596"/>
      <c r="E37" s="1596"/>
      <c r="F37" s="1596"/>
      <c r="G37" s="1596"/>
      <c r="H37" s="1596"/>
      <c r="I37" s="1596"/>
      <c r="J37" s="1596"/>
      <c r="K37" s="1596"/>
      <c r="L37" s="1596"/>
      <c r="M37" s="1596"/>
      <c r="N37" s="1596"/>
      <c r="O37" s="1596"/>
      <c r="P37" s="1596"/>
      <c r="Q37" s="1596"/>
      <c r="R37" s="1596"/>
      <c r="S37" s="1596"/>
      <c r="T37" s="1596"/>
      <c r="U37" s="1596"/>
      <c r="V37" s="1596"/>
      <c r="W37" s="1596"/>
      <c r="X37" s="1596"/>
      <c r="Y37" s="1596"/>
      <c r="Z37" s="1596"/>
      <c r="AA37" s="1596"/>
      <c r="AB37" s="1596"/>
      <c r="AC37" s="1596"/>
      <c r="AD37" s="1596"/>
      <c r="AE37" s="1596"/>
      <c r="AF37" s="1596"/>
      <c r="AG37" s="1596"/>
      <c r="AH37" s="1596"/>
      <c r="AI37" s="1596"/>
      <c r="AJ37" s="1596"/>
      <c r="AK37" s="1596"/>
      <c r="AL37" s="713"/>
    </row>
    <row r="38" spans="1:38" ht="18.75" customHeight="1">
      <c r="A38" s="692"/>
      <c r="B38" s="1596"/>
      <c r="C38" s="1596"/>
      <c r="D38" s="1596"/>
      <c r="E38" s="1596"/>
      <c r="F38" s="1596"/>
      <c r="G38" s="1596"/>
      <c r="H38" s="1596"/>
      <c r="I38" s="1596"/>
      <c r="J38" s="1596"/>
      <c r="K38" s="1596"/>
      <c r="L38" s="1596"/>
      <c r="M38" s="1596"/>
      <c r="N38" s="1596"/>
      <c r="O38" s="1596"/>
      <c r="P38" s="1596"/>
      <c r="Q38" s="1596"/>
      <c r="R38" s="1596"/>
      <c r="S38" s="1596"/>
      <c r="T38" s="1596"/>
      <c r="U38" s="1596"/>
      <c r="V38" s="1596"/>
      <c r="W38" s="1596"/>
      <c r="X38" s="1596"/>
      <c r="Y38" s="1596"/>
      <c r="Z38" s="1596"/>
      <c r="AA38" s="1596"/>
      <c r="AB38" s="1596"/>
      <c r="AC38" s="1596"/>
      <c r="AD38" s="1596"/>
      <c r="AE38" s="1596"/>
      <c r="AF38" s="1596"/>
      <c r="AG38" s="1596"/>
      <c r="AH38" s="1596"/>
      <c r="AI38" s="1596"/>
      <c r="AJ38" s="1596"/>
      <c r="AK38" s="1596"/>
      <c r="AL38" s="713"/>
    </row>
    <row r="39" spans="1:38" ht="18.75" customHeight="1">
      <c r="A39" s="692"/>
      <c r="B39" s="1596"/>
      <c r="C39" s="1596"/>
      <c r="D39" s="1596"/>
      <c r="E39" s="1596"/>
      <c r="F39" s="1596"/>
      <c r="G39" s="1596"/>
      <c r="H39" s="1596"/>
      <c r="I39" s="1596"/>
      <c r="J39" s="1596"/>
      <c r="K39" s="1596"/>
      <c r="L39" s="1596"/>
      <c r="M39" s="1596"/>
      <c r="N39" s="1596"/>
      <c r="O39" s="1596"/>
      <c r="P39" s="1596"/>
      <c r="Q39" s="1596"/>
      <c r="R39" s="1596"/>
      <c r="S39" s="1596"/>
      <c r="T39" s="1596"/>
      <c r="U39" s="1596"/>
      <c r="V39" s="1596"/>
      <c r="W39" s="1596"/>
      <c r="X39" s="1596"/>
      <c r="Y39" s="1596"/>
      <c r="Z39" s="1596"/>
      <c r="AA39" s="1596"/>
      <c r="AB39" s="1596"/>
      <c r="AC39" s="1596"/>
      <c r="AD39" s="1596"/>
      <c r="AE39" s="1596"/>
      <c r="AF39" s="1596"/>
      <c r="AG39" s="1596"/>
      <c r="AH39" s="1596"/>
      <c r="AI39" s="1596"/>
      <c r="AJ39" s="1596"/>
      <c r="AK39" s="1596"/>
      <c r="AL39" s="713"/>
    </row>
    <row r="40" spans="1:38" ht="18.75" customHeight="1">
      <c r="A40" s="692"/>
      <c r="B40" s="1596"/>
      <c r="C40" s="1596"/>
      <c r="D40" s="1596"/>
      <c r="E40" s="1596"/>
      <c r="F40" s="1596"/>
      <c r="G40" s="1596"/>
      <c r="H40" s="1596"/>
      <c r="I40" s="1596"/>
      <c r="J40" s="1596"/>
      <c r="K40" s="1596"/>
      <c r="L40" s="1596"/>
      <c r="M40" s="1596"/>
      <c r="N40" s="1596"/>
      <c r="O40" s="1596"/>
      <c r="P40" s="1596"/>
      <c r="Q40" s="1596"/>
      <c r="R40" s="1596"/>
      <c r="S40" s="1596"/>
      <c r="T40" s="1596"/>
      <c r="U40" s="1596"/>
      <c r="V40" s="1596"/>
      <c r="W40" s="1596"/>
      <c r="X40" s="1596"/>
      <c r="Y40" s="1596"/>
      <c r="Z40" s="1596"/>
      <c r="AA40" s="1596"/>
      <c r="AB40" s="1596"/>
      <c r="AC40" s="1596"/>
      <c r="AD40" s="1596"/>
      <c r="AE40" s="1596"/>
      <c r="AF40" s="1596"/>
      <c r="AG40" s="1596"/>
      <c r="AH40" s="1596"/>
      <c r="AI40" s="1596"/>
      <c r="AJ40" s="1596"/>
      <c r="AK40" s="1596"/>
      <c r="AL40" s="713"/>
    </row>
    <row r="41" spans="1:38" ht="81.75" customHeight="1">
      <c r="A41" s="692"/>
      <c r="B41" s="1596"/>
      <c r="C41" s="1596"/>
      <c r="D41" s="1596"/>
      <c r="E41" s="1596"/>
      <c r="F41" s="1596"/>
      <c r="G41" s="1596"/>
      <c r="H41" s="1596"/>
      <c r="I41" s="1596"/>
      <c r="J41" s="1596"/>
      <c r="K41" s="1596"/>
      <c r="L41" s="1596"/>
      <c r="M41" s="1596"/>
      <c r="N41" s="1596"/>
      <c r="O41" s="1596"/>
      <c r="P41" s="1596"/>
      <c r="Q41" s="1596"/>
      <c r="R41" s="1596"/>
      <c r="S41" s="1596"/>
      <c r="T41" s="1596"/>
      <c r="U41" s="1596"/>
      <c r="V41" s="1596"/>
      <c r="W41" s="1596"/>
      <c r="X41" s="1596"/>
      <c r="Y41" s="1596"/>
      <c r="Z41" s="1596"/>
      <c r="AA41" s="1596"/>
      <c r="AB41" s="1596"/>
      <c r="AC41" s="1596"/>
      <c r="AD41" s="1596"/>
      <c r="AE41" s="1596"/>
      <c r="AF41" s="1596"/>
      <c r="AG41" s="1596"/>
      <c r="AH41" s="1596"/>
      <c r="AI41" s="1596"/>
      <c r="AJ41" s="1596"/>
      <c r="AK41" s="1596"/>
      <c r="AL41" s="713"/>
    </row>
    <row r="42" spans="1:38" ht="15" customHeight="1">
      <c r="A42" s="692"/>
      <c r="B42" s="1592" t="s">
        <v>1190</v>
      </c>
      <c r="C42" s="1592"/>
      <c r="D42" s="1592"/>
      <c r="E42" s="1592"/>
      <c r="F42" s="1592"/>
      <c r="G42" s="1592"/>
      <c r="H42" s="1592"/>
      <c r="I42" s="1592"/>
      <c r="J42" s="1592"/>
      <c r="K42" s="1592"/>
      <c r="L42" s="1592"/>
      <c r="M42" s="1592"/>
      <c r="N42" s="1592"/>
      <c r="O42" s="1592"/>
      <c r="P42" s="1592"/>
      <c r="Q42" s="1592"/>
      <c r="R42" s="1592"/>
      <c r="S42" s="1592"/>
      <c r="T42" s="1592"/>
      <c r="U42" s="1592"/>
      <c r="V42" s="1592"/>
      <c r="W42" s="1592"/>
      <c r="X42" s="1592"/>
      <c r="Y42" s="1592"/>
      <c r="Z42" s="1592"/>
      <c r="AA42" s="1592"/>
      <c r="AB42" s="1592"/>
      <c r="AC42" s="1592"/>
      <c r="AD42" s="1592"/>
      <c r="AE42" s="1592"/>
      <c r="AF42" s="1592"/>
      <c r="AG42" s="1592"/>
      <c r="AH42" s="1592"/>
      <c r="AI42" s="1592"/>
      <c r="AJ42" s="1592"/>
      <c r="AK42" s="1592"/>
      <c r="AL42" s="713"/>
    </row>
    <row r="43" spans="1:38" ht="15" customHeight="1">
      <c r="A43" s="692"/>
      <c r="B43" s="1592"/>
      <c r="C43" s="1592"/>
      <c r="D43" s="1592"/>
      <c r="E43" s="1592"/>
      <c r="F43" s="1592"/>
      <c r="G43" s="1592"/>
      <c r="H43" s="1592"/>
      <c r="I43" s="1592"/>
      <c r="J43" s="1592"/>
      <c r="K43" s="1592"/>
      <c r="L43" s="1592"/>
      <c r="M43" s="1592"/>
      <c r="N43" s="1592"/>
      <c r="O43" s="1592"/>
      <c r="P43" s="1592"/>
      <c r="Q43" s="1592"/>
      <c r="R43" s="1592"/>
      <c r="S43" s="1592"/>
      <c r="T43" s="1592"/>
      <c r="U43" s="1592"/>
      <c r="V43" s="1592"/>
      <c r="W43" s="1592"/>
      <c r="X43" s="1592"/>
      <c r="Y43" s="1592"/>
      <c r="Z43" s="1592"/>
      <c r="AA43" s="1592"/>
      <c r="AB43" s="1592"/>
      <c r="AC43" s="1592"/>
      <c r="AD43" s="1592"/>
      <c r="AE43" s="1592"/>
      <c r="AF43" s="1592"/>
      <c r="AG43" s="1592"/>
      <c r="AH43" s="1592"/>
      <c r="AI43" s="1592"/>
      <c r="AJ43" s="1592"/>
      <c r="AK43" s="1592"/>
      <c r="AL43" s="713"/>
    </row>
    <row r="44" spans="1:38" ht="15" customHeight="1">
      <c r="A44" s="692"/>
      <c r="B44" s="1592"/>
      <c r="C44" s="1592"/>
      <c r="D44" s="1592"/>
      <c r="E44" s="1592"/>
      <c r="F44" s="1592"/>
      <c r="G44" s="1592"/>
      <c r="H44" s="1592"/>
      <c r="I44" s="1592"/>
      <c r="J44" s="1592"/>
      <c r="K44" s="1592"/>
      <c r="L44" s="1592"/>
      <c r="M44" s="1592"/>
      <c r="N44" s="1592"/>
      <c r="O44" s="1592"/>
      <c r="P44" s="1592"/>
      <c r="Q44" s="1592"/>
      <c r="R44" s="1592"/>
      <c r="S44" s="1592"/>
      <c r="T44" s="1592"/>
      <c r="U44" s="1592"/>
      <c r="V44" s="1592"/>
      <c r="W44" s="1592"/>
      <c r="X44" s="1592"/>
      <c r="Y44" s="1592"/>
      <c r="Z44" s="1592"/>
      <c r="AA44" s="1592"/>
      <c r="AB44" s="1592"/>
      <c r="AC44" s="1592"/>
      <c r="AD44" s="1592"/>
      <c r="AE44" s="1592"/>
      <c r="AF44" s="1592"/>
      <c r="AG44" s="1592"/>
      <c r="AH44" s="1592"/>
      <c r="AI44" s="1592"/>
      <c r="AJ44" s="1592"/>
      <c r="AK44" s="1592"/>
      <c r="AL44" s="713"/>
    </row>
    <row r="45" spans="1:38" ht="15" customHeight="1">
      <c r="A45" s="692"/>
      <c r="B45" s="1592"/>
      <c r="C45" s="1592"/>
      <c r="D45" s="1592"/>
      <c r="E45" s="1592"/>
      <c r="F45" s="1592"/>
      <c r="G45" s="1592"/>
      <c r="H45" s="1592"/>
      <c r="I45" s="1592"/>
      <c r="J45" s="1592"/>
      <c r="K45" s="1592"/>
      <c r="L45" s="1592"/>
      <c r="M45" s="1592"/>
      <c r="N45" s="1592"/>
      <c r="O45" s="1592"/>
      <c r="P45" s="1592"/>
      <c r="Q45" s="1592"/>
      <c r="R45" s="1592"/>
      <c r="S45" s="1592"/>
      <c r="T45" s="1592"/>
      <c r="U45" s="1592"/>
      <c r="V45" s="1592"/>
      <c r="W45" s="1592"/>
      <c r="X45" s="1592"/>
      <c r="Y45" s="1592"/>
      <c r="Z45" s="1592"/>
      <c r="AA45" s="1592"/>
      <c r="AB45" s="1592"/>
      <c r="AC45" s="1592"/>
      <c r="AD45" s="1592"/>
      <c r="AE45" s="1592"/>
      <c r="AF45" s="1592"/>
      <c r="AG45" s="1592"/>
      <c r="AH45" s="1592"/>
      <c r="AI45" s="1592"/>
      <c r="AJ45" s="1592"/>
      <c r="AK45" s="1592"/>
      <c r="AL45" s="713"/>
    </row>
    <row r="46" spans="1:38" ht="36" customHeight="1">
      <c r="A46" s="692"/>
      <c r="B46" s="1592"/>
      <c r="C46" s="1592"/>
      <c r="D46" s="1592"/>
      <c r="E46" s="1592"/>
      <c r="F46" s="1592"/>
      <c r="G46" s="1592"/>
      <c r="H46" s="1592"/>
      <c r="I46" s="1592"/>
      <c r="J46" s="1592"/>
      <c r="K46" s="1592"/>
      <c r="L46" s="1592"/>
      <c r="M46" s="1592"/>
      <c r="N46" s="1592"/>
      <c r="O46" s="1592"/>
      <c r="P46" s="1592"/>
      <c r="Q46" s="1592"/>
      <c r="R46" s="1592"/>
      <c r="S46" s="1592"/>
      <c r="T46" s="1592"/>
      <c r="U46" s="1592"/>
      <c r="V46" s="1592"/>
      <c r="W46" s="1592"/>
      <c r="X46" s="1592"/>
      <c r="Y46" s="1592"/>
      <c r="Z46" s="1592"/>
      <c r="AA46" s="1592"/>
      <c r="AB46" s="1592"/>
      <c r="AC46" s="1592"/>
      <c r="AD46" s="1592"/>
      <c r="AE46" s="1592"/>
      <c r="AF46" s="1592"/>
      <c r="AG46" s="1592"/>
      <c r="AH46" s="1592"/>
      <c r="AI46" s="1592"/>
      <c r="AJ46" s="1592"/>
      <c r="AK46" s="1592"/>
      <c r="AL46" s="713"/>
    </row>
    <row r="47" spans="1:38" s="714" customFormat="1" ht="32.25" customHeight="1">
      <c r="A47" s="709"/>
      <c r="B47" s="1592" t="s">
        <v>1191</v>
      </c>
      <c r="C47" s="1592"/>
      <c r="D47" s="1592"/>
      <c r="E47" s="1592"/>
      <c r="F47" s="1592"/>
      <c r="G47" s="1592"/>
      <c r="H47" s="1592"/>
      <c r="I47" s="1592"/>
      <c r="J47" s="1592"/>
      <c r="K47" s="1592"/>
      <c r="L47" s="1592"/>
      <c r="M47" s="1592"/>
      <c r="N47" s="1592"/>
      <c r="O47" s="1592"/>
      <c r="P47" s="1592"/>
      <c r="Q47" s="1592"/>
      <c r="R47" s="1592"/>
      <c r="S47" s="1592"/>
      <c r="T47" s="1592"/>
      <c r="U47" s="1592"/>
      <c r="V47" s="1592"/>
      <c r="W47" s="1592"/>
      <c r="X47" s="1592"/>
      <c r="Y47" s="1592"/>
      <c r="Z47" s="1592"/>
      <c r="AA47" s="1592"/>
      <c r="AB47" s="1592"/>
      <c r="AC47" s="1592"/>
      <c r="AD47" s="1592"/>
      <c r="AE47" s="1592"/>
      <c r="AF47" s="1592"/>
      <c r="AG47" s="1592"/>
      <c r="AH47" s="1592"/>
      <c r="AI47" s="1592"/>
      <c r="AJ47" s="1592"/>
      <c r="AK47" s="1592"/>
    </row>
    <row r="48" spans="1:38" s="714" customFormat="1" ht="36" customHeight="1">
      <c r="A48" s="709"/>
      <c r="B48" s="1592" t="s">
        <v>1192</v>
      </c>
      <c r="C48" s="1592"/>
      <c r="D48" s="1592"/>
      <c r="E48" s="1592"/>
      <c r="F48" s="1592"/>
      <c r="G48" s="1592"/>
      <c r="H48" s="1592"/>
      <c r="I48" s="1592"/>
      <c r="J48" s="1592"/>
      <c r="K48" s="1592"/>
      <c r="L48" s="1592"/>
      <c r="M48" s="1592"/>
      <c r="N48" s="1592"/>
      <c r="O48" s="1592"/>
      <c r="P48" s="1592"/>
      <c r="Q48" s="1592"/>
      <c r="R48" s="1592"/>
      <c r="S48" s="1592"/>
      <c r="T48" s="1592"/>
      <c r="U48" s="1592"/>
      <c r="V48" s="1592"/>
      <c r="W48" s="1592"/>
      <c r="X48" s="1592"/>
      <c r="Y48" s="1592"/>
      <c r="Z48" s="1592"/>
      <c r="AA48" s="1592"/>
      <c r="AB48" s="1592"/>
      <c r="AC48" s="1592"/>
      <c r="AD48" s="1592"/>
      <c r="AE48" s="1592"/>
      <c r="AF48" s="1592"/>
      <c r="AG48" s="1592"/>
      <c r="AH48" s="1592"/>
      <c r="AI48" s="1592"/>
      <c r="AJ48" s="1592"/>
      <c r="AK48" s="1592"/>
    </row>
    <row r="49" spans="2:37" s="714" customFormat="1" ht="21" customHeight="1">
      <c r="B49" s="714" t="s">
        <v>1193</v>
      </c>
      <c r="AK49" s="715"/>
    </row>
    <row r="50" spans="2:37" s="714" customFormat="1" ht="21" customHeight="1">
      <c r="B50" s="714" t="s">
        <v>1193</v>
      </c>
      <c r="AK50" s="715"/>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A27E4-C9AC-4F6B-B6FD-30E54978BCED}">
  <sheetPr codeName="Sheet57"/>
  <dimension ref="A1:AI26"/>
  <sheetViews>
    <sheetView view="pageBreakPreview" zoomScaleNormal="100" zoomScaleSheetLayoutView="100" workbookViewId="0"/>
  </sheetViews>
  <sheetFormatPr defaultColWidth="8.90625" defaultRowHeight="13"/>
  <cols>
    <col min="1" max="1" width="5" style="716" customWidth="1"/>
    <col min="2" max="3" width="3" style="716" customWidth="1"/>
    <col min="4" max="4" width="21.08984375" style="716" customWidth="1"/>
    <col min="5" max="7" width="18.08984375" style="716" customWidth="1"/>
    <col min="8" max="8" width="10.36328125" style="716" customWidth="1"/>
    <col min="9" max="9" width="1.08984375" style="716" customWidth="1"/>
    <col min="10" max="16384" width="8.90625" style="716"/>
  </cols>
  <sheetData>
    <row r="1" spans="1:8" ht="20.149999999999999" customHeight="1">
      <c r="A1" s="716" t="s">
        <v>1052</v>
      </c>
    </row>
    <row r="2" spans="1:8" ht="20.149999999999999" customHeight="1">
      <c r="B2" s="717"/>
      <c r="C2" s="725"/>
      <c r="D2" s="717"/>
      <c r="E2" s="717"/>
      <c r="F2" s="717"/>
      <c r="G2" s="717"/>
      <c r="H2" s="724" t="s">
        <v>1224</v>
      </c>
    </row>
    <row r="3" spans="1:8" ht="20.149999999999999" customHeight="1">
      <c r="B3" s="717"/>
      <c r="C3" s="725"/>
      <c r="D3" s="717"/>
      <c r="E3" s="717"/>
      <c r="F3" s="717"/>
      <c r="G3" s="717"/>
      <c r="H3" s="724"/>
    </row>
    <row r="4" spans="1:8" ht="20.149999999999999" customHeight="1">
      <c r="B4" s="1633" t="s">
        <v>1223</v>
      </c>
      <c r="C4" s="1634"/>
      <c r="D4" s="1634"/>
      <c r="E4" s="1634"/>
      <c r="F4" s="1634"/>
      <c r="G4" s="1634"/>
      <c r="H4" s="1634"/>
    </row>
    <row r="5" spans="1:8" ht="20.149999999999999" customHeight="1">
      <c r="B5" s="717"/>
      <c r="C5" s="717"/>
      <c r="D5" s="717"/>
      <c r="E5" s="717"/>
      <c r="F5" s="717"/>
      <c r="G5" s="717"/>
      <c r="H5" s="717"/>
    </row>
    <row r="6" spans="1:8" ht="24" customHeight="1">
      <c r="B6" s="1624" t="s">
        <v>1222</v>
      </c>
      <c r="C6" s="1624"/>
      <c r="D6" s="1624"/>
      <c r="E6" s="1624"/>
      <c r="F6" s="1624"/>
      <c r="G6" s="1624"/>
      <c r="H6" s="1624"/>
    </row>
    <row r="7" spans="1:8" ht="24" customHeight="1">
      <c r="B7" s="1624" t="s">
        <v>1221</v>
      </c>
      <c r="C7" s="1624"/>
      <c r="D7" s="1624"/>
      <c r="E7" s="1624" t="s">
        <v>1220</v>
      </c>
      <c r="F7" s="1624"/>
      <c r="G7" s="1624"/>
      <c r="H7" s="1624"/>
    </row>
    <row r="8" spans="1:8" ht="21.75" customHeight="1">
      <c r="B8" s="1625" t="s">
        <v>1219</v>
      </c>
      <c r="C8" s="1626"/>
      <c r="D8" s="1626"/>
      <c r="E8" s="1626"/>
      <c r="F8" s="1626"/>
      <c r="G8" s="1627"/>
      <c r="H8" s="723" t="s">
        <v>1218</v>
      </c>
    </row>
    <row r="9" spans="1:8" ht="60" customHeight="1">
      <c r="B9" s="1635">
        <v>1</v>
      </c>
      <c r="C9" s="1638" t="s">
        <v>1217</v>
      </c>
      <c r="D9" s="1638"/>
      <c r="E9" s="1638"/>
      <c r="F9" s="1639"/>
      <c r="G9" s="1639"/>
      <c r="H9" s="721"/>
    </row>
    <row r="10" spans="1:8" ht="81.75" customHeight="1">
      <c r="B10" s="1636"/>
      <c r="C10" s="717"/>
      <c r="D10" s="1630" t="s">
        <v>1216</v>
      </c>
      <c r="E10" s="1630"/>
      <c r="F10" s="1631"/>
      <c r="G10" s="1631"/>
      <c r="H10" s="721"/>
    </row>
    <row r="11" spans="1:8" ht="36" customHeight="1">
      <c r="B11" s="1636"/>
      <c r="C11" s="717"/>
      <c r="D11" s="1630" t="s">
        <v>1215</v>
      </c>
      <c r="E11" s="1630"/>
      <c r="F11" s="1631"/>
      <c r="G11" s="1631"/>
      <c r="H11" s="721"/>
    </row>
    <row r="12" spans="1:8" ht="60" customHeight="1">
      <c r="B12" s="1636"/>
      <c r="C12" s="717"/>
      <c r="D12" s="1630" t="s">
        <v>1214</v>
      </c>
      <c r="E12" s="1630"/>
      <c r="F12" s="1631"/>
      <c r="G12" s="1631"/>
      <c r="H12" s="721"/>
    </row>
    <row r="13" spans="1:8" ht="39.75" customHeight="1">
      <c r="B13" s="1637"/>
      <c r="C13" s="717"/>
      <c r="D13" s="1630" t="s">
        <v>1213</v>
      </c>
      <c r="E13" s="1630"/>
      <c r="F13" s="1631"/>
      <c r="G13" s="1631"/>
      <c r="H13" s="721"/>
    </row>
    <row r="14" spans="1:8" ht="60" customHeight="1">
      <c r="B14" s="722">
        <v>2</v>
      </c>
      <c r="C14" s="1630" t="s">
        <v>1212</v>
      </c>
      <c r="D14" s="1630"/>
      <c r="E14" s="1630"/>
      <c r="F14" s="1631"/>
      <c r="G14" s="1631"/>
      <c r="H14" s="721"/>
    </row>
    <row r="15" spans="1:8" ht="60" customHeight="1">
      <c r="B15" s="722">
        <v>3</v>
      </c>
      <c r="C15" s="1630" t="s">
        <v>1211</v>
      </c>
      <c r="D15" s="1630"/>
      <c r="E15" s="1630"/>
      <c r="F15" s="1631"/>
      <c r="G15" s="1631"/>
      <c r="H15" s="721"/>
    </row>
    <row r="16" spans="1:8" ht="60" customHeight="1">
      <c r="B16" s="722">
        <v>4</v>
      </c>
      <c r="C16" s="1630" t="s">
        <v>1210</v>
      </c>
      <c r="D16" s="1630"/>
      <c r="E16" s="1630"/>
      <c r="F16" s="1631"/>
      <c r="G16" s="1631"/>
      <c r="H16" s="721"/>
    </row>
    <row r="17" spans="2:35" ht="60" customHeight="1">
      <c r="B17" s="722">
        <v>5</v>
      </c>
      <c r="C17" s="1630" t="s">
        <v>1209</v>
      </c>
      <c r="D17" s="1630"/>
      <c r="E17" s="1630"/>
      <c r="F17" s="1631"/>
      <c r="G17" s="1631"/>
      <c r="H17" s="721"/>
    </row>
    <row r="18" spans="2:35">
      <c r="B18" s="717"/>
      <c r="C18" s="717"/>
      <c r="D18" s="717"/>
      <c r="E18" s="717"/>
      <c r="F18" s="717"/>
      <c r="G18" s="717"/>
      <c r="H18" s="717"/>
    </row>
    <row r="19" spans="2:35" ht="13.15" customHeight="1">
      <c r="B19" s="1623" t="s">
        <v>1208</v>
      </c>
      <c r="C19" s="1623"/>
      <c r="D19" s="1629" t="s">
        <v>1207</v>
      </c>
      <c r="E19" s="1629"/>
      <c r="F19" s="1629"/>
      <c r="G19" s="1629"/>
      <c r="H19" s="1629"/>
      <c r="I19" s="718"/>
      <c r="J19" s="718"/>
      <c r="K19" s="718"/>
      <c r="L19" s="718"/>
      <c r="M19" s="718"/>
      <c r="N19" s="718"/>
      <c r="O19" s="718"/>
      <c r="P19" s="718"/>
      <c r="Q19" s="718"/>
      <c r="R19" s="718"/>
      <c r="S19" s="718"/>
      <c r="T19" s="718"/>
      <c r="U19" s="718"/>
      <c r="V19" s="718"/>
      <c r="W19" s="718"/>
      <c r="X19" s="718"/>
      <c r="Y19" s="718"/>
      <c r="Z19" s="718"/>
      <c r="AA19" s="718"/>
      <c r="AB19" s="718"/>
      <c r="AC19" s="718"/>
      <c r="AD19" s="718"/>
      <c r="AE19" s="718"/>
      <c r="AF19" s="718"/>
      <c r="AG19" s="718"/>
      <c r="AH19" s="718"/>
      <c r="AI19" s="718"/>
    </row>
    <row r="20" spans="2:35">
      <c r="B20" s="717"/>
      <c r="C20" s="717"/>
      <c r="D20" s="1629"/>
      <c r="E20" s="1629"/>
      <c r="F20" s="1629"/>
      <c r="G20" s="1629"/>
      <c r="H20" s="1629"/>
      <c r="I20" s="718"/>
      <c r="J20" s="718"/>
      <c r="K20" s="718"/>
      <c r="L20" s="718"/>
      <c r="M20" s="718"/>
      <c r="N20" s="718"/>
      <c r="O20" s="718"/>
      <c r="P20" s="718"/>
      <c r="Q20" s="718"/>
      <c r="R20" s="718"/>
      <c r="S20" s="718"/>
      <c r="T20" s="718"/>
      <c r="U20" s="718"/>
      <c r="V20" s="718"/>
      <c r="W20" s="718"/>
      <c r="X20" s="718"/>
      <c r="Y20" s="718"/>
      <c r="Z20" s="718"/>
      <c r="AA20" s="718"/>
      <c r="AB20" s="718"/>
      <c r="AC20" s="718"/>
      <c r="AD20" s="718"/>
      <c r="AE20" s="718"/>
      <c r="AF20" s="718"/>
      <c r="AG20" s="718"/>
      <c r="AH20" s="718"/>
      <c r="AI20" s="718"/>
    </row>
    <row r="21" spans="2:35">
      <c r="B21" s="1623" t="s">
        <v>1206</v>
      </c>
      <c r="C21" s="1623"/>
      <c r="D21" s="1632" t="s">
        <v>1205</v>
      </c>
      <c r="E21" s="1632"/>
      <c r="F21" s="1632"/>
      <c r="G21" s="1632"/>
      <c r="H21" s="1632"/>
    </row>
    <row r="22" spans="2:35" ht="13.15" customHeight="1">
      <c r="B22" s="1623" t="s">
        <v>1204</v>
      </c>
      <c r="C22" s="1623"/>
      <c r="D22" s="1628" t="s">
        <v>1203</v>
      </c>
      <c r="E22" s="1628"/>
      <c r="F22" s="1628"/>
      <c r="G22" s="1628"/>
      <c r="H22" s="1628"/>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row>
    <row r="23" spans="2:35">
      <c r="B23" s="717"/>
      <c r="C23" s="720"/>
      <c r="D23" s="1628"/>
      <c r="E23" s="1628"/>
      <c r="F23" s="1628"/>
      <c r="G23" s="1628"/>
      <c r="H23" s="1628"/>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19"/>
      <c r="AH23" s="719"/>
      <c r="AI23" s="719"/>
    </row>
    <row r="24" spans="2:35" ht="13.15" customHeight="1">
      <c r="B24" s="1623" t="s">
        <v>1202</v>
      </c>
      <c r="C24" s="1623"/>
      <c r="D24" s="1629" t="s">
        <v>1201</v>
      </c>
      <c r="E24" s="1629"/>
      <c r="F24" s="1629"/>
      <c r="G24" s="1629"/>
      <c r="H24" s="1629"/>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row>
    <row r="25" spans="2:35">
      <c r="B25" s="717"/>
      <c r="C25" s="717"/>
      <c r="D25" s="1629"/>
      <c r="E25" s="1629"/>
      <c r="F25" s="1629"/>
      <c r="G25" s="1629"/>
      <c r="H25" s="1629"/>
      <c r="I25" s="718"/>
      <c r="J25" s="718"/>
      <c r="K25" s="718"/>
      <c r="L25" s="718"/>
      <c r="M25" s="718"/>
      <c r="N25" s="718"/>
      <c r="O25" s="718"/>
      <c r="P25" s="718"/>
      <c r="Q25" s="718"/>
      <c r="R25" s="718"/>
      <c r="S25" s="718"/>
      <c r="T25" s="718"/>
      <c r="U25" s="718"/>
      <c r="V25" s="718"/>
      <c r="W25" s="718"/>
      <c r="X25" s="718"/>
      <c r="Y25" s="718"/>
      <c r="Z25" s="718"/>
      <c r="AA25" s="718"/>
      <c r="AB25" s="718"/>
      <c r="AC25" s="718"/>
      <c r="AD25" s="718"/>
      <c r="AE25" s="718"/>
      <c r="AF25" s="718"/>
      <c r="AG25" s="718"/>
      <c r="AH25" s="718"/>
      <c r="AI25" s="718"/>
    </row>
    <row r="26" spans="2:35">
      <c r="B26" s="717"/>
      <c r="C26" s="717"/>
      <c r="D26" s="717"/>
      <c r="E26" s="717"/>
      <c r="F26" s="717"/>
      <c r="G26" s="717"/>
      <c r="H26" s="717"/>
    </row>
  </sheetData>
  <mergeCells count="24">
    <mergeCell ref="B4:H4"/>
    <mergeCell ref="B9:B13"/>
    <mergeCell ref="C9:G9"/>
    <mergeCell ref="D10:G10"/>
    <mergeCell ref="D11:G11"/>
    <mergeCell ref="D12:G12"/>
    <mergeCell ref="D13:G13"/>
    <mergeCell ref="B6:D6"/>
    <mergeCell ref="E6:H6"/>
    <mergeCell ref="B7:D7"/>
    <mergeCell ref="B19:C19"/>
    <mergeCell ref="B21:C21"/>
    <mergeCell ref="B22:C22"/>
    <mergeCell ref="B24:C24"/>
    <mergeCell ref="E7:H7"/>
    <mergeCell ref="B8:G8"/>
    <mergeCell ref="D22:H23"/>
    <mergeCell ref="D24:H25"/>
    <mergeCell ref="C14:G14"/>
    <mergeCell ref="C15:G15"/>
    <mergeCell ref="C16:G16"/>
    <mergeCell ref="C17:G17"/>
    <mergeCell ref="D21:H21"/>
    <mergeCell ref="D19:H20"/>
  </mergeCells>
  <phoneticPr fontId="6"/>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14DEA-82F8-400B-96CC-6B4BD662B03E}">
  <sheetPr codeName="Sheet61"/>
  <dimension ref="A1:AJ31"/>
  <sheetViews>
    <sheetView view="pageBreakPreview" zoomScaleNormal="100" zoomScaleSheetLayoutView="100" workbookViewId="0">
      <selection activeCell="D12" sqref="D12:G12"/>
    </sheetView>
  </sheetViews>
  <sheetFormatPr defaultColWidth="8.90625" defaultRowHeight="13"/>
  <cols>
    <col min="1" max="1" width="1.26953125" style="726" customWidth="1"/>
    <col min="2" max="3" width="3" style="726" customWidth="1"/>
    <col min="4" max="4" width="21.08984375" style="726" customWidth="1"/>
    <col min="5" max="6" width="18.08984375" style="726" customWidth="1"/>
    <col min="7" max="7" width="26.08984375" style="726" customWidth="1"/>
    <col min="8" max="8" width="10.36328125" style="726" customWidth="1"/>
    <col min="9" max="9" width="1.08984375" style="726" customWidth="1"/>
    <col min="10" max="16384" width="8.90625" style="726"/>
  </cols>
  <sheetData>
    <row r="1" spans="1:9" ht="20.149999999999999" customHeight="1">
      <c r="A1" s="716" t="s">
        <v>1052</v>
      </c>
    </row>
    <row r="2" spans="1:9" ht="20.149999999999999" customHeight="1">
      <c r="B2" s="727"/>
      <c r="H2" s="728" t="s">
        <v>1224</v>
      </c>
      <c r="I2" s="728"/>
    </row>
    <row r="3" spans="1:9" ht="20.149999999999999" customHeight="1">
      <c r="B3" s="727"/>
      <c r="H3" s="728"/>
      <c r="I3" s="728"/>
    </row>
    <row r="4" spans="1:9" ht="20.149999999999999" customHeight="1">
      <c r="B4" s="1654" t="s">
        <v>1225</v>
      </c>
      <c r="C4" s="1655"/>
      <c r="D4" s="1655"/>
      <c r="E4" s="1655"/>
      <c r="F4" s="1655"/>
      <c r="G4" s="1655"/>
      <c r="H4" s="1655"/>
      <c r="I4" s="729"/>
    </row>
    <row r="5" spans="1:9" ht="20.149999999999999" customHeight="1">
      <c r="B5" s="729"/>
      <c r="C5" s="729"/>
      <c r="D5" s="729"/>
      <c r="E5" s="729"/>
      <c r="F5" s="729"/>
      <c r="G5" s="729"/>
      <c r="H5" s="729"/>
      <c r="I5" s="729"/>
    </row>
    <row r="6" spans="1:9" ht="24" customHeight="1">
      <c r="B6" s="1656" t="s">
        <v>1222</v>
      </c>
      <c r="C6" s="1656"/>
      <c r="D6" s="1656"/>
      <c r="E6" s="1656"/>
      <c r="F6" s="1656"/>
      <c r="G6" s="1656"/>
      <c r="H6" s="1656"/>
      <c r="I6" s="729"/>
    </row>
    <row r="7" spans="1:9" ht="24" customHeight="1">
      <c r="B7" s="1656" t="s">
        <v>1221</v>
      </c>
      <c r="C7" s="1656"/>
      <c r="D7" s="1656"/>
      <c r="E7" s="1656" t="s">
        <v>1220</v>
      </c>
      <c r="F7" s="1656"/>
      <c r="G7" s="1656"/>
      <c r="H7" s="1656"/>
      <c r="I7" s="729"/>
    </row>
    <row r="8" spans="1:9" ht="20.149999999999999" customHeight="1">
      <c r="B8" s="1646" t="s">
        <v>1226</v>
      </c>
      <c r="C8" s="1647"/>
      <c r="D8" s="1647"/>
      <c r="E8" s="1647"/>
      <c r="F8" s="1647"/>
      <c r="G8" s="1648"/>
      <c r="H8" s="730" t="s">
        <v>1218</v>
      </c>
      <c r="I8" s="729"/>
    </row>
    <row r="9" spans="1:9" ht="60" customHeight="1">
      <c r="B9" s="1649">
        <v>1</v>
      </c>
      <c r="C9" s="1652" t="s">
        <v>1217</v>
      </c>
      <c r="D9" s="1652"/>
      <c r="E9" s="1652"/>
      <c r="F9" s="1653"/>
      <c r="G9" s="1653"/>
      <c r="H9" s="731"/>
    </row>
    <row r="10" spans="1:9" ht="60" customHeight="1">
      <c r="B10" s="1650"/>
      <c r="D10" s="1640" t="s">
        <v>1216</v>
      </c>
      <c r="E10" s="1640"/>
      <c r="F10" s="1641"/>
      <c r="G10" s="1641"/>
      <c r="H10" s="731"/>
    </row>
    <row r="11" spans="1:9" ht="36" customHeight="1">
      <c r="B11" s="1650"/>
      <c r="D11" s="1640" t="s">
        <v>1215</v>
      </c>
      <c r="E11" s="1640"/>
      <c r="F11" s="1641"/>
      <c r="G11" s="1641"/>
      <c r="H11" s="731"/>
    </row>
    <row r="12" spans="1:9" ht="60" customHeight="1">
      <c r="B12" s="1650"/>
      <c r="D12" s="1640" t="s">
        <v>1214</v>
      </c>
      <c r="E12" s="1640"/>
      <c r="F12" s="1641"/>
      <c r="G12" s="1641"/>
      <c r="H12" s="731"/>
    </row>
    <row r="13" spans="1:9" ht="39.75" customHeight="1">
      <c r="B13" s="1651"/>
      <c r="D13" s="1640" t="s">
        <v>1213</v>
      </c>
      <c r="E13" s="1640"/>
      <c r="F13" s="1641"/>
      <c r="G13" s="1641"/>
      <c r="H13" s="731"/>
    </row>
    <row r="14" spans="1:9" ht="60" customHeight="1">
      <c r="B14" s="732">
        <v>2</v>
      </c>
      <c r="C14" s="1640" t="s">
        <v>1212</v>
      </c>
      <c r="D14" s="1640"/>
      <c r="E14" s="1640"/>
      <c r="F14" s="1641"/>
      <c r="G14" s="1641"/>
      <c r="H14" s="731"/>
    </row>
    <row r="15" spans="1:9" ht="60" customHeight="1">
      <c r="B15" s="732">
        <v>3</v>
      </c>
      <c r="C15" s="1640" t="s">
        <v>1211</v>
      </c>
      <c r="D15" s="1640"/>
      <c r="E15" s="1640"/>
      <c r="F15" s="1641"/>
      <c r="G15" s="1641"/>
      <c r="H15" s="731"/>
    </row>
    <row r="16" spans="1:9" ht="60" customHeight="1">
      <c r="B16" s="732">
        <v>4</v>
      </c>
      <c r="C16" s="1640" t="s">
        <v>1210</v>
      </c>
      <c r="D16" s="1640"/>
      <c r="E16" s="1640"/>
      <c r="F16" s="1641"/>
      <c r="G16" s="1641"/>
      <c r="H16" s="731"/>
    </row>
    <row r="17" spans="2:36" ht="60" customHeight="1">
      <c r="B17" s="732">
        <v>5</v>
      </c>
      <c r="C17" s="1640" t="s">
        <v>1209</v>
      </c>
      <c r="D17" s="1640"/>
      <c r="E17" s="1640"/>
      <c r="F17" s="1641"/>
      <c r="G17" s="1641"/>
      <c r="H17" s="731"/>
    </row>
    <row r="19" spans="2:36" ht="20.149999999999999" customHeight="1">
      <c r="B19" s="726" t="s">
        <v>1227</v>
      </c>
      <c r="I19" s="727"/>
    </row>
    <row r="20" spans="2:36" ht="20.149999999999999" customHeight="1">
      <c r="B20" s="1643" t="s">
        <v>1228</v>
      </c>
      <c r="C20" s="1644"/>
      <c r="D20" s="1644"/>
      <c r="E20" s="1644"/>
      <c r="F20" s="1644"/>
      <c r="G20" s="1644"/>
      <c r="H20" s="1644"/>
      <c r="I20" s="727"/>
    </row>
    <row r="21" spans="2:36" ht="12" customHeight="1">
      <c r="B21" s="1645"/>
      <c r="C21" s="1645"/>
      <c r="D21" s="1645"/>
      <c r="E21" s="1645"/>
      <c r="F21" s="1645"/>
      <c r="G21" s="1645"/>
      <c r="H21" s="1645"/>
      <c r="I21" s="727"/>
    </row>
    <row r="22" spans="2:36">
      <c r="B22" s="1646" t="s">
        <v>1219</v>
      </c>
      <c r="C22" s="1647"/>
      <c r="D22" s="1647"/>
      <c r="E22" s="1647"/>
      <c r="F22" s="1647"/>
      <c r="G22" s="1648"/>
      <c r="H22" s="730" t="s">
        <v>1218</v>
      </c>
      <c r="I22" s="733"/>
    </row>
    <row r="23" spans="2:36" ht="34.5" customHeight="1">
      <c r="B23" s="732">
        <v>1</v>
      </c>
      <c r="C23" s="1640" t="s">
        <v>1229</v>
      </c>
      <c r="D23" s="1640"/>
      <c r="E23" s="1640"/>
      <c r="F23" s="1641"/>
      <c r="G23" s="1641"/>
      <c r="H23" s="731"/>
      <c r="I23" s="727"/>
    </row>
    <row r="24" spans="2:36" ht="34.5" customHeight="1">
      <c r="B24" s="732">
        <v>2</v>
      </c>
      <c r="C24" s="1640" t="s">
        <v>1230</v>
      </c>
      <c r="D24" s="1640"/>
      <c r="E24" s="1640"/>
      <c r="F24" s="1641"/>
      <c r="G24" s="1641"/>
      <c r="H24" s="731"/>
      <c r="I24" s="727"/>
    </row>
    <row r="25" spans="2:36" ht="8.25" customHeight="1">
      <c r="B25" s="733"/>
      <c r="C25" s="734"/>
      <c r="D25" s="734"/>
      <c r="E25" s="734"/>
      <c r="F25" s="727"/>
      <c r="G25" s="727"/>
      <c r="H25" s="727"/>
      <c r="I25" s="727"/>
    </row>
    <row r="26" spans="2:36" ht="17.149999999999999" customHeight="1">
      <c r="B26" s="1642" t="s">
        <v>1231</v>
      </c>
      <c r="C26" s="1642"/>
      <c r="D26" s="1642"/>
      <c r="E26" s="1642"/>
      <c r="F26" s="1642"/>
      <c r="G26" s="1642"/>
      <c r="H26" s="1642"/>
      <c r="I26" s="735"/>
      <c r="J26" s="736"/>
      <c r="K26" s="736"/>
      <c r="L26" s="736"/>
      <c r="M26" s="736"/>
      <c r="N26" s="736"/>
      <c r="O26" s="736"/>
      <c r="P26" s="736"/>
      <c r="Q26" s="736"/>
      <c r="R26" s="736"/>
      <c r="S26" s="736"/>
      <c r="T26" s="736"/>
      <c r="U26" s="736"/>
      <c r="V26" s="736"/>
      <c r="W26" s="736"/>
      <c r="X26" s="736"/>
      <c r="Y26" s="736"/>
      <c r="Z26" s="736"/>
      <c r="AA26" s="736"/>
      <c r="AB26" s="736"/>
      <c r="AC26" s="736"/>
      <c r="AD26" s="736"/>
      <c r="AE26" s="736"/>
      <c r="AF26" s="736"/>
      <c r="AG26" s="736"/>
      <c r="AH26" s="736"/>
      <c r="AI26" s="736"/>
      <c r="AJ26" s="736"/>
    </row>
    <row r="27" spans="2:36" ht="17.149999999999999" customHeight="1">
      <c r="B27" s="1642"/>
      <c r="C27" s="1642"/>
      <c r="D27" s="1642"/>
      <c r="E27" s="1642"/>
      <c r="F27" s="1642"/>
      <c r="G27" s="1642"/>
      <c r="H27" s="1642"/>
      <c r="I27" s="735"/>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row>
    <row r="28" spans="2:36" ht="17.149999999999999" customHeight="1">
      <c r="B28" s="1642"/>
      <c r="C28" s="1642"/>
      <c r="D28" s="1642"/>
      <c r="E28" s="1642"/>
      <c r="F28" s="1642"/>
      <c r="G28" s="1642"/>
      <c r="H28" s="1642"/>
      <c r="I28" s="737"/>
    </row>
    <row r="29" spans="2:36" ht="17.149999999999999" customHeight="1">
      <c r="B29" s="1642"/>
      <c r="C29" s="1642"/>
      <c r="D29" s="1642"/>
      <c r="E29" s="1642"/>
      <c r="F29" s="1642"/>
      <c r="G29" s="1642"/>
      <c r="H29" s="1642"/>
      <c r="I29" s="738"/>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row>
    <row r="30" spans="2:36" ht="17.149999999999999" customHeight="1">
      <c r="B30" s="1642"/>
      <c r="C30" s="1642"/>
      <c r="D30" s="1642"/>
      <c r="E30" s="1642"/>
      <c r="F30" s="1642"/>
      <c r="G30" s="1642"/>
      <c r="H30" s="1642"/>
      <c r="I30" s="738"/>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row>
    <row r="31" spans="2:36" ht="17.149999999999999" customHeight="1">
      <c r="B31" s="1642"/>
      <c r="C31" s="1642"/>
      <c r="D31" s="1642"/>
      <c r="E31" s="1642"/>
      <c r="F31" s="1642"/>
      <c r="G31" s="1642"/>
      <c r="H31" s="1642"/>
    </row>
  </sheetData>
  <mergeCells count="21">
    <mergeCell ref="B8:G8"/>
    <mergeCell ref="B4:H4"/>
    <mergeCell ref="B6:D6"/>
    <mergeCell ref="E6:H6"/>
    <mergeCell ref="B7:D7"/>
    <mergeCell ref="E7:H7"/>
    <mergeCell ref="B9:B13"/>
    <mergeCell ref="C9:G9"/>
    <mergeCell ref="D10:G10"/>
    <mergeCell ref="D11:G11"/>
    <mergeCell ref="D12:G12"/>
    <mergeCell ref="D13:G13"/>
    <mergeCell ref="C23:G23"/>
    <mergeCell ref="C24:G24"/>
    <mergeCell ref="B26:H31"/>
    <mergeCell ref="C14:G14"/>
    <mergeCell ref="C15:G15"/>
    <mergeCell ref="C16:G16"/>
    <mergeCell ref="C17:G17"/>
    <mergeCell ref="B20:H21"/>
    <mergeCell ref="B22:G22"/>
  </mergeCells>
  <phoneticPr fontId="6"/>
  <dataValidations count="1">
    <dataValidation type="list" allowBlank="1" showInputMessage="1" showErrorMessage="1" sqref="H9:I17 H23:I25" xr:uid="{35CE1D74-C551-4DFF-87FF-B19BC6D4BA02}">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AI27"/>
  <sheetViews>
    <sheetView view="pageBreakPreview" zoomScale="85" zoomScaleNormal="85" zoomScaleSheetLayoutView="85" workbookViewId="0">
      <selection activeCell="A2" sqref="A2:AI2"/>
    </sheetView>
  </sheetViews>
  <sheetFormatPr defaultColWidth="9" defaultRowHeight="21" customHeight="1"/>
  <cols>
    <col min="1" max="39" width="2.6328125" style="44" customWidth="1"/>
    <col min="40" max="16384" width="9" style="44"/>
  </cols>
  <sheetData>
    <row r="1" spans="1:35" ht="21" customHeight="1">
      <c r="A1" s="581" t="s">
        <v>1051</v>
      </c>
    </row>
    <row r="2" spans="1:35" ht="21" customHeight="1">
      <c r="A2" s="1682" t="s">
        <v>1246</v>
      </c>
      <c r="B2" s="1682"/>
      <c r="C2" s="1682"/>
      <c r="D2" s="1682"/>
      <c r="E2" s="1682"/>
      <c r="F2" s="1682"/>
      <c r="G2" s="1682"/>
      <c r="H2" s="1682"/>
      <c r="I2" s="1682"/>
      <c r="J2" s="1682"/>
      <c r="K2" s="1682"/>
      <c r="L2" s="1682"/>
      <c r="M2" s="1682"/>
      <c r="N2" s="1682"/>
      <c r="O2" s="1682"/>
      <c r="P2" s="1682"/>
      <c r="Q2" s="1682"/>
      <c r="R2" s="1682"/>
      <c r="S2" s="1682"/>
      <c r="T2" s="1682"/>
      <c r="U2" s="1682"/>
      <c r="V2" s="1682"/>
      <c r="W2" s="1682"/>
      <c r="X2" s="1682"/>
      <c r="Y2" s="1682"/>
      <c r="Z2" s="1682"/>
      <c r="AA2" s="1682"/>
      <c r="AB2" s="1682"/>
      <c r="AC2" s="1682"/>
      <c r="AD2" s="1682"/>
      <c r="AE2" s="1682"/>
      <c r="AF2" s="1682"/>
      <c r="AG2" s="1682"/>
      <c r="AH2" s="1682"/>
      <c r="AI2" s="1682"/>
    </row>
    <row r="3" spans="1:35" ht="21" customHeight="1" thickBot="1"/>
    <row r="4" spans="1:35" ht="30" customHeight="1">
      <c r="A4" s="1683" t="s">
        <v>379</v>
      </c>
      <c r="B4" s="1684"/>
      <c r="C4" s="1684"/>
      <c r="D4" s="1684"/>
      <c r="E4" s="1684"/>
      <c r="F4" s="1684"/>
      <c r="G4" s="1684"/>
      <c r="H4" s="1684"/>
      <c r="I4" s="1684"/>
      <c r="J4" s="1684"/>
      <c r="K4" s="1685"/>
      <c r="L4" s="1686"/>
      <c r="M4" s="1687"/>
      <c r="N4" s="1687"/>
      <c r="O4" s="1687"/>
      <c r="P4" s="1687"/>
      <c r="Q4" s="1687"/>
      <c r="R4" s="1687"/>
      <c r="S4" s="1687"/>
      <c r="T4" s="1687"/>
      <c r="U4" s="1687"/>
      <c r="V4" s="1687"/>
      <c r="W4" s="1687"/>
      <c r="X4" s="1687"/>
      <c r="Y4" s="1687"/>
      <c r="Z4" s="1687"/>
      <c r="AA4" s="1687"/>
      <c r="AB4" s="1687"/>
      <c r="AC4" s="1687"/>
      <c r="AD4" s="1687"/>
      <c r="AE4" s="1687"/>
      <c r="AF4" s="1687"/>
      <c r="AG4" s="1687"/>
      <c r="AH4" s="1687"/>
      <c r="AI4" s="1688"/>
    </row>
    <row r="5" spans="1:35" ht="30" customHeight="1">
      <c r="A5" s="1689" t="s">
        <v>230</v>
      </c>
      <c r="B5" s="1674"/>
      <c r="C5" s="1674"/>
      <c r="D5" s="1674"/>
      <c r="E5" s="1674"/>
      <c r="F5" s="1674"/>
      <c r="G5" s="1674"/>
      <c r="H5" s="1674"/>
      <c r="I5" s="1674"/>
      <c r="J5" s="1674"/>
      <c r="K5" s="1675"/>
      <c r="L5" s="1660"/>
      <c r="M5" s="1661"/>
      <c r="N5" s="1661"/>
      <c r="O5" s="1661"/>
      <c r="P5" s="1661"/>
      <c r="Q5" s="1661"/>
      <c r="R5" s="1661"/>
      <c r="S5" s="1661"/>
      <c r="T5" s="1661"/>
      <c r="U5" s="1661"/>
      <c r="V5" s="1661"/>
      <c r="W5" s="1661"/>
      <c r="X5" s="1661"/>
      <c r="Y5" s="1661"/>
      <c r="Z5" s="1661"/>
      <c r="AA5" s="1661"/>
      <c r="AB5" s="1661"/>
      <c r="AC5" s="1661"/>
      <c r="AD5" s="1661"/>
      <c r="AE5" s="1661"/>
      <c r="AF5" s="1661"/>
      <c r="AG5" s="1661"/>
      <c r="AH5" s="1661"/>
      <c r="AI5" s="1662"/>
    </row>
    <row r="6" spans="1:35" ht="30" customHeight="1">
      <c r="A6" s="1657" t="s">
        <v>380</v>
      </c>
      <c r="B6" s="1658"/>
      <c r="C6" s="1658"/>
      <c r="D6" s="1658"/>
      <c r="E6" s="1658"/>
      <c r="F6" s="1658"/>
      <c r="G6" s="1658"/>
      <c r="H6" s="1658"/>
      <c r="I6" s="1658"/>
      <c r="J6" s="1658"/>
      <c r="K6" s="1659"/>
      <c r="L6" s="1660"/>
      <c r="M6" s="1661"/>
      <c r="N6" s="1661"/>
      <c r="O6" s="1661"/>
      <c r="P6" s="1661"/>
      <c r="Q6" s="1661"/>
      <c r="R6" s="1661"/>
      <c r="S6" s="1661"/>
      <c r="T6" s="1661"/>
      <c r="U6" s="1661"/>
      <c r="V6" s="1661"/>
      <c r="W6" s="1661"/>
      <c r="X6" s="1661"/>
      <c r="Y6" s="1661"/>
      <c r="Z6" s="1661"/>
      <c r="AA6" s="1661"/>
      <c r="AB6" s="1661"/>
      <c r="AC6" s="1661"/>
      <c r="AD6" s="1661"/>
      <c r="AE6" s="1661"/>
      <c r="AF6" s="1661"/>
      <c r="AG6" s="1661"/>
      <c r="AH6" s="1661"/>
      <c r="AI6" s="1662"/>
    </row>
    <row r="7" spans="1:35" ht="30" customHeight="1">
      <c r="A7" s="1667" t="s">
        <v>172</v>
      </c>
      <c r="B7" s="1668"/>
      <c r="C7" s="1668"/>
      <c r="D7" s="1668"/>
      <c r="E7" s="1669"/>
      <c r="F7" s="1673" t="s">
        <v>166</v>
      </c>
      <c r="G7" s="1674"/>
      <c r="H7" s="1674"/>
      <c r="I7" s="1674"/>
      <c r="J7" s="1674"/>
      <c r="K7" s="1675"/>
      <c r="L7" s="1676"/>
      <c r="M7" s="1663"/>
      <c r="N7" s="1663"/>
      <c r="O7" s="1663"/>
      <c r="P7" s="1663"/>
      <c r="Q7" s="1663"/>
      <c r="R7" s="1663"/>
      <c r="S7" s="1663"/>
      <c r="T7" s="1663"/>
      <c r="U7" s="1677"/>
      <c r="V7" s="1678" t="s">
        <v>381</v>
      </c>
      <c r="W7" s="1668"/>
      <c r="X7" s="1668"/>
      <c r="Y7" s="1668"/>
      <c r="Z7" s="1669"/>
      <c r="AA7" s="1678"/>
      <c r="AB7" s="1668"/>
      <c r="AC7" s="1668"/>
      <c r="AD7" s="1668"/>
      <c r="AE7" s="1668"/>
      <c r="AF7" s="1668"/>
      <c r="AG7" s="1668"/>
      <c r="AH7" s="1668"/>
      <c r="AI7" s="1680"/>
    </row>
    <row r="8" spans="1:35" ht="30" customHeight="1" thickBot="1">
      <c r="A8" s="1670"/>
      <c r="B8" s="1671"/>
      <c r="C8" s="1671"/>
      <c r="D8" s="1671"/>
      <c r="E8" s="1672"/>
      <c r="F8" s="1690" t="s">
        <v>167</v>
      </c>
      <c r="G8" s="1691"/>
      <c r="H8" s="1691"/>
      <c r="I8" s="1691"/>
      <c r="J8" s="1691"/>
      <c r="K8" s="1692"/>
      <c r="L8" s="1693"/>
      <c r="M8" s="1694"/>
      <c r="N8" s="1694"/>
      <c r="O8" s="1694"/>
      <c r="P8" s="1694"/>
      <c r="Q8" s="1694"/>
      <c r="R8" s="1694"/>
      <c r="S8" s="1694"/>
      <c r="T8" s="1694"/>
      <c r="U8" s="1695"/>
      <c r="V8" s="1679"/>
      <c r="W8" s="1671"/>
      <c r="X8" s="1671"/>
      <c r="Y8" s="1671"/>
      <c r="Z8" s="1672"/>
      <c r="AA8" s="1679"/>
      <c r="AB8" s="1671"/>
      <c r="AC8" s="1671"/>
      <c r="AD8" s="1671"/>
      <c r="AE8" s="1671"/>
      <c r="AF8" s="1671"/>
      <c r="AG8" s="1671"/>
      <c r="AH8" s="1671"/>
      <c r="AI8" s="1681"/>
    </row>
    <row r="9" spans="1:35" ht="30" customHeight="1" thickTop="1">
      <c r="A9" s="1696" t="s">
        <v>382</v>
      </c>
      <c r="B9" s="1697"/>
      <c r="C9" s="1702" t="s">
        <v>383</v>
      </c>
      <c r="D9" s="1703"/>
      <c r="E9" s="1703"/>
      <c r="F9" s="1703"/>
      <c r="G9" s="1703"/>
      <c r="H9" s="1703"/>
      <c r="I9" s="1703"/>
      <c r="J9" s="1703"/>
      <c r="K9" s="1704"/>
      <c r="L9" s="1711" t="s">
        <v>384</v>
      </c>
      <c r="M9" s="1712"/>
      <c r="N9" s="1712"/>
      <c r="O9" s="1712"/>
      <c r="P9" s="1712"/>
      <c r="Q9" s="1712"/>
      <c r="R9" s="1712"/>
      <c r="S9" s="1712"/>
      <c r="T9" s="1712"/>
      <c r="U9" s="1713"/>
      <c r="V9" s="1715" t="s">
        <v>385</v>
      </c>
      <c r="W9" s="1666"/>
      <c r="X9" s="1666"/>
      <c r="Y9" s="1664"/>
      <c r="Z9" s="1664"/>
      <c r="AA9" s="76" t="s">
        <v>281</v>
      </c>
      <c r="AB9" s="76"/>
      <c r="AC9" s="1666" t="s">
        <v>386</v>
      </c>
      <c r="AD9" s="1666"/>
      <c r="AE9" s="1666"/>
      <c r="AF9" s="1664"/>
      <c r="AG9" s="1664"/>
      <c r="AH9" s="76" t="s">
        <v>281</v>
      </c>
      <c r="AI9" s="77"/>
    </row>
    <row r="10" spans="1:35" ht="30" customHeight="1">
      <c r="A10" s="1698"/>
      <c r="B10" s="1699"/>
      <c r="C10" s="1705"/>
      <c r="D10" s="1706"/>
      <c r="E10" s="1706"/>
      <c r="F10" s="1706"/>
      <c r="G10" s="1706"/>
      <c r="H10" s="1706"/>
      <c r="I10" s="1706"/>
      <c r="J10" s="1706"/>
      <c r="K10" s="1707"/>
      <c r="L10" s="1717" t="s">
        <v>387</v>
      </c>
      <c r="M10" s="1718"/>
      <c r="N10" s="1718"/>
      <c r="O10" s="1718"/>
      <c r="P10" s="1718"/>
      <c r="Q10" s="1718"/>
      <c r="R10" s="1718"/>
      <c r="S10" s="1718"/>
      <c r="T10" s="1718"/>
      <c r="U10" s="1719"/>
      <c r="V10" s="1676" t="s">
        <v>385</v>
      </c>
      <c r="W10" s="1663"/>
      <c r="X10" s="1663"/>
      <c r="Y10" s="1665"/>
      <c r="Z10" s="1665"/>
      <c r="AA10" s="45" t="s">
        <v>281</v>
      </c>
      <c r="AB10" s="45"/>
      <c r="AC10" s="1663" t="s">
        <v>386</v>
      </c>
      <c r="AD10" s="1663"/>
      <c r="AE10" s="1663"/>
      <c r="AF10" s="1665"/>
      <c r="AG10" s="1665"/>
      <c r="AH10" s="45" t="s">
        <v>281</v>
      </c>
      <c r="AI10" s="78"/>
    </row>
    <row r="11" spans="1:35" ht="30" customHeight="1">
      <c r="A11" s="1698"/>
      <c r="B11" s="1699"/>
      <c r="C11" s="1705"/>
      <c r="D11" s="1706"/>
      <c r="E11" s="1706"/>
      <c r="F11" s="1706"/>
      <c r="G11" s="1706"/>
      <c r="H11" s="1706"/>
      <c r="I11" s="1706"/>
      <c r="J11" s="1706"/>
      <c r="K11" s="1707"/>
      <c r="L11" s="1716" t="s">
        <v>175</v>
      </c>
      <c r="M11" s="1716"/>
      <c r="N11" s="1716"/>
      <c r="O11" s="1716"/>
      <c r="P11" s="1716"/>
      <c r="Q11" s="1716"/>
      <c r="R11" s="1716"/>
      <c r="S11" s="1716"/>
      <c r="T11" s="1716"/>
      <c r="U11" s="1716"/>
      <c r="V11" s="1676" t="s">
        <v>385</v>
      </c>
      <c r="W11" s="1663"/>
      <c r="X11" s="1663"/>
      <c r="Y11" s="1665"/>
      <c r="Z11" s="1665"/>
      <c r="AA11" s="45" t="s">
        <v>281</v>
      </c>
      <c r="AB11" s="45"/>
      <c r="AC11" s="1663" t="s">
        <v>386</v>
      </c>
      <c r="AD11" s="1663"/>
      <c r="AE11" s="1663"/>
      <c r="AF11" s="1665"/>
      <c r="AG11" s="1665"/>
      <c r="AH11" s="45" t="s">
        <v>281</v>
      </c>
      <c r="AI11" s="78"/>
    </row>
    <row r="12" spans="1:35" ht="30" customHeight="1">
      <c r="A12" s="1698"/>
      <c r="B12" s="1699"/>
      <c r="C12" s="1705"/>
      <c r="D12" s="1706"/>
      <c r="E12" s="1706"/>
      <c r="F12" s="1706"/>
      <c r="G12" s="1706"/>
      <c r="H12" s="1706"/>
      <c r="I12" s="1706"/>
      <c r="J12" s="1706"/>
      <c r="K12" s="1707"/>
      <c r="L12" s="1714" t="s">
        <v>388</v>
      </c>
      <c r="M12" s="1714"/>
      <c r="N12" s="1714"/>
      <c r="O12" s="1714"/>
      <c r="P12" s="1714"/>
      <c r="Q12" s="1714"/>
      <c r="R12" s="1714"/>
      <c r="S12" s="1714"/>
      <c r="T12" s="1714"/>
      <c r="U12" s="1714"/>
      <c r="V12" s="1676" t="s">
        <v>385</v>
      </c>
      <c r="W12" s="1663"/>
      <c r="X12" s="1663"/>
      <c r="Y12" s="1665"/>
      <c r="Z12" s="1665"/>
      <c r="AA12" s="45" t="s">
        <v>281</v>
      </c>
      <c r="AB12" s="45"/>
      <c r="AC12" s="1663" t="s">
        <v>386</v>
      </c>
      <c r="AD12" s="1663"/>
      <c r="AE12" s="1663"/>
      <c r="AF12" s="1665"/>
      <c r="AG12" s="1665"/>
      <c r="AH12" s="45" t="s">
        <v>281</v>
      </c>
      <c r="AI12" s="78"/>
    </row>
    <row r="13" spans="1:35" ht="30" customHeight="1">
      <c r="A13" s="1698"/>
      <c r="B13" s="1699"/>
      <c r="C13" s="1708"/>
      <c r="D13" s="1709"/>
      <c r="E13" s="1709"/>
      <c r="F13" s="1709"/>
      <c r="G13" s="1709"/>
      <c r="H13" s="1709"/>
      <c r="I13" s="1709"/>
      <c r="J13" s="1709"/>
      <c r="K13" s="1710"/>
      <c r="L13" s="1714" t="s">
        <v>388</v>
      </c>
      <c r="M13" s="1714"/>
      <c r="N13" s="1714"/>
      <c r="O13" s="1714"/>
      <c r="P13" s="1714"/>
      <c r="Q13" s="1714"/>
      <c r="R13" s="1714"/>
      <c r="S13" s="1714"/>
      <c r="T13" s="1714"/>
      <c r="U13" s="1714"/>
      <c r="V13" s="1676" t="s">
        <v>385</v>
      </c>
      <c r="W13" s="1663"/>
      <c r="X13" s="1663"/>
      <c r="Y13" s="1665"/>
      <c r="Z13" s="1665"/>
      <c r="AA13" s="79" t="s">
        <v>281</v>
      </c>
      <c r="AB13" s="79"/>
      <c r="AC13" s="1663" t="s">
        <v>386</v>
      </c>
      <c r="AD13" s="1663"/>
      <c r="AE13" s="1663"/>
      <c r="AF13" s="1665"/>
      <c r="AG13" s="1665"/>
      <c r="AH13" s="79" t="s">
        <v>281</v>
      </c>
      <c r="AI13" s="80"/>
    </row>
    <row r="14" spans="1:35" ht="30" customHeight="1">
      <c r="A14" s="1698"/>
      <c r="B14" s="1699"/>
      <c r="C14" s="1720" t="s">
        <v>389</v>
      </c>
      <c r="D14" s="1721"/>
      <c r="E14" s="1668" t="s">
        <v>390</v>
      </c>
      <c r="F14" s="1668"/>
      <c r="G14" s="1668"/>
      <c r="H14" s="1668"/>
      <c r="I14" s="1668"/>
      <c r="J14" s="1668"/>
      <c r="K14" s="1669"/>
      <c r="L14" s="1717" t="s">
        <v>391</v>
      </c>
      <c r="M14" s="1718"/>
      <c r="N14" s="1718"/>
      <c r="O14" s="1718"/>
      <c r="P14" s="1718"/>
      <c r="Q14" s="1718"/>
      <c r="R14" s="1718"/>
      <c r="S14" s="1718"/>
      <c r="T14" s="1718"/>
      <c r="U14" s="1719"/>
      <c r="V14" s="1660"/>
      <c r="W14" s="1661"/>
      <c r="X14" s="1661"/>
      <c r="Y14" s="1661"/>
      <c r="Z14" s="1661"/>
      <c r="AA14" s="1661"/>
      <c r="AB14" s="1661"/>
      <c r="AC14" s="1661"/>
      <c r="AD14" s="1661"/>
      <c r="AE14" s="1661"/>
      <c r="AF14" s="1661"/>
      <c r="AG14" s="1661"/>
      <c r="AH14" s="1661"/>
      <c r="AI14" s="1662"/>
    </row>
    <row r="15" spans="1:35" ht="30" customHeight="1">
      <c r="A15" s="1698"/>
      <c r="B15" s="1699"/>
      <c r="C15" s="1720"/>
      <c r="D15" s="1721"/>
      <c r="E15" s="1724"/>
      <c r="F15" s="1724"/>
      <c r="G15" s="1724"/>
      <c r="H15" s="1724"/>
      <c r="I15" s="1724"/>
      <c r="J15" s="1724"/>
      <c r="K15" s="1725"/>
      <c r="L15" s="1728" t="s">
        <v>392</v>
      </c>
      <c r="M15" s="1729"/>
      <c r="N15" s="1729"/>
      <c r="O15" s="1729"/>
      <c r="P15" s="1729"/>
      <c r="Q15" s="1729"/>
      <c r="R15" s="1729"/>
      <c r="S15" s="1729"/>
      <c r="T15" s="1729"/>
      <c r="U15" s="1730"/>
      <c r="V15" s="1737"/>
      <c r="W15" s="1738"/>
      <c r="X15" s="1738"/>
      <c r="Y15" s="1738"/>
      <c r="Z15" s="1738"/>
      <c r="AA15" s="1738"/>
      <c r="AB15" s="1738"/>
      <c r="AC15" s="1738"/>
      <c r="AD15" s="1738"/>
      <c r="AE15" s="1738"/>
      <c r="AF15" s="1738"/>
      <c r="AG15" s="1738"/>
      <c r="AH15" s="1738"/>
      <c r="AI15" s="1739"/>
    </row>
    <row r="16" spans="1:35" ht="30" customHeight="1">
      <c r="A16" s="1698"/>
      <c r="B16" s="1699"/>
      <c r="C16" s="1720"/>
      <c r="D16" s="1721"/>
      <c r="E16" s="1724"/>
      <c r="F16" s="1724"/>
      <c r="G16" s="1724"/>
      <c r="H16" s="1724"/>
      <c r="I16" s="1724"/>
      <c r="J16" s="1724"/>
      <c r="K16" s="1725"/>
      <c r="L16" s="1731"/>
      <c r="M16" s="1732"/>
      <c r="N16" s="1732"/>
      <c r="O16" s="1732"/>
      <c r="P16" s="1732"/>
      <c r="Q16" s="1732"/>
      <c r="R16" s="1732"/>
      <c r="S16" s="1732"/>
      <c r="T16" s="1732"/>
      <c r="U16" s="1733"/>
      <c r="V16" s="1740"/>
      <c r="W16" s="1741"/>
      <c r="X16" s="1741"/>
      <c r="Y16" s="1741"/>
      <c r="Z16" s="1741"/>
      <c r="AA16" s="1741"/>
      <c r="AB16" s="1741"/>
      <c r="AC16" s="1741"/>
      <c r="AD16" s="1741"/>
      <c r="AE16" s="1741"/>
      <c r="AF16" s="1741"/>
      <c r="AG16" s="1741"/>
      <c r="AH16" s="1741"/>
      <c r="AI16" s="1742"/>
    </row>
    <row r="17" spans="1:35" ht="30" customHeight="1">
      <c r="A17" s="1698"/>
      <c r="B17" s="1699"/>
      <c r="C17" s="1720"/>
      <c r="D17" s="1721"/>
      <c r="E17" s="1726"/>
      <c r="F17" s="1726"/>
      <c r="G17" s="1726"/>
      <c r="H17" s="1726"/>
      <c r="I17" s="1726"/>
      <c r="J17" s="1726"/>
      <c r="K17" s="1727"/>
      <c r="L17" s="1734"/>
      <c r="M17" s="1735"/>
      <c r="N17" s="1735"/>
      <c r="O17" s="1735"/>
      <c r="P17" s="1735"/>
      <c r="Q17" s="1735"/>
      <c r="R17" s="1735"/>
      <c r="S17" s="1735"/>
      <c r="T17" s="1735"/>
      <c r="U17" s="1736"/>
      <c r="V17" s="1743"/>
      <c r="W17" s="1744"/>
      <c r="X17" s="1744"/>
      <c r="Y17" s="1744"/>
      <c r="Z17" s="1744"/>
      <c r="AA17" s="1744"/>
      <c r="AB17" s="1744"/>
      <c r="AC17" s="1744"/>
      <c r="AD17" s="1744"/>
      <c r="AE17" s="1744"/>
      <c r="AF17" s="1744"/>
      <c r="AG17" s="1744"/>
      <c r="AH17" s="1744"/>
      <c r="AI17" s="1745"/>
    </row>
    <row r="18" spans="1:35" ht="30" customHeight="1">
      <c r="A18" s="1698"/>
      <c r="B18" s="1699"/>
      <c r="C18" s="1720"/>
      <c r="D18" s="1721"/>
      <c r="E18" s="1746" t="s">
        <v>393</v>
      </c>
      <c r="F18" s="1746"/>
      <c r="G18" s="1746"/>
      <c r="H18" s="1746"/>
      <c r="I18" s="1746"/>
      <c r="J18" s="1746"/>
      <c r="K18" s="1747"/>
      <c r="L18" s="1737"/>
      <c r="M18" s="1738"/>
      <c r="N18" s="1738"/>
      <c r="O18" s="1738"/>
      <c r="P18" s="1738"/>
      <c r="Q18" s="1738"/>
      <c r="R18" s="1738"/>
      <c r="S18" s="1738"/>
      <c r="T18" s="1738"/>
      <c r="U18" s="1738"/>
      <c r="V18" s="1738"/>
      <c r="W18" s="1738"/>
      <c r="X18" s="1738"/>
      <c r="Y18" s="1738"/>
      <c r="Z18" s="1738"/>
      <c r="AA18" s="1738"/>
      <c r="AB18" s="1738"/>
      <c r="AC18" s="1738"/>
      <c r="AD18" s="1738"/>
      <c r="AE18" s="1738"/>
      <c r="AF18" s="1738"/>
      <c r="AG18" s="1738"/>
      <c r="AH18" s="1738"/>
      <c r="AI18" s="1739"/>
    </row>
    <row r="19" spans="1:35" ht="30" customHeight="1">
      <c r="A19" s="1698"/>
      <c r="B19" s="1699"/>
      <c r="C19" s="1720"/>
      <c r="D19" s="1721"/>
      <c r="E19" s="1706"/>
      <c r="F19" s="1706"/>
      <c r="G19" s="1706"/>
      <c r="H19" s="1706"/>
      <c r="I19" s="1706"/>
      <c r="J19" s="1706"/>
      <c r="K19" s="1707"/>
      <c r="L19" s="1740"/>
      <c r="M19" s="1741"/>
      <c r="N19" s="1741"/>
      <c r="O19" s="1741"/>
      <c r="P19" s="1741"/>
      <c r="Q19" s="1741"/>
      <c r="R19" s="1741"/>
      <c r="S19" s="1741"/>
      <c r="T19" s="1741"/>
      <c r="U19" s="1741"/>
      <c r="V19" s="1741"/>
      <c r="W19" s="1741"/>
      <c r="X19" s="1741"/>
      <c r="Y19" s="1741"/>
      <c r="Z19" s="1741"/>
      <c r="AA19" s="1741"/>
      <c r="AB19" s="1741"/>
      <c r="AC19" s="1741"/>
      <c r="AD19" s="1741"/>
      <c r="AE19" s="1741"/>
      <c r="AF19" s="1741"/>
      <c r="AG19" s="1741"/>
      <c r="AH19" s="1741"/>
      <c r="AI19" s="1742"/>
    </row>
    <row r="20" spans="1:35" ht="30" customHeight="1">
      <c r="A20" s="1698"/>
      <c r="B20" s="1699"/>
      <c r="C20" s="1720"/>
      <c r="D20" s="1721"/>
      <c r="E20" s="1706"/>
      <c r="F20" s="1706"/>
      <c r="G20" s="1706"/>
      <c r="H20" s="1706"/>
      <c r="I20" s="1706"/>
      <c r="J20" s="1706"/>
      <c r="K20" s="1707"/>
      <c r="L20" s="1740"/>
      <c r="M20" s="1741"/>
      <c r="N20" s="1741"/>
      <c r="O20" s="1741"/>
      <c r="P20" s="1741"/>
      <c r="Q20" s="1741"/>
      <c r="R20" s="1741"/>
      <c r="S20" s="1741"/>
      <c r="T20" s="1741"/>
      <c r="U20" s="1741"/>
      <c r="V20" s="1741"/>
      <c r="W20" s="1741"/>
      <c r="X20" s="1741"/>
      <c r="Y20" s="1741"/>
      <c r="Z20" s="1741"/>
      <c r="AA20" s="1741"/>
      <c r="AB20" s="1741"/>
      <c r="AC20" s="1741"/>
      <c r="AD20" s="1741"/>
      <c r="AE20" s="1741"/>
      <c r="AF20" s="1741"/>
      <c r="AG20" s="1741"/>
      <c r="AH20" s="1741"/>
      <c r="AI20" s="1742"/>
    </row>
    <row r="21" spans="1:35" ht="30" customHeight="1">
      <c r="A21" s="1698"/>
      <c r="B21" s="1699"/>
      <c r="C21" s="1720"/>
      <c r="D21" s="1721"/>
      <c r="E21" s="1706"/>
      <c r="F21" s="1706"/>
      <c r="G21" s="1706"/>
      <c r="H21" s="1706"/>
      <c r="I21" s="1706"/>
      <c r="J21" s="1706"/>
      <c r="K21" s="1707"/>
      <c r="L21" s="1740"/>
      <c r="M21" s="1741"/>
      <c r="N21" s="1741"/>
      <c r="O21" s="1741"/>
      <c r="P21" s="1741"/>
      <c r="Q21" s="1741"/>
      <c r="R21" s="1741"/>
      <c r="S21" s="1741"/>
      <c r="T21" s="1741"/>
      <c r="U21" s="1741"/>
      <c r="V21" s="1741"/>
      <c r="W21" s="1741"/>
      <c r="X21" s="1741"/>
      <c r="Y21" s="1741"/>
      <c r="Z21" s="1741"/>
      <c r="AA21" s="1741"/>
      <c r="AB21" s="1741"/>
      <c r="AC21" s="1741"/>
      <c r="AD21" s="1741"/>
      <c r="AE21" s="1741"/>
      <c r="AF21" s="1741"/>
      <c r="AG21" s="1741"/>
      <c r="AH21" s="1741"/>
      <c r="AI21" s="1742"/>
    </row>
    <row r="22" spans="1:35" ht="30" customHeight="1" thickBot="1">
      <c r="A22" s="1700"/>
      <c r="B22" s="1701"/>
      <c r="C22" s="1722"/>
      <c r="D22" s="1723"/>
      <c r="E22" s="1748"/>
      <c r="F22" s="1748"/>
      <c r="G22" s="1748"/>
      <c r="H22" s="1748"/>
      <c r="I22" s="1748"/>
      <c r="J22" s="1748"/>
      <c r="K22" s="1749"/>
      <c r="L22" s="1750"/>
      <c r="M22" s="1751"/>
      <c r="N22" s="1751"/>
      <c r="O22" s="1751"/>
      <c r="P22" s="1751"/>
      <c r="Q22" s="1751"/>
      <c r="R22" s="1751"/>
      <c r="S22" s="1751"/>
      <c r="T22" s="1751"/>
      <c r="U22" s="1751"/>
      <c r="V22" s="1751"/>
      <c r="W22" s="1751"/>
      <c r="X22" s="1751"/>
      <c r="Y22" s="1751"/>
      <c r="Z22" s="1751"/>
      <c r="AA22" s="1751"/>
      <c r="AB22" s="1751"/>
      <c r="AC22" s="1751"/>
      <c r="AD22" s="1751"/>
      <c r="AE22" s="1751"/>
      <c r="AF22" s="1751"/>
      <c r="AG22" s="1751"/>
      <c r="AH22" s="1751"/>
      <c r="AI22" s="1752"/>
    </row>
    <row r="23" spans="1:35" ht="24.75" customHeight="1">
      <c r="A23" s="81" t="s">
        <v>147</v>
      </c>
    </row>
    <row r="24" spans="1:35" ht="14.25" customHeight="1">
      <c r="A24" s="81" t="s">
        <v>394</v>
      </c>
    </row>
    <row r="25" spans="1:35" ht="14.25" customHeight="1">
      <c r="A25" s="81" t="s">
        <v>148</v>
      </c>
    </row>
    <row r="26" spans="1:35" ht="14.25" customHeight="1">
      <c r="A26" s="81" t="s">
        <v>395</v>
      </c>
    </row>
    <row r="27" spans="1:35" ht="15" customHeight="1">
      <c r="A27" s="81" t="s">
        <v>396</v>
      </c>
    </row>
  </sheetData>
  <customSheetViews>
    <customSheetView guid="{86B41AF5-FF3A-4416-A5C4-EFC15DC936A3}" showPageBreaks="1">
      <selection activeCell="L4" sqref="L4:AI4"/>
      <pageMargins left="0.51181102362204722" right="0.35433070866141736" top="0.98425196850393704" bottom="0.6692913385826772" header="0.51181102362204722" footer="0.51181102362204722"/>
      <pageSetup paperSize="9" orientation="portrait" blackAndWhite="1" r:id="rId1"/>
      <headerFooter alignWithMargins="0">
        <oddHeader>&amp;R別紙９</oddHeader>
      </headerFooter>
    </customSheetView>
  </customSheetViews>
  <mergeCells count="49">
    <mergeCell ref="Y13:Z13"/>
    <mergeCell ref="C14:D22"/>
    <mergeCell ref="E14:K17"/>
    <mergeCell ref="L14:U14"/>
    <mergeCell ref="V14:AI14"/>
    <mergeCell ref="L15:U17"/>
    <mergeCell ref="V15:AI17"/>
    <mergeCell ref="E18:K22"/>
    <mergeCell ref="L18:AI22"/>
    <mergeCell ref="AF13:AG13"/>
    <mergeCell ref="L13:U13"/>
    <mergeCell ref="V13:X13"/>
    <mergeCell ref="Y9:Z9"/>
    <mergeCell ref="Y10:Z10"/>
    <mergeCell ref="L12:U12"/>
    <mergeCell ref="V12:X12"/>
    <mergeCell ref="Y11:Z11"/>
    <mergeCell ref="Y12:Z12"/>
    <mergeCell ref="V9:X9"/>
    <mergeCell ref="L11:U11"/>
    <mergeCell ref="V11:X11"/>
    <mergeCell ref="L10:U10"/>
    <mergeCell ref="V10:X10"/>
    <mergeCell ref="F8:K8"/>
    <mergeCell ref="L8:U8"/>
    <mergeCell ref="A9:B22"/>
    <mergeCell ref="C9:K13"/>
    <mergeCell ref="L9:U9"/>
    <mergeCell ref="A2:AI2"/>
    <mergeCell ref="A4:K4"/>
    <mergeCell ref="L4:AI4"/>
    <mergeCell ref="A5:K5"/>
    <mergeCell ref="L5:AI5"/>
    <mergeCell ref="A6:K6"/>
    <mergeCell ref="L6:AI6"/>
    <mergeCell ref="AC13:AE13"/>
    <mergeCell ref="AF9:AG9"/>
    <mergeCell ref="AF10:AG10"/>
    <mergeCell ref="AF11:AG11"/>
    <mergeCell ref="AF12:AG12"/>
    <mergeCell ref="AC9:AE9"/>
    <mergeCell ref="AC10:AE10"/>
    <mergeCell ref="AC11:AE11"/>
    <mergeCell ref="AC12:AE12"/>
    <mergeCell ref="A7:E8"/>
    <mergeCell ref="F7:K7"/>
    <mergeCell ref="L7:U7"/>
    <mergeCell ref="V7:Z8"/>
    <mergeCell ref="AA7:AI8"/>
  </mergeCells>
  <phoneticPr fontId="6"/>
  <pageMargins left="0.51181102362204722" right="0.35433070866141736" top="0.98425196850393704" bottom="0.6692913385826772" header="0.51181102362204722" footer="0.51181102362204722"/>
  <pageSetup paperSize="9" orientation="portrait" blackAndWhite="1"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2176C-F0F4-4C36-9D36-A374BFD83FC9}">
  <dimension ref="A1:AK29"/>
  <sheetViews>
    <sheetView view="pageBreakPreview" zoomScale="115" zoomScaleNormal="100" zoomScaleSheetLayoutView="115" workbookViewId="0"/>
  </sheetViews>
  <sheetFormatPr defaultColWidth="9" defaultRowHeight="12"/>
  <cols>
    <col min="1" max="1" width="1.36328125" style="740" customWidth="1"/>
    <col min="2" max="11" width="2.453125" style="740" customWidth="1"/>
    <col min="12" max="12" width="0.90625" style="740" customWidth="1"/>
    <col min="13" max="27" width="2.453125" style="740" customWidth="1"/>
    <col min="28" max="28" width="5" style="740" customWidth="1"/>
    <col min="29" max="29" width="4.26953125" style="740" customWidth="1"/>
    <col min="30" max="36" width="2.453125" style="740" customWidth="1"/>
    <col min="37" max="37" width="1.36328125" style="740" customWidth="1"/>
    <col min="38" max="61" width="2.6328125" style="740" customWidth="1"/>
    <col min="62" max="16384" width="9" style="740"/>
  </cols>
  <sheetData>
    <row r="1" spans="1:37" ht="20.149999999999999" customHeight="1">
      <c r="A1" s="740" t="s">
        <v>1247</v>
      </c>
    </row>
    <row r="2" spans="1:37" ht="20.149999999999999" customHeight="1">
      <c r="A2" s="741"/>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2" t="s">
        <v>1233</v>
      </c>
    </row>
    <row r="3" spans="1:37" ht="20.149999999999999" customHeight="1">
      <c r="A3" s="741"/>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2"/>
    </row>
    <row r="4" spans="1:37" ht="20.149999999999999" customHeight="1">
      <c r="A4" s="741"/>
      <c r="B4" s="1789" t="s">
        <v>1234</v>
      </c>
      <c r="C4" s="1789"/>
      <c r="D4" s="1789"/>
      <c r="E4" s="1789"/>
      <c r="F4" s="1789"/>
      <c r="G4" s="1789"/>
      <c r="H4" s="1789"/>
      <c r="I4" s="1789"/>
      <c r="J4" s="1789"/>
      <c r="K4" s="1789"/>
      <c r="L4" s="1789"/>
      <c r="M4" s="1789"/>
      <c r="N4" s="1789"/>
      <c r="O4" s="1789"/>
      <c r="P4" s="1789"/>
      <c r="Q4" s="1789"/>
      <c r="R4" s="1789"/>
      <c r="S4" s="1789"/>
      <c r="T4" s="1789"/>
      <c r="U4" s="1789"/>
      <c r="V4" s="1789"/>
      <c r="W4" s="1789"/>
      <c r="X4" s="1789"/>
      <c r="Y4" s="1789"/>
      <c r="Z4" s="1789"/>
      <c r="AA4" s="1789"/>
      <c r="AB4" s="1789"/>
      <c r="AC4" s="1789"/>
      <c r="AD4" s="1789"/>
      <c r="AE4" s="1789"/>
      <c r="AF4" s="1789"/>
      <c r="AG4" s="1789"/>
      <c r="AH4" s="1789"/>
      <c r="AI4" s="1789"/>
      <c r="AJ4" s="1789"/>
      <c r="AK4" s="743"/>
    </row>
    <row r="5" spans="1:37" ht="20.149999999999999" customHeight="1">
      <c r="A5" s="741"/>
      <c r="B5" s="744"/>
      <c r="C5" s="744"/>
      <c r="D5" s="744"/>
      <c r="E5" s="744"/>
      <c r="F5" s="744"/>
      <c r="G5" s="745"/>
      <c r="H5" s="745"/>
      <c r="I5" s="745"/>
      <c r="J5" s="745"/>
      <c r="K5" s="745"/>
      <c r="L5" s="745"/>
      <c r="M5" s="745"/>
      <c r="N5" s="745"/>
      <c r="O5" s="745"/>
      <c r="P5" s="745"/>
      <c r="Q5" s="746"/>
      <c r="R5" s="746"/>
      <c r="S5" s="746"/>
      <c r="T5" s="746"/>
      <c r="U5" s="746"/>
      <c r="V5" s="746"/>
      <c r="W5" s="746"/>
      <c r="X5" s="746"/>
      <c r="Y5" s="746"/>
      <c r="Z5" s="746"/>
      <c r="AA5" s="746"/>
      <c r="AB5" s="746"/>
      <c r="AC5" s="746"/>
      <c r="AD5" s="746"/>
      <c r="AE5" s="746"/>
      <c r="AF5" s="746"/>
      <c r="AG5" s="746"/>
      <c r="AH5" s="746"/>
      <c r="AI5" s="746"/>
      <c r="AJ5" s="746"/>
      <c r="AK5" s="747"/>
    </row>
    <row r="6" spans="1:37" ht="24.75" customHeight="1">
      <c r="A6" s="741"/>
      <c r="B6" s="1790" t="s">
        <v>1235</v>
      </c>
      <c r="C6" s="1756"/>
      <c r="D6" s="1756"/>
      <c r="E6" s="1756"/>
      <c r="F6" s="1756"/>
      <c r="G6" s="1756"/>
      <c r="H6" s="1756"/>
      <c r="I6" s="1756"/>
      <c r="J6" s="1756"/>
      <c r="K6" s="1757"/>
      <c r="L6" s="1791"/>
      <c r="M6" s="1758"/>
      <c r="N6" s="1758"/>
      <c r="O6" s="1758"/>
      <c r="P6" s="1758"/>
      <c r="Q6" s="1758"/>
      <c r="R6" s="1758"/>
      <c r="S6" s="1758"/>
      <c r="T6" s="1758"/>
      <c r="U6" s="1758"/>
      <c r="V6" s="1758"/>
      <c r="W6" s="1758"/>
      <c r="X6" s="1758"/>
      <c r="Y6" s="1758"/>
      <c r="Z6" s="1758"/>
      <c r="AA6" s="1758"/>
      <c r="AB6" s="1758"/>
      <c r="AC6" s="1758"/>
      <c r="AD6" s="1758"/>
      <c r="AE6" s="1758"/>
      <c r="AF6" s="1758"/>
      <c r="AG6" s="1758"/>
      <c r="AH6" s="1758"/>
      <c r="AI6" s="1758"/>
      <c r="AJ6" s="1792"/>
      <c r="AK6" s="747"/>
    </row>
    <row r="7" spans="1:37" ht="24.75" customHeight="1">
      <c r="A7" s="741"/>
      <c r="B7" s="1793" t="s">
        <v>1236</v>
      </c>
      <c r="C7" s="1793"/>
      <c r="D7" s="1793"/>
      <c r="E7" s="1793"/>
      <c r="F7" s="1793"/>
      <c r="G7" s="1793"/>
      <c r="H7" s="1793"/>
      <c r="I7" s="1793"/>
      <c r="J7" s="1793"/>
      <c r="K7" s="1793"/>
      <c r="L7" s="1791"/>
      <c r="M7" s="1758"/>
      <c r="N7" s="1758"/>
      <c r="O7" s="1758"/>
      <c r="P7" s="1758"/>
      <c r="Q7" s="1758"/>
      <c r="R7" s="1758"/>
      <c r="S7" s="1758"/>
      <c r="T7" s="1758"/>
      <c r="U7" s="1758"/>
      <c r="V7" s="1758"/>
      <c r="W7" s="1758"/>
      <c r="X7" s="1758"/>
      <c r="Y7" s="1758"/>
      <c r="Z7" s="1758"/>
      <c r="AA7" s="1758"/>
      <c r="AB7" s="1758"/>
      <c r="AC7" s="1758"/>
      <c r="AD7" s="1758"/>
      <c r="AE7" s="1758"/>
      <c r="AF7" s="1758"/>
      <c r="AG7" s="1758"/>
      <c r="AH7" s="1758"/>
      <c r="AI7" s="1758"/>
      <c r="AJ7" s="1792"/>
      <c r="AK7" s="747"/>
    </row>
    <row r="8" spans="1:37" ht="24.75" customHeight="1">
      <c r="A8" s="741"/>
      <c r="B8" s="1793" t="s">
        <v>1237</v>
      </c>
      <c r="C8" s="1793"/>
      <c r="D8" s="1793"/>
      <c r="E8" s="1793"/>
      <c r="F8" s="1793"/>
      <c r="G8" s="1793"/>
      <c r="H8" s="1793"/>
      <c r="I8" s="1793"/>
      <c r="J8" s="1793"/>
      <c r="K8" s="1793"/>
      <c r="L8" s="1791" t="s">
        <v>1238</v>
      </c>
      <c r="M8" s="1758"/>
      <c r="N8" s="1758"/>
      <c r="O8" s="1758"/>
      <c r="P8" s="1758"/>
      <c r="Q8" s="1758"/>
      <c r="R8" s="1758"/>
      <c r="S8" s="1758"/>
      <c r="T8" s="1758"/>
      <c r="U8" s="1758"/>
      <c r="V8" s="1758"/>
      <c r="W8" s="1758"/>
      <c r="X8" s="1758"/>
      <c r="Y8" s="1758"/>
      <c r="Z8" s="1758"/>
      <c r="AA8" s="1758"/>
      <c r="AB8" s="1758"/>
      <c r="AC8" s="1758"/>
      <c r="AD8" s="1758"/>
      <c r="AE8" s="1758"/>
      <c r="AF8" s="1758"/>
      <c r="AG8" s="1758"/>
      <c r="AH8" s="1758"/>
      <c r="AI8" s="1758"/>
      <c r="AJ8" s="1792"/>
      <c r="AK8" s="747"/>
    </row>
    <row r="9" spans="1:37" ht="24.75" customHeight="1">
      <c r="A9" s="741"/>
      <c r="B9" s="1765" t="s">
        <v>382</v>
      </c>
      <c r="C9" s="1766"/>
      <c r="D9" s="1772" t="s">
        <v>383</v>
      </c>
      <c r="E9" s="1762"/>
      <c r="F9" s="1762"/>
      <c r="G9" s="1762"/>
      <c r="H9" s="1762"/>
      <c r="I9" s="1762"/>
      <c r="J9" s="1762"/>
      <c r="K9" s="1773"/>
      <c r="L9" s="748"/>
      <c r="M9" s="1758" t="s">
        <v>384</v>
      </c>
      <c r="N9" s="1758"/>
      <c r="O9" s="1758"/>
      <c r="P9" s="1758"/>
      <c r="Q9" s="749"/>
      <c r="R9" s="749"/>
      <c r="S9" s="749"/>
      <c r="T9" s="749"/>
      <c r="U9" s="750"/>
      <c r="V9" s="751"/>
      <c r="W9" s="1758" t="s">
        <v>385</v>
      </c>
      <c r="X9" s="1758"/>
      <c r="Y9" s="1755" t="s">
        <v>819</v>
      </c>
      <c r="Z9" s="1755"/>
      <c r="AA9" s="1755"/>
      <c r="AB9" s="752" t="s">
        <v>237</v>
      </c>
      <c r="AC9" s="1777" t="s">
        <v>386</v>
      </c>
      <c r="AD9" s="1778"/>
      <c r="AE9" s="1778"/>
      <c r="AF9" s="1755"/>
      <c r="AG9" s="1755"/>
      <c r="AH9" s="1755"/>
      <c r="AI9" s="1756" t="s">
        <v>237</v>
      </c>
      <c r="AJ9" s="1757"/>
    </row>
    <row r="10" spans="1:37" ht="24.75" customHeight="1">
      <c r="A10" s="741"/>
      <c r="B10" s="1767"/>
      <c r="C10" s="1768"/>
      <c r="D10" s="1774"/>
      <c r="E10" s="1775"/>
      <c r="F10" s="1775"/>
      <c r="G10" s="1775"/>
      <c r="H10" s="1775"/>
      <c r="I10" s="1775"/>
      <c r="J10" s="1775"/>
      <c r="K10" s="1776"/>
      <c r="L10" s="753"/>
      <c r="M10" s="1758" t="s">
        <v>1239</v>
      </c>
      <c r="N10" s="1758"/>
      <c r="O10" s="1758"/>
      <c r="P10" s="1758"/>
      <c r="Q10" s="754"/>
      <c r="R10" s="754"/>
      <c r="S10" s="754"/>
      <c r="T10" s="754"/>
      <c r="U10" s="755"/>
      <c r="V10" s="756"/>
      <c r="W10" s="1759" t="s">
        <v>385</v>
      </c>
      <c r="X10" s="1759"/>
      <c r="Y10" s="1760"/>
      <c r="Z10" s="1760"/>
      <c r="AA10" s="1760"/>
      <c r="AB10" s="757" t="s">
        <v>237</v>
      </c>
      <c r="AC10" s="1761" t="s">
        <v>386</v>
      </c>
      <c r="AD10" s="1762"/>
      <c r="AE10" s="1762"/>
      <c r="AF10" s="1760"/>
      <c r="AG10" s="1760"/>
      <c r="AH10" s="1760"/>
      <c r="AI10" s="1763" t="s">
        <v>237</v>
      </c>
      <c r="AJ10" s="1764"/>
    </row>
    <row r="11" spans="1:37" ht="53.25" customHeight="1">
      <c r="A11" s="741"/>
      <c r="B11" s="1767"/>
      <c r="C11" s="1768"/>
      <c r="D11" s="1779" t="s">
        <v>1240</v>
      </c>
      <c r="E11" s="1778"/>
      <c r="F11" s="1778"/>
      <c r="G11" s="1778"/>
      <c r="H11" s="1778"/>
      <c r="I11" s="1778"/>
      <c r="J11" s="1778"/>
      <c r="K11" s="1778"/>
      <c r="L11" s="758"/>
      <c r="M11" s="1758" t="s">
        <v>1241</v>
      </c>
      <c r="N11" s="1758"/>
      <c r="O11" s="1758"/>
      <c r="P11" s="1780"/>
      <c r="Q11" s="759"/>
      <c r="R11" s="759"/>
      <c r="S11" s="759"/>
      <c r="T11" s="759"/>
      <c r="U11" s="759"/>
      <c r="V11" s="759"/>
      <c r="W11" s="759"/>
      <c r="X11" s="759"/>
      <c r="Y11" s="759"/>
      <c r="Z11" s="759"/>
      <c r="AA11" s="759"/>
      <c r="AB11" s="759"/>
      <c r="AC11" s="759"/>
      <c r="AD11" s="759"/>
      <c r="AE11" s="759"/>
      <c r="AF11" s="759"/>
      <c r="AG11" s="759"/>
      <c r="AH11" s="759"/>
      <c r="AI11" s="759"/>
      <c r="AJ11" s="760"/>
    </row>
    <row r="12" spans="1:37" ht="24.75" customHeight="1">
      <c r="A12" s="741"/>
      <c r="B12" s="1767"/>
      <c r="C12" s="1769"/>
      <c r="D12" s="1781" t="s">
        <v>1242</v>
      </c>
      <c r="E12" s="1782"/>
      <c r="F12" s="1785" t="s">
        <v>391</v>
      </c>
      <c r="G12" s="1786"/>
      <c r="H12" s="1786"/>
      <c r="I12" s="1786"/>
      <c r="J12" s="1786"/>
      <c r="K12" s="1786"/>
      <c r="L12" s="1794"/>
      <c r="M12" s="1794"/>
      <c r="N12" s="1794"/>
      <c r="O12" s="1794"/>
      <c r="P12" s="1794"/>
      <c r="Q12" s="1794"/>
      <c r="R12" s="1794"/>
      <c r="S12" s="1794"/>
      <c r="T12" s="1794"/>
      <c r="U12" s="1794"/>
      <c r="V12" s="1794"/>
      <c r="W12" s="1794"/>
      <c r="X12" s="1794"/>
      <c r="Y12" s="1794"/>
      <c r="Z12" s="1794"/>
      <c r="AA12" s="1794"/>
      <c r="AB12" s="1794"/>
      <c r="AC12" s="1794"/>
      <c r="AD12" s="1794"/>
      <c r="AE12" s="1794"/>
      <c r="AF12" s="1794"/>
      <c r="AG12" s="1794"/>
      <c r="AH12" s="1794"/>
      <c r="AI12" s="1794"/>
      <c r="AJ12" s="1795"/>
    </row>
    <row r="13" spans="1:37" ht="24.75" customHeight="1">
      <c r="A13" s="741"/>
      <c r="B13" s="1767"/>
      <c r="C13" s="1769"/>
      <c r="D13" s="1781"/>
      <c r="E13" s="1782"/>
      <c r="F13" s="1787"/>
      <c r="G13" s="1788"/>
      <c r="H13" s="1788"/>
      <c r="I13" s="1788"/>
      <c r="J13" s="1788"/>
      <c r="K13" s="1788"/>
      <c r="L13" s="1796"/>
      <c r="M13" s="1796"/>
      <c r="N13" s="1796"/>
      <c r="O13" s="1796"/>
      <c r="P13" s="1796"/>
      <c r="Q13" s="1796"/>
      <c r="R13" s="1796"/>
      <c r="S13" s="1796"/>
      <c r="T13" s="1796"/>
      <c r="U13" s="1796"/>
      <c r="V13" s="1796"/>
      <c r="W13" s="1796"/>
      <c r="X13" s="1796"/>
      <c r="Y13" s="1796"/>
      <c r="Z13" s="1796"/>
      <c r="AA13" s="1796"/>
      <c r="AB13" s="1796"/>
      <c r="AC13" s="1796"/>
      <c r="AD13" s="1796"/>
      <c r="AE13" s="1796"/>
      <c r="AF13" s="1796"/>
      <c r="AG13" s="1796"/>
      <c r="AH13" s="1796"/>
      <c r="AI13" s="1796"/>
      <c r="AJ13" s="1797"/>
    </row>
    <row r="14" spans="1:37" ht="24.75" customHeight="1">
      <c r="A14" s="741"/>
      <c r="B14" s="1767"/>
      <c r="C14" s="1769"/>
      <c r="D14" s="1781"/>
      <c r="E14" s="1782"/>
      <c r="F14" s="1787" t="s">
        <v>1243</v>
      </c>
      <c r="G14" s="1788"/>
      <c r="H14" s="1788"/>
      <c r="I14" s="1788"/>
      <c r="J14" s="1788"/>
      <c r="K14" s="1788"/>
      <c r="L14" s="1796"/>
      <c r="M14" s="1796"/>
      <c r="N14" s="1796"/>
      <c r="O14" s="1796"/>
      <c r="P14" s="1796"/>
      <c r="Q14" s="1796"/>
      <c r="R14" s="1796"/>
      <c r="S14" s="1796"/>
      <c r="T14" s="1796"/>
      <c r="U14" s="1796"/>
      <c r="V14" s="1796"/>
      <c r="W14" s="1796"/>
      <c r="X14" s="1796"/>
      <c r="Y14" s="1796"/>
      <c r="Z14" s="1796"/>
      <c r="AA14" s="1796"/>
      <c r="AB14" s="1796"/>
      <c r="AC14" s="1796"/>
      <c r="AD14" s="1796"/>
      <c r="AE14" s="1796"/>
      <c r="AF14" s="1796"/>
      <c r="AG14" s="1796"/>
      <c r="AH14" s="1796"/>
      <c r="AI14" s="1796"/>
      <c r="AJ14" s="1797"/>
    </row>
    <row r="15" spans="1:37" ht="24.75" customHeight="1">
      <c r="A15" s="741"/>
      <c r="B15" s="1767"/>
      <c r="C15" s="1769"/>
      <c r="D15" s="1781"/>
      <c r="E15" s="1782"/>
      <c r="F15" s="1787"/>
      <c r="G15" s="1788"/>
      <c r="H15" s="1788"/>
      <c r="I15" s="1788"/>
      <c r="J15" s="1788"/>
      <c r="K15" s="1788"/>
      <c r="L15" s="1796"/>
      <c r="M15" s="1796"/>
      <c r="N15" s="1796"/>
      <c r="O15" s="1796"/>
      <c r="P15" s="1796"/>
      <c r="Q15" s="1796"/>
      <c r="R15" s="1796"/>
      <c r="S15" s="1796"/>
      <c r="T15" s="1796"/>
      <c r="U15" s="1796"/>
      <c r="V15" s="1796"/>
      <c r="W15" s="1796"/>
      <c r="X15" s="1796"/>
      <c r="Y15" s="1796"/>
      <c r="Z15" s="1796"/>
      <c r="AA15" s="1796"/>
      <c r="AB15" s="1796"/>
      <c r="AC15" s="1796"/>
      <c r="AD15" s="1796"/>
      <c r="AE15" s="1796"/>
      <c r="AF15" s="1796"/>
      <c r="AG15" s="1796"/>
      <c r="AH15" s="1796"/>
      <c r="AI15" s="1796"/>
      <c r="AJ15" s="1797"/>
    </row>
    <row r="16" spans="1:37" ht="24.75" customHeight="1">
      <c r="A16" s="741"/>
      <c r="B16" s="1767"/>
      <c r="C16" s="1769"/>
      <c r="D16" s="1781"/>
      <c r="E16" s="1782"/>
      <c r="F16" s="1787"/>
      <c r="G16" s="1788"/>
      <c r="H16" s="1788"/>
      <c r="I16" s="1788"/>
      <c r="J16" s="1788"/>
      <c r="K16" s="1788"/>
      <c r="L16" s="1796"/>
      <c r="M16" s="1796"/>
      <c r="N16" s="1796"/>
      <c r="O16" s="1796"/>
      <c r="P16" s="1796"/>
      <c r="Q16" s="1796"/>
      <c r="R16" s="1796"/>
      <c r="S16" s="1796"/>
      <c r="T16" s="1796"/>
      <c r="U16" s="1796"/>
      <c r="V16" s="1796"/>
      <c r="W16" s="1796"/>
      <c r="X16" s="1796"/>
      <c r="Y16" s="1796"/>
      <c r="Z16" s="1796"/>
      <c r="AA16" s="1796"/>
      <c r="AB16" s="1796"/>
      <c r="AC16" s="1796"/>
      <c r="AD16" s="1796"/>
      <c r="AE16" s="1796"/>
      <c r="AF16" s="1796"/>
      <c r="AG16" s="1796"/>
      <c r="AH16" s="1796"/>
      <c r="AI16" s="1796"/>
      <c r="AJ16" s="1797"/>
    </row>
    <row r="17" spans="1:36" ht="24.75" customHeight="1">
      <c r="A17" s="741"/>
      <c r="B17" s="1767"/>
      <c r="C17" s="1769"/>
      <c r="D17" s="1781"/>
      <c r="E17" s="1782"/>
      <c r="F17" s="1787"/>
      <c r="G17" s="1788"/>
      <c r="H17" s="1788"/>
      <c r="I17" s="1788"/>
      <c r="J17" s="1788"/>
      <c r="K17" s="1788"/>
      <c r="L17" s="1796"/>
      <c r="M17" s="1796"/>
      <c r="N17" s="1796"/>
      <c r="O17" s="1796"/>
      <c r="P17" s="1796"/>
      <c r="Q17" s="1796"/>
      <c r="R17" s="1796"/>
      <c r="S17" s="1796"/>
      <c r="T17" s="1796"/>
      <c r="U17" s="1796"/>
      <c r="V17" s="1796"/>
      <c r="W17" s="1796"/>
      <c r="X17" s="1796"/>
      <c r="Y17" s="1796"/>
      <c r="Z17" s="1796"/>
      <c r="AA17" s="1796"/>
      <c r="AB17" s="1796"/>
      <c r="AC17" s="1796"/>
      <c r="AD17" s="1796"/>
      <c r="AE17" s="1796"/>
      <c r="AF17" s="1796"/>
      <c r="AG17" s="1796"/>
      <c r="AH17" s="1796"/>
      <c r="AI17" s="1796"/>
      <c r="AJ17" s="1797"/>
    </row>
    <row r="18" spans="1:36" ht="24.75" customHeight="1">
      <c r="A18" s="741"/>
      <c r="B18" s="1767"/>
      <c r="C18" s="1769"/>
      <c r="D18" s="1781"/>
      <c r="E18" s="1782"/>
      <c r="F18" s="1798" t="s">
        <v>1244</v>
      </c>
      <c r="G18" s="1799"/>
      <c r="H18" s="1799"/>
      <c r="I18" s="1799"/>
      <c r="J18" s="1799"/>
      <c r="K18" s="1799"/>
      <c r="L18" s="1802"/>
      <c r="M18" s="1802"/>
      <c r="N18" s="1802"/>
      <c r="O18" s="1802"/>
      <c r="P18" s="1802"/>
      <c r="Q18" s="1802"/>
      <c r="R18" s="1802"/>
      <c r="S18" s="1802"/>
      <c r="T18" s="1802"/>
      <c r="U18" s="1802"/>
      <c r="V18" s="1802"/>
      <c r="W18" s="1802"/>
      <c r="X18" s="1802"/>
      <c r="Y18" s="1802"/>
      <c r="Z18" s="1802"/>
      <c r="AA18" s="1802"/>
      <c r="AB18" s="1802"/>
      <c r="AC18" s="1802"/>
      <c r="AD18" s="1802"/>
      <c r="AE18" s="1802"/>
      <c r="AF18" s="1802"/>
      <c r="AG18" s="1802"/>
      <c r="AH18" s="1802"/>
      <c r="AI18" s="1802"/>
      <c r="AJ18" s="1803"/>
    </row>
    <row r="19" spans="1:36" ht="24.75" customHeight="1">
      <c r="A19" s="741"/>
      <c r="B19" s="1767"/>
      <c r="C19" s="1769"/>
      <c r="D19" s="1781"/>
      <c r="E19" s="1782"/>
      <c r="F19" s="1798"/>
      <c r="G19" s="1799"/>
      <c r="H19" s="1799"/>
      <c r="I19" s="1799"/>
      <c r="J19" s="1799"/>
      <c r="K19" s="1799"/>
      <c r="L19" s="1802"/>
      <c r="M19" s="1802"/>
      <c r="N19" s="1802"/>
      <c r="O19" s="1802"/>
      <c r="P19" s="1802"/>
      <c r="Q19" s="1802"/>
      <c r="R19" s="1802"/>
      <c r="S19" s="1802"/>
      <c r="T19" s="1802"/>
      <c r="U19" s="1802"/>
      <c r="V19" s="1802"/>
      <c r="W19" s="1802"/>
      <c r="X19" s="1802"/>
      <c r="Y19" s="1802"/>
      <c r="Z19" s="1802"/>
      <c r="AA19" s="1802"/>
      <c r="AB19" s="1802"/>
      <c r="AC19" s="1802"/>
      <c r="AD19" s="1802"/>
      <c r="AE19" s="1802"/>
      <c r="AF19" s="1802"/>
      <c r="AG19" s="1802"/>
      <c r="AH19" s="1802"/>
      <c r="AI19" s="1802"/>
      <c r="AJ19" s="1803"/>
    </row>
    <row r="20" spans="1:36" ht="24.75" customHeight="1">
      <c r="A20" s="741"/>
      <c r="B20" s="1767"/>
      <c r="C20" s="1769"/>
      <c r="D20" s="1781"/>
      <c r="E20" s="1782"/>
      <c r="F20" s="1798"/>
      <c r="G20" s="1799"/>
      <c r="H20" s="1799"/>
      <c r="I20" s="1799"/>
      <c r="J20" s="1799"/>
      <c r="K20" s="1799"/>
      <c r="L20" s="1802"/>
      <c r="M20" s="1802"/>
      <c r="N20" s="1802"/>
      <c r="O20" s="1802"/>
      <c r="P20" s="1802"/>
      <c r="Q20" s="1802"/>
      <c r="R20" s="1802"/>
      <c r="S20" s="1802"/>
      <c r="T20" s="1802"/>
      <c r="U20" s="1802"/>
      <c r="V20" s="1802"/>
      <c r="W20" s="1802"/>
      <c r="X20" s="1802"/>
      <c r="Y20" s="1802"/>
      <c r="Z20" s="1802"/>
      <c r="AA20" s="1802"/>
      <c r="AB20" s="1802"/>
      <c r="AC20" s="1802"/>
      <c r="AD20" s="1802"/>
      <c r="AE20" s="1802"/>
      <c r="AF20" s="1802"/>
      <c r="AG20" s="1802"/>
      <c r="AH20" s="1802"/>
      <c r="AI20" s="1802"/>
      <c r="AJ20" s="1803"/>
    </row>
    <row r="21" spans="1:36" ht="24.75" customHeight="1">
      <c r="A21" s="741"/>
      <c r="B21" s="1767"/>
      <c r="C21" s="1769"/>
      <c r="D21" s="1781"/>
      <c r="E21" s="1782"/>
      <c r="F21" s="1798"/>
      <c r="G21" s="1799"/>
      <c r="H21" s="1799"/>
      <c r="I21" s="1799"/>
      <c r="J21" s="1799"/>
      <c r="K21" s="1799"/>
      <c r="L21" s="1802"/>
      <c r="M21" s="1802"/>
      <c r="N21" s="1802"/>
      <c r="O21" s="1802"/>
      <c r="P21" s="1802"/>
      <c r="Q21" s="1802"/>
      <c r="R21" s="1802"/>
      <c r="S21" s="1802"/>
      <c r="T21" s="1802"/>
      <c r="U21" s="1802"/>
      <c r="V21" s="1802"/>
      <c r="W21" s="1802"/>
      <c r="X21" s="1802"/>
      <c r="Y21" s="1802"/>
      <c r="Z21" s="1802"/>
      <c r="AA21" s="1802"/>
      <c r="AB21" s="1802"/>
      <c r="AC21" s="1802"/>
      <c r="AD21" s="1802"/>
      <c r="AE21" s="1802"/>
      <c r="AF21" s="1802"/>
      <c r="AG21" s="1802"/>
      <c r="AH21" s="1802"/>
      <c r="AI21" s="1802"/>
      <c r="AJ21" s="1803"/>
    </row>
    <row r="22" spans="1:36" ht="24.75" customHeight="1">
      <c r="A22" s="741"/>
      <c r="B22" s="1767"/>
      <c r="C22" s="1769"/>
      <c r="D22" s="1781"/>
      <c r="E22" s="1782"/>
      <c r="F22" s="1798"/>
      <c r="G22" s="1799"/>
      <c r="H22" s="1799"/>
      <c r="I22" s="1799"/>
      <c r="J22" s="1799"/>
      <c r="K22" s="1799"/>
      <c r="L22" s="1802"/>
      <c r="M22" s="1802"/>
      <c r="N22" s="1802"/>
      <c r="O22" s="1802"/>
      <c r="P22" s="1802"/>
      <c r="Q22" s="1802"/>
      <c r="R22" s="1802"/>
      <c r="S22" s="1802"/>
      <c r="T22" s="1802"/>
      <c r="U22" s="1802"/>
      <c r="V22" s="1802"/>
      <c r="W22" s="1802"/>
      <c r="X22" s="1802"/>
      <c r="Y22" s="1802"/>
      <c r="Z22" s="1802"/>
      <c r="AA22" s="1802"/>
      <c r="AB22" s="1802"/>
      <c r="AC22" s="1802"/>
      <c r="AD22" s="1802"/>
      <c r="AE22" s="1802"/>
      <c r="AF22" s="1802"/>
      <c r="AG22" s="1802"/>
      <c r="AH22" s="1802"/>
      <c r="AI22" s="1802"/>
      <c r="AJ22" s="1803"/>
    </row>
    <row r="23" spans="1:36" ht="24.75" customHeight="1">
      <c r="A23" s="741"/>
      <c r="B23" s="1770"/>
      <c r="C23" s="1771"/>
      <c r="D23" s="1783"/>
      <c r="E23" s="1784"/>
      <c r="F23" s="1800"/>
      <c r="G23" s="1801"/>
      <c r="H23" s="1801"/>
      <c r="I23" s="1801"/>
      <c r="J23" s="1801"/>
      <c r="K23" s="1801"/>
      <c r="L23" s="1804"/>
      <c r="M23" s="1804"/>
      <c r="N23" s="1804"/>
      <c r="O23" s="1804"/>
      <c r="P23" s="1804"/>
      <c r="Q23" s="1804"/>
      <c r="R23" s="1804"/>
      <c r="S23" s="1804"/>
      <c r="T23" s="1804"/>
      <c r="U23" s="1804"/>
      <c r="V23" s="1804"/>
      <c r="W23" s="1804"/>
      <c r="X23" s="1804"/>
      <c r="Y23" s="1804"/>
      <c r="Z23" s="1804"/>
      <c r="AA23" s="1804"/>
      <c r="AB23" s="1804"/>
      <c r="AC23" s="1804"/>
      <c r="AD23" s="1804"/>
      <c r="AE23" s="1804"/>
      <c r="AF23" s="1804"/>
      <c r="AG23" s="1804"/>
      <c r="AH23" s="1804"/>
      <c r="AI23" s="1804"/>
      <c r="AJ23" s="1805"/>
    </row>
    <row r="24" spans="1:36" ht="39" customHeight="1">
      <c r="A24" s="741"/>
      <c r="B24" s="1753" t="s">
        <v>1245</v>
      </c>
      <c r="C24" s="1753"/>
      <c r="D24" s="1753"/>
      <c r="E24" s="1753"/>
      <c r="F24" s="1753"/>
      <c r="G24" s="1753"/>
      <c r="H24" s="1753"/>
      <c r="I24" s="1753"/>
      <c r="J24" s="1753"/>
      <c r="K24" s="1753"/>
      <c r="L24" s="1753"/>
      <c r="M24" s="1753"/>
      <c r="N24" s="1753"/>
      <c r="O24" s="1753"/>
      <c r="P24" s="1753"/>
      <c r="Q24" s="1753"/>
      <c r="R24" s="1753"/>
      <c r="S24" s="1753"/>
      <c r="T24" s="1753"/>
      <c r="U24" s="1753"/>
      <c r="V24" s="1753"/>
      <c r="W24" s="1753"/>
      <c r="X24" s="1753"/>
      <c r="Y24" s="1753"/>
      <c r="Z24" s="1753"/>
      <c r="AA24" s="1753"/>
      <c r="AB24" s="1753"/>
      <c r="AC24" s="1753"/>
      <c r="AD24" s="1753"/>
      <c r="AE24" s="1753"/>
      <c r="AF24" s="1753"/>
      <c r="AG24" s="1753"/>
      <c r="AH24" s="1753"/>
      <c r="AI24" s="1753"/>
      <c r="AJ24" s="1753"/>
    </row>
    <row r="25" spans="1:36" ht="20.25" customHeight="1">
      <c r="A25" s="741"/>
      <c r="B25" s="1754"/>
      <c r="C25" s="1754"/>
      <c r="D25" s="1754"/>
      <c r="E25" s="1754"/>
      <c r="F25" s="1754"/>
      <c r="G25" s="1754"/>
      <c r="H25" s="1754"/>
      <c r="I25" s="1754"/>
      <c r="J25" s="1754"/>
      <c r="K25" s="1754"/>
      <c r="L25" s="1754"/>
      <c r="M25" s="1754"/>
      <c r="N25" s="1754"/>
      <c r="O25" s="1754"/>
      <c r="P25" s="1754"/>
      <c r="Q25" s="1754"/>
      <c r="R25" s="1754"/>
      <c r="S25" s="1754"/>
      <c r="T25" s="1754"/>
      <c r="U25" s="1754"/>
      <c r="V25" s="1754"/>
      <c r="W25" s="1754"/>
      <c r="X25" s="1754"/>
      <c r="Y25" s="1754"/>
      <c r="Z25" s="1754"/>
      <c r="AA25" s="1754"/>
      <c r="AB25" s="1754"/>
      <c r="AC25" s="1754"/>
      <c r="AD25" s="1754"/>
      <c r="AE25" s="1754"/>
      <c r="AF25" s="1754"/>
      <c r="AG25" s="1754"/>
      <c r="AH25" s="1754"/>
      <c r="AI25" s="1754"/>
      <c r="AJ25" s="1754"/>
    </row>
    <row r="26" spans="1:36" ht="39" customHeight="1">
      <c r="A26" s="741"/>
      <c r="B26" s="1754"/>
      <c r="C26" s="1754"/>
      <c r="D26" s="1754"/>
      <c r="E26" s="1754"/>
      <c r="F26" s="1754"/>
      <c r="G26" s="1754"/>
      <c r="H26" s="1754"/>
      <c r="I26" s="1754"/>
      <c r="J26" s="1754"/>
      <c r="K26" s="1754"/>
      <c r="L26" s="1754"/>
      <c r="M26" s="1754"/>
      <c r="N26" s="1754"/>
      <c r="O26" s="1754"/>
      <c r="P26" s="1754"/>
      <c r="Q26" s="1754"/>
      <c r="R26" s="1754"/>
      <c r="S26" s="1754"/>
      <c r="T26" s="1754"/>
      <c r="U26" s="1754"/>
      <c r="V26" s="1754"/>
      <c r="W26" s="1754"/>
      <c r="X26" s="1754"/>
      <c r="Y26" s="1754"/>
      <c r="Z26" s="1754"/>
      <c r="AA26" s="1754"/>
      <c r="AB26" s="1754"/>
      <c r="AC26" s="1754"/>
      <c r="AD26" s="1754"/>
      <c r="AE26" s="1754"/>
      <c r="AF26" s="1754"/>
      <c r="AG26" s="1754"/>
      <c r="AH26" s="1754"/>
      <c r="AI26" s="1754"/>
      <c r="AJ26" s="1754"/>
    </row>
    <row r="27" spans="1:36" ht="48.75" customHeight="1">
      <c r="A27" s="741"/>
      <c r="B27" s="1754"/>
      <c r="C27" s="1754"/>
      <c r="D27" s="1754"/>
      <c r="E27" s="1754"/>
      <c r="F27" s="1754"/>
      <c r="G27" s="1754"/>
      <c r="H27" s="1754"/>
      <c r="I27" s="1754"/>
      <c r="J27" s="1754"/>
      <c r="K27" s="1754"/>
      <c r="L27" s="1754"/>
      <c r="M27" s="1754"/>
      <c r="N27" s="1754"/>
      <c r="O27" s="1754"/>
      <c r="P27" s="1754"/>
      <c r="Q27" s="1754"/>
      <c r="R27" s="1754"/>
      <c r="S27" s="1754"/>
      <c r="T27" s="1754"/>
      <c r="U27" s="1754"/>
      <c r="V27" s="1754"/>
      <c r="W27" s="1754"/>
      <c r="X27" s="1754"/>
      <c r="Y27" s="1754"/>
      <c r="Z27" s="1754"/>
      <c r="AA27" s="1754"/>
      <c r="AB27" s="1754"/>
      <c r="AC27" s="1754"/>
      <c r="AD27" s="1754"/>
      <c r="AE27" s="1754"/>
      <c r="AF27" s="1754"/>
      <c r="AG27" s="1754"/>
      <c r="AH27" s="1754"/>
      <c r="AI27" s="1754"/>
      <c r="AJ27" s="1754"/>
    </row>
    <row r="28" spans="1:36">
      <c r="A28" s="741"/>
      <c r="B28" s="741"/>
      <c r="C28" s="741"/>
      <c r="D28" s="741"/>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c r="AE28" s="741"/>
      <c r="AF28" s="741"/>
      <c r="AG28" s="741"/>
      <c r="AH28" s="741"/>
      <c r="AI28" s="741"/>
      <c r="AJ28" s="741"/>
    </row>
    <row r="29" spans="1:36">
      <c r="A29" s="741"/>
      <c r="B29" s="741"/>
      <c r="C29" s="741"/>
      <c r="D29" s="741"/>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1"/>
      <c r="AF29" s="741"/>
      <c r="AG29" s="741"/>
      <c r="AH29" s="741"/>
      <c r="AI29" s="741"/>
      <c r="AJ29" s="741"/>
    </row>
  </sheetData>
  <mergeCells count="3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s>
  <phoneticPr fontId="6"/>
  <dataValidations count="1">
    <dataValidation type="list" errorStyle="warning" allowBlank="1" showInputMessage="1" showErrorMessage="1" sqref="Y9:AA10 AF9:AH10" xr:uid="{86B4D68B-4673-4235-B845-E93B64458E88}">
      <formula1>"　,１,２,３,４,５"</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F6A46-57E7-4FB9-A06B-5BD95EBFD962}">
  <dimension ref="A1:I20"/>
  <sheetViews>
    <sheetView view="pageBreakPreview" zoomScaleNormal="100" zoomScaleSheetLayoutView="100" workbookViewId="0">
      <selection activeCell="B2" sqref="B2"/>
    </sheetView>
  </sheetViews>
  <sheetFormatPr defaultRowHeight="13"/>
  <cols>
    <col min="1" max="1" width="1.08984375" style="761" customWidth="1"/>
    <col min="2" max="2" width="24.26953125" style="761" customWidth="1"/>
    <col min="3" max="3" width="4" style="761" customWidth="1"/>
    <col min="4" max="6" width="20.08984375" style="761" customWidth="1"/>
    <col min="7" max="7" width="3.08984375" style="761" customWidth="1"/>
    <col min="8" max="8" width="1" style="761" customWidth="1"/>
    <col min="9" max="9" width="2.453125" style="761" customWidth="1"/>
    <col min="10" max="256" width="9" style="761"/>
    <col min="257" max="257" width="3.7265625" style="761" customWidth="1"/>
    <col min="258" max="258" width="24.26953125" style="761" customWidth="1"/>
    <col min="259" max="259" width="4" style="761" customWidth="1"/>
    <col min="260" max="262" width="20.08984375" style="761" customWidth="1"/>
    <col min="263" max="263" width="3.08984375" style="761" customWidth="1"/>
    <col min="264" max="264" width="3.7265625" style="761" customWidth="1"/>
    <col min="265" max="265" width="2.453125" style="761" customWidth="1"/>
    <col min="266" max="512" width="9" style="761"/>
    <col min="513" max="513" width="3.7265625" style="761" customWidth="1"/>
    <col min="514" max="514" width="24.26953125" style="761" customWidth="1"/>
    <col min="515" max="515" width="4" style="761" customWidth="1"/>
    <col min="516" max="518" width="20.08984375" style="761" customWidth="1"/>
    <col min="519" max="519" width="3.08984375" style="761" customWidth="1"/>
    <col min="520" max="520" width="3.7265625" style="761" customWidth="1"/>
    <col min="521" max="521" width="2.453125" style="761" customWidth="1"/>
    <col min="522" max="768" width="9" style="761"/>
    <col min="769" max="769" width="3.7265625" style="761" customWidth="1"/>
    <col min="770" max="770" width="24.26953125" style="761" customWidth="1"/>
    <col min="771" max="771" width="4" style="761" customWidth="1"/>
    <col min="772" max="774" width="20.08984375" style="761" customWidth="1"/>
    <col min="775" max="775" width="3.08984375" style="761" customWidth="1"/>
    <col min="776" max="776" width="3.7265625" style="761" customWidth="1"/>
    <col min="777" max="777" width="2.453125" style="761" customWidth="1"/>
    <col min="778" max="1024" width="9" style="761"/>
    <col min="1025" max="1025" width="3.7265625" style="761" customWidth="1"/>
    <col min="1026" max="1026" width="24.26953125" style="761" customWidth="1"/>
    <col min="1027" max="1027" width="4" style="761" customWidth="1"/>
    <col min="1028" max="1030" width="20.08984375" style="761" customWidth="1"/>
    <col min="1031" max="1031" width="3.08984375" style="761" customWidth="1"/>
    <col min="1032" max="1032" width="3.7265625" style="761" customWidth="1"/>
    <col min="1033" max="1033" width="2.453125" style="761" customWidth="1"/>
    <col min="1034" max="1280" width="9" style="761"/>
    <col min="1281" max="1281" width="3.7265625" style="761" customWidth="1"/>
    <col min="1282" max="1282" width="24.26953125" style="761" customWidth="1"/>
    <col min="1283" max="1283" width="4" style="761" customWidth="1"/>
    <col min="1284" max="1286" width="20.08984375" style="761" customWidth="1"/>
    <col min="1287" max="1287" width="3.08984375" style="761" customWidth="1"/>
    <col min="1288" max="1288" width="3.7265625" style="761" customWidth="1"/>
    <col min="1289" max="1289" width="2.453125" style="761" customWidth="1"/>
    <col min="1290" max="1536" width="9" style="761"/>
    <col min="1537" max="1537" width="3.7265625" style="761" customWidth="1"/>
    <col min="1538" max="1538" width="24.26953125" style="761" customWidth="1"/>
    <col min="1539" max="1539" width="4" style="761" customWidth="1"/>
    <col min="1540" max="1542" width="20.08984375" style="761" customWidth="1"/>
    <col min="1543" max="1543" width="3.08984375" style="761" customWidth="1"/>
    <col min="1544" max="1544" width="3.7265625" style="761" customWidth="1"/>
    <col min="1545" max="1545" width="2.453125" style="761" customWidth="1"/>
    <col min="1546" max="1792" width="9" style="761"/>
    <col min="1793" max="1793" width="3.7265625" style="761" customWidth="1"/>
    <col min="1794" max="1794" width="24.26953125" style="761" customWidth="1"/>
    <col min="1795" max="1795" width="4" style="761" customWidth="1"/>
    <col min="1796" max="1798" width="20.08984375" style="761" customWidth="1"/>
    <col min="1799" max="1799" width="3.08984375" style="761" customWidth="1"/>
    <col min="1800" max="1800" width="3.7265625" style="761" customWidth="1"/>
    <col min="1801" max="1801" width="2.453125" style="761" customWidth="1"/>
    <col min="1802" max="2048" width="9" style="761"/>
    <col min="2049" max="2049" width="3.7265625" style="761" customWidth="1"/>
    <col min="2050" max="2050" width="24.26953125" style="761" customWidth="1"/>
    <col min="2051" max="2051" width="4" style="761" customWidth="1"/>
    <col min="2052" max="2054" width="20.08984375" style="761" customWidth="1"/>
    <col min="2055" max="2055" width="3.08984375" style="761" customWidth="1"/>
    <col min="2056" max="2056" width="3.7265625" style="761" customWidth="1"/>
    <col min="2057" max="2057" width="2.453125" style="761" customWidth="1"/>
    <col min="2058" max="2304" width="9" style="761"/>
    <col min="2305" max="2305" width="3.7265625" style="761" customWidth="1"/>
    <col min="2306" max="2306" width="24.26953125" style="761" customWidth="1"/>
    <col min="2307" max="2307" width="4" style="761" customWidth="1"/>
    <col min="2308" max="2310" width="20.08984375" style="761" customWidth="1"/>
    <col min="2311" max="2311" width="3.08984375" style="761" customWidth="1"/>
    <col min="2312" max="2312" width="3.7265625" style="761" customWidth="1"/>
    <col min="2313" max="2313" width="2.453125" style="761" customWidth="1"/>
    <col min="2314" max="2560" width="9" style="761"/>
    <col min="2561" max="2561" width="3.7265625" style="761" customWidth="1"/>
    <col min="2562" max="2562" width="24.26953125" style="761" customWidth="1"/>
    <col min="2563" max="2563" width="4" style="761" customWidth="1"/>
    <col min="2564" max="2566" width="20.08984375" style="761" customWidth="1"/>
    <col min="2567" max="2567" width="3.08984375" style="761" customWidth="1"/>
    <col min="2568" max="2568" width="3.7265625" style="761" customWidth="1"/>
    <col min="2569" max="2569" width="2.453125" style="761" customWidth="1"/>
    <col min="2570" max="2816" width="9" style="761"/>
    <col min="2817" max="2817" width="3.7265625" style="761" customWidth="1"/>
    <col min="2818" max="2818" width="24.26953125" style="761" customWidth="1"/>
    <col min="2819" max="2819" width="4" style="761" customWidth="1"/>
    <col min="2820" max="2822" width="20.08984375" style="761" customWidth="1"/>
    <col min="2823" max="2823" width="3.08984375" style="761" customWidth="1"/>
    <col min="2824" max="2824" width="3.7265625" style="761" customWidth="1"/>
    <col min="2825" max="2825" width="2.453125" style="761" customWidth="1"/>
    <col min="2826" max="3072" width="9" style="761"/>
    <col min="3073" max="3073" width="3.7265625" style="761" customWidth="1"/>
    <col min="3074" max="3074" width="24.26953125" style="761" customWidth="1"/>
    <col min="3075" max="3075" width="4" style="761" customWidth="1"/>
    <col min="3076" max="3078" width="20.08984375" style="761" customWidth="1"/>
    <col min="3079" max="3079" width="3.08984375" style="761" customWidth="1"/>
    <col min="3080" max="3080" width="3.7265625" style="761" customWidth="1"/>
    <col min="3081" max="3081" width="2.453125" style="761" customWidth="1"/>
    <col min="3082" max="3328" width="9" style="761"/>
    <col min="3329" max="3329" width="3.7265625" style="761" customWidth="1"/>
    <col min="3330" max="3330" width="24.26953125" style="761" customWidth="1"/>
    <col min="3331" max="3331" width="4" style="761" customWidth="1"/>
    <col min="3332" max="3334" width="20.08984375" style="761" customWidth="1"/>
    <col min="3335" max="3335" width="3.08984375" style="761" customWidth="1"/>
    <col min="3336" max="3336" width="3.7265625" style="761" customWidth="1"/>
    <col min="3337" max="3337" width="2.453125" style="761" customWidth="1"/>
    <col min="3338" max="3584" width="9" style="761"/>
    <col min="3585" max="3585" width="3.7265625" style="761" customWidth="1"/>
    <col min="3586" max="3586" width="24.26953125" style="761" customWidth="1"/>
    <col min="3587" max="3587" width="4" style="761" customWidth="1"/>
    <col min="3588" max="3590" width="20.08984375" style="761" customWidth="1"/>
    <col min="3591" max="3591" width="3.08984375" style="761" customWidth="1"/>
    <col min="3592" max="3592" width="3.7265625" style="761" customWidth="1"/>
    <col min="3593" max="3593" width="2.453125" style="761" customWidth="1"/>
    <col min="3594" max="3840" width="9" style="761"/>
    <col min="3841" max="3841" width="3.7265625" style="761" customWidth="1"/>
    <col min="3842" max="3842" width="24.26953125" style="761" customWidth="1"/>
    <col min="3843" max="3843" width="4" style="761" customWidth="1"/>
    <col min="3844" max="3846" width="20.08984375" style="761" customWidth="1"/>
    <col min="3847" max="3847" width="3.08984375" style="761" customWidth="1"/>
    <col min="3848" max="3848" width="3.7265625" style="761" customWidth="1"/>
    <col min="3849" max="3849" width="2.453125" style="761" customWidth="1"/>
    <col min="3850" max="4096" width="9" style="761"/>
    <col min="4097" max="4097" width="3.7265625" style="761" customWidth="1"/>
    <col min="4098" max="4098" width="24.26953125" style="761" customWidth="1"/>
    <col min="4099" max="4099" width="4" style="761" customWidth="1"/>
    <col min="4100" max="4102" width="20.08984375" style="761" customWidth="1"/>
    <col min="4103" max="4103" width="3.08984375" style="761" customWidth="1"/>
    <col min="4104" max="4104" width="3.7265625" style="761" customWidth="1"/>
    <col min="4105" max="4105" width="2.453125" style="761" customWidth="1"/>
    <col min="4106" max="4352" width="9" style="761"/>
    <col min="4353" max="4353" width="3.7265625" style="761" customWidth="1"/>
    <col min="4354" max="4354" width="24.26953125" style="761" customWidth="1"/>
    <col min="4355" max="4355" width="4" style="761" customWidth="1"/>
    <col min="4356" max="4358" width="20.08984375" style="761" customWidth="1"/>
    <col min="4359" max="4359" width="3.08984375" style="761" customWidth="1"/>
    <col min="4360" max="4360" width="3.7265625" style="761" customWidth="1"/>
    <col min="4361" max="4361" width="2.453125" style="761" customWidth="1"/>
    <col min="4362" max="4608" width="9" style="761"/>
    <col min="4609" max="4609" width="3.7265625" style="761" customWidth="1"/>
    <col min="4610" max="4610" width="24.26953125" style="761" customWidth="1"/>
    <col min="4611" max="4611" width="4" style="761" customWidth="1"/>
    <col min="4612" max="4614" width="20.08984375" style="761" customWidth="1"/>
    <col min="4615" max="4615" width="3.08984375" style="761" customWidth="1"/>
    <col min="4616" max="4616" width="3.7265625" style="761" customWidth="1"/>
    <col min="4617" max="4617" width="2.453125" style="761" customWidth="1"/>
    <col min="4618" max="4864" width="9" style="761"/>
    <col min="4865" max="4865" width="3.7265625" style="761" customWidth="1"/>
    <col min="4866" max="4866" width="24.26953125" style="761" customWidth="1"/>
    <col min="4867" max="4867" width="4" style="761" customWidth="1"/>
    <col min="4868" max="4870" width="20.08984375" style="761" customWidth="1"/>
    <col min="4871" max="4871" width="3.08984375" style="761" customWidth="1"/>
    <col min="4872" max="4872" width="3.7265625" style="761" customWidth="1"/>
    <col min="4873" max="4873" width="2.453125" style="761" customWidth="1"/>
    <col min="4874" max="5120" width="9" style="761"/>
    <col min="5121" max="5121" width="3.7265625" style="761" customWidth="1"/>
    <col min="5122" max="5122" width="24.26953125" style="761" customWidth="1"/>
    <col min="5123" max="5123" width="4" style="761" customWidth="1"/>
    <col min="5124" max="5126" width="20.08984375" style="761" customWidth="1"/>
    <col min="5127" max="5127" width="3.08984375" style="761" customWidth="1"/>
    <col min="5128" max="5128" width="3.7265625" style="761" customWidth="1"/>
    <col min="5129" max="5129" width="2.453125" style="761" customWidth="1"/>
    <col min="5130" max="5376" width="9" style="761"/>
    <col min="5377" max="5377" width="3.7265625" style="761" customWidth="1"/>
    <col min="5378" max="5378" width="24.26953125" style="761" customWidth="1"/>
    <col min="5379" max="5379" width="4" style="761" customWidth="1"/>
    <col min="5380" max="5382" width="20.08984375" style="761" customWidth="1"/>
    <col min="5383" max="5383" width="3.08984375" style="761" customWidth="1"/>
    <col min="5384" max="5384" width="3.7265625" style="761" customWidth="1"/>
    <col min="5385" max="5385" width="2.453125" style="761" customWidth="1"/>
    <col min="5386" max="5632" width="9" style="761"/>
    <col min="5633" max="5633" width="3.7265625" style="761" customWidth="1"/>
    <col min="5634" max="5634" width="24.26953125" style="761" customWidth="1"/>
    <col min="5635" max="5635" width="4" style="761" customWidth="1"/>
    <col min="5636" max="5638" width="20.08984375" style="761" customWidth="1"/>
    <col min="5639" max="5639" width="3.08984375" style="761" customWidth="1"/>
    <col min="5640" max="5640" width="3.7265625" style="761" customWidth="1"/>
    <col min="5641" max="5641" width="2.453125" style="761" customWidth="1"/>
    <col min="5642" max="5888" width="9" style="761"/>
    <col min="5889" max="5889" width="3.7265625" style="761" customWidth="1"/>
    <col min="5890" max="5890" width="24.26953125" style="761" customWidth="1"/>
    <col min="5891" max="5891" width="4" style="761" customWidth="1"/>
    <col min="5892" max="5894" width="20.08984375" style="761" customWidth="1"/>
    <col min="5895" max="5895" width="3.08984375" style="761" customWidth="1"/>
    <col min="5896" max="5896" width="3.7265625" style="761" customWidth="1"/>
    <col min="5897" max="5897" width="2.453125" style="761" customWidth="1"/>
    <col min="5898" max="6144" width="9" style="761"/>
    <col min="6145" max="6145" width="3.7265625" style="761" customWidth="1"/>
    <col min="6146" max="6146" width="24.26953125" style="761" customWidth="1"/>
    <col min="6147" max="6147" width="4" style="761" customWidth="1"/>
    <col min="6148" max="6150" width="20.08984375" style="761" customWidth="1"/>
    <col min="6151" max="6151" width="3.08984375" style="761" customWidth="1"/>
    <col min="6152" max="6152" width="3.7265625" style="761" customWidth="1"/>
    <col min="6153" max="6153" width="2.453125" style="761" customWidth="1"/>
    <col min="6154" max="6400" width="9" style="761"/>
    <col min="6401" max="6401" width="3.7265625" style="761" customWidth="1"/>
    <col min="6402" max="6402" width="24.26953125" style="761" customWidth="1"/>
    <col min="6403" max="6403" width="4" style="761" customWidth="1"/>
    <col min="6404" max="6406" width="20.08984375" style="761" customWidth="1"/>
    <col min="6407" max="6407" width="3.08984375" style="761" customWidth="1"/>
    <col min="6408" max="6408" width="3.7265625" style="761" customWidth="1"/>
    <col min="6409" max="6409" width="2.453125" style="761" customWidth="1"/>
    <col min="6410" max="6656" width="9" style="761"/>
    <col min="6657" max="6657" width="3.7265625" style="761" customWidth="1"/>
    <col min="6658" max="6658" width="24.26953125" style="761" customWidth="1"/>
    <col min="6659" max="6659" width="4" style="761" customWidth="1"/>
    <col min="6660" max="6662" width="20.08984375" style="761" customWidth="1"/>
    <col min="6663" max="6663" width="3.08984375" style="761" customWidth="1"/>
    <col min="6664" max="6664" width="3.7265625" style="761" customWidth="1"/>
    <col min="6665" max="6665" width="2.453125" style="761" customWidth="1"/>
    <col min="6666" max="6912" width="9" style="761"/>
    <col min="6913" max="6913" width="3.7265625" style="761" customWidth="1"/>
    <col min="6914" max="6914" width="24.26953125" style="761" customWidth="1"/>
    <col min="6915" max="6915" width="4" style="761" customWidth="1"/>
    <col min="6916" max="6918" width="20.08984375" style="761" customWidth="1"/>
    <col min="6919" max="6919" width="3.08984375" style="761" customWidth="1"/>
    <col min="6920" max="6920" width="3.7265625" style="761" customWidth="1"/>
    <col min="6921" max="6921" width="2.453125" style="761" customWidth="1"/>
    <col min="6922" max="7168" width="9" style="761"/>
    <col min="7169" max="7169" width="3.7265625" style="761" customWidth="1"/>
    <col min="7170" max="7170" width="24.26953125" style="761" customWidth="1"/>
    <col min="7171" max="7171" width="4" style="761" customWidth="1"/>
    <col min="7172" max="7174" width="20.08984375" style="761" customWidth="1"/>
    <col min="7175" max="7175" width="3.08984375" style="761" customWidth="1"/>
    <col min="7176" max="7176" width="3.7265625" style="761" customWidth="1"/>
    <col min="7177" max="7177" width="2.453125" style="761" customWidth="1"/>
    <col min="7178" max="7424" width="9" style="761"/>
    <col min="7425" max="7425" width="3.7265625" style="761" customWidth="1"/>
    <col min="7426" max="7426" width="24.26953125" style="761" customWidth="1"/>
    <col min="7427" max="7427" width="4" style="761" customWidth="1"/>
    <col min="7428" max="7430" width="20.08984375" style="761" customWidth="1"/>
    <col min="7431" max="7431" width="3.08984375" style="761" customWidth="1"/>
    <col min="7432" max="7432" width="3.7265625" style="761" customWidth="1"/>
    <col min="7433" max="7433" width="2.453125" style="761" customWidth="1"/>
    <col min="7434" max="7680" width="9" style="761"/>
    <col min="7681" max="7681" width="3.7265625" style="761" customWidth="1"/>
    <col min="7682" max="7682" width="24.26953125" style="761" customWidth="1"/>
    <col min="7683" max="7683" width="4" style="761" customWidth="1"/>
    <col min="7684" max="7686" width="20.08984375" style="761" customWidth="1"/>
    <col min="7687" max="7687" width="3.08984375" style="761" customWidth="1"/>
    <col min="7688" max="7688" width="3.7265625" style="761" customWidth="1"/>
    <col min="7689" max="7689" width="2.453125" style="761" customWidth="1"/>
    <col min="7690" max="7936" width="9" style="761"/>
    <col min="7937" max="7937" width="3.7265625" style="761" customWidth="1"/>
    <col min="7938" max="7938" width="24.26953125" style="761" customWidth="1"/>
    <col min="7939" max="7939" width="4" style="761" customWidth="1"/>
    <col min="7940" max="7942" width="20.08984375" style="761" customWidth="1"/>
    <col min="7943" max="7943" width="3.08984375" style="761" customWidth="1"/>
    <col min="7944" max="7944" width="3.7265625" style="761" customWidth="1"/>
    <col min="7945" max="7945" width="2.453125" style="761" customWidth="1"/>
    <col min="7946" max="8192" width="9" style="761"/>
    <col min="8193" max="8193" width="3.7265625" style="761" customWidth="1"/>
    <col min="8194" max="8194" width="24.26953125" style="761" customWidth="1"/>
    <col min="8195" max="8195" width="4" style="761" customWidth="1"/>
    <col min="8196" max="8198" width="20.08984375" style="761" customWidth="1"/>
    <col min="8199" max="8199" width="3.08984375" style="761" customWidth="1"/>
    <col min="8200" max="8200" width="3.7265625" style="761" customWidth="1"/>
    <col min="8201" max="8201" width="2.453125" style="761" customWidth="1"/>
    <col min="8202" max="8448" width="9" style="761"/>
    <col min="8449" max="8449" width="3.7265625" style="761" customWidth="1"/>
    <col min="8450" max="8450" width="24.26953125" style="761" customWidth="1"/>
    <col min="8451" max="8451" width="4" style="761" customWidth="1"/>
    <col min="8452" max="8454" width="20.08984375" style="761" customWidth="1"/>
    <col min="8455" max="8455" width="3.08984375" style="761" customWidth="1"/>
    <col min="8456" max="8456" width="3.7265625" style="761" customWidth="1"/>
    <col min="8457" max="8457" width="2.453125" style="761" customWidth="1"/>
    <col min="8458" max="8704" width="9" style="761"/>
    <col min="8705" max="8705" width="3.7265625" style="761" customWidth="1"/>
    <col min="8706" max="8706" width="24.26953125" style="761" customWidth="1"/>
    <col min="8707" max="8707" width="4" style="761" customWidth="1"/>
    <col min="8708" max="8710" width="20.08984375" style="761" customWidth="1"/>
    <col min="8711" max="8711" width="3.08984375" style="761" customWidth="1"/>
    <col min="8712" max="8712" width="3.7265625" style="761" customWidth="1"/>
    <col min="8713" max="8713" width="2.453125" style="761" customWidth="1"/>
    <col min="8714" max="8960" width="9" style="761"/>
    <col min="8961" max="8961" width="3.7265625" style="761" customWidth="1"/>
    <col min="8962" max="8962" width="24.26953125" style="761" customWidth="1"/>
    <col min="8963" max="8963" width="4" style="761" customWidth="1"/>
    <col min="8964" max="8966" width="20.08984375" style="761" customWidth="1"/>
    <col min="8967" max="8967" width="3.08984375" style="761" customWidth="1"/>
    <col min="8968" max="8968" width="3.7265625" style="761" customWidth="1"/>
    <col min="8969" max="8969" width="2.453125" style="761" customWidth="1"/>
    <col min="8970" max="9216" width="9" style="761"/>
    <col min="9217" max="9217" width="3.7265625" style="761" customWidth="1"/>
    <col min="9218" max="9218" width="24.26953125" style="761" customWidth="1"/>
    <col min="9219" max="9219" width="4" style="761" customWidth="1"/>
    <col min="9220" max="9222" width="20.08984375" style="761" customWidth="1"/>
    <col min="9223" max="9223" width="3.08984375" style="761" customWidth="1"/>
    <col min="9224" max="9224" width="3.7265625" style="761" customWidth="1"/>
    <col min="9225" max="9225" width="2.453125" style="761" customWidth="1"/>
    <col min="9226" max="9472" width="9" style="761"/>
    <col min="9473" max="9473" width="3.7265625" style="761" customWidth="1"/>
    <col min="9474" max="9474" width="24.26953125" style="761" customWidth="1"/>
    <col min="9475" max="9475" width="4" style="761" customWidth="1"/>
    <col min="9476" max="9478" width="20.08984375" style="761" customWidth="1"/>
    <col min="9479" max="9479" width="3.08984375" style="761" customWidth="1"/>
    <col min="9480" max="9480" width="3.7265625" style="761" customWidth="1"/>
    <col min="9481" max="9481" width="2.453125" style="761" customWidth="1"/>
    <col min="9482" max="9728" width="9" style="761"/>
    <col min="9729" max="9729" width="3.7265625" style="761" customWidth="1"/>
    <col min="9730" max="9730" width="24.26953125" style="761" customWidth="1"/>
    <col min="9731" max="9731" width="4" style="761" customWidth="1"/>
    <col min="9732" max="9734" width="20.08984375" style="761" customWidth="1"/>
    <col min="9735" max="9735" width="3.08984375" style="761" customWidth="1"/>
    <col min="9736" max="9736" width="3.7265625" style="761" customWidth="1"/>
    <col min="9737" max="9737" width="2.453125" style="761" customWidth="1"/>
    <col min="9738" max="9984" width="9" style="761"/>
    <col min="9985" max="9985" width="3.7265625" style="761" customWidth="1"/>
    <col min="9986" max="9986" width="24.26953125" style="761" customWidth="1"/>
    <col min="9987" max="9987" width="4" style="761" customWidth="1"/>
    <col min="9988" max="9990" width="20.08984375" style="761" customWidth="1"/>
    <col min="9991" max="9991" width="3.08984375" style="761" customWidth="1"/>
    <col min="9992" max="9992" width="3.7265625" style="761" customWidth="1"/>
    <col min="9993" max="9993" width="2.453125" style="761" customWidth="1"/>
    <col min="9994" max="10240" width="9" style="761"/>
    <col min="10241" max="10241" width="3.7265625" style="761" customWidth="1"/>
    <col min="10242" max="10242" width="24.26953125" style="761" customWidth="1"/>
    <col min="10243" max="10243" width="4" style="761" customWidth="1"/>
    <col min="10244" max="10246" width="20.08984375" style="761" customWidth="1"/>
    <col min="10247" max="10247" width="3.08984375" style="761" customWidth="1"/>
    <col min="10248" max="10248" width="3.7265625" style="761" customWidth="1"/>
    <col min="10249" max="10249" width="2.453125" style="761" customWidth="1"/>
    <col min="10250" max="10496" width="9" style="761"/>
    <col min="10497" max="10497" width="3.7265625" style="761" customWidth="1"/>
    <col min="10498" max="10498" width="24.26953125" style="761" customWidth="1"/>
    <col min="10499" max="10499" width="4" style="761" customWidth="1"/>
    <col min="10500" max="10502" width="20.08984375" style="761" customWidth="1"/>
    <col min="10503" max="10503" width="3.08984375" style="761" customWidth="1"/>
    <col min="10504" max="10504" width="3.7265625" style="761" customWidth="1"/>
    <col min="10505" max="10505" width="2.453125" style="761" customWidth="1"/>
    <col min="10506" max="10752" width="9" style="761"/>
    <col min="10753" max="10753" width="3.7265625" style="761" customWidth="1"/>
    <col min="10754" max="10754" width="24.26953125" style="761" customWidth="1"/>
    <col min="10755" max="10755" width="4" style="761" customWidth="1"/>
    <col min="10756" max="10758" width="20.08984375" style="761" customWidth="1"/>
    <col min="10759" max="10759" width="3.08984375" style="761" customWidth="1"/>
    <col min="10760" max="10760" width="3.7265625" style="761" customWidth="1"/>
    <col min="10761" max="10761" width="2.453125" style="761" customWidth="1"/>
    <col min="10762" max="11008" width="9" style="761"/>
    <col min="11009" max="11009" width="3.7265625" style="761" customWidth="1"/>
    <col min="11010" max="11010" width="24.26953125" style="761" customWidth="1"/>
    <col min="11011" max="11011" width="4" style="761" customWidth="1"/>
    <col min="11012" max="11014" width="20.08984375" style="761" customWidth="1"/>
    <col min="11015" max="11015" width="3.08984375" style="761" customWidth="1"/>
    <col min="11016" max="11016" width="3.7265625" style="761" customWidth="1"/>
    <col min="11017" max="11017" width="2.453125" style="761" customWidth="1"/>
    <col min="11018" max="11264" width="9" style="761"/>
    <col min="11265" max="11265" width="3.7265625" style="761" customWidth="1"/>
    <col min="11266" max="11266" width="24.26953125" style="761" customWidth="1"/>
    <col min="11267" max="11267" width="4" style="761" customWidth="1"/>
    <col min="11268" max="11270" width="20.08984375" style="761" customWidth="1"/>
    <col min="11271" max="11271" width="3.08984375" style="761" customWidth="1"/>
    <col min="11272" max="11272" width="3.7265625" style="761" customWidth="1"/>
    <col min="11273" max="11273" width="2.453125" style="761" customWidth="1"/>
    <col min="11274" max="11520" width="9" style="761"/>
    <col min="11521" max="11521" width="3.7265625" style="761" customWidth="1"/>
    <col min="11522" max="11522" width="24.26953125" style="761" customWidth="1"/>
    <col min="11523" max="11523" width="4" style="761" customWidth="1"/>
    <col min="11524" max="11526" width="20.08984375" style="761" customWidth="1"/>
    <col min="11527" max="11527" width="3.08984375" style="761" customWidth="1"/>
    <col min="11528" max="11528" width="3.7265625" style="761" customWidth="1"/>
    <col min="11529" max="11529" width="2.453125" style="761" customWidth="1"/>
    <col min="11530" max="11776" width="9" style="761"/>
    <col min="11777" max="11777" width="3.7265625" style="761" customWidth="1"/>
    <col min="11778" max="11778" width="24.26953125" style="761" customWidth="1"/>
    <col min="11779" max="11779" width="4" style="761" customWidth="1"/>
    <col min="11780" max="11782" width="20.08984375" style="761" customWidth="1"/>
    <col min="11783" max="11783" width="3.08984375" style="761" customWidth="1"/>
    <col min="11784" max="11784" width="3.7265625" style="761" customWidth="1"/>
    <col min="11785" max="11785" width="2.453125" style="761" customWidth="1"/>
    <col min="11786" max="12032" width="9" style="761"/>
    <col min="12033" max="12033" width="3.7265625" style="761" customWidth="1"/>
    <col min="12034" max="12034" width="24.26953125" style="761" customWidth="1"/>
    <col min="12035" max="12035" width="4" style="761" customWidth="1"/>
    <col min="12036" max="12038" width="20.08984375" style="761" customWidth="1"/>
    <col min="12039" max="12039" width="3.08984375" style="761" customWidth="1"/>
    <col min="12040" max="12040" width="3.7265625" style="761" customWidth="1"/>
    <col min="12041" max="12041" width="2.453125" style="761" customWidth="1"/>
    <col min="12042" max="12288" width="9" style="761"/>
    <col min="12289" max="12289" width="3.7265625" style="761" customWidth="1"/>
    <col min="12290" max="12290" width="24.26953125" style="761" customWidth="1"/>
    <col min="12291" max="12291" width="4" style="761" customWidth="1"/>
    <col min="12292" max="12294" width="20.08984375" style="761" customWidth="1"/>
    <col min="12295" max="12295" width="3.08984375" style="761" customWidth="1"/>
    <col min="12296" max="12296" width="3.7265625" style="761" customWidth="1"/>
    <col min="12297" max="12297" width="2.453125" style="761" customWidth="1"/>
    <col min="12298" max="12544" width="9" style="761"/>
    <col min="12545" max="12545" width="3.7265625" style="761" customWidth="1"/>
    <col min="12546" max="12546" width="24.26953125" style="761" customWidth="1"/>
    <col min="12547" max="12547" width="4" style="761" customWidth="1"/>
    <col min="12548" max="12550" width="20.08984375" style="761" customWidth="1"/>
    <col min="12551" max="12551" width="3.08984375" style="761" customWidth="1"/>
    <col min="12552" max="12552" width="3.7265625" style="761" customWidth="1"/>
    <col min="12553" max="12553" width="2.453125" style="761" customWidth="1"/>
    <col min="12554" max="12800" width="9" style="761"/>
    <col min="12801" max="12801" width="3.7265625" style="761" customWidth="1"/>
    <col min="12802" max="12802" width="24.26953125" style="761" customWidth="1"/>
    <col min="12803" max="12803" width="4" style="761" customWidth="1"/>
    <col min="12804" max="12806" width="20.08984375" style="761" customWidth="1"/>
    <col min="12807" max="12807" width="3.08984375" style="761" customWidth="1"/>
    <col min="12808" max="12808" width="3.7265625" style="761" customWidth="1"/>
    <col min="12809" max="12809" width="2.453125" style="761" customWidth="1"/>
    <col min="12810" max="13056" width="9" style="761"/>
    <col min="13057" max="13057" width="3.7265625" style="761" customWidth="1"/>
    <col min="13058" max="13058" width="24.26953125" style="761" customWidth="1"/>
    <col min="13059" max="13059" width="4" style="761" customWidth="1"/>
    <col min="13060" max="13062" width="20.08984375" style="761" customWidth="1"/>
    <col min="13063" max="13063" width="3.08984375" style="761" customWidth="1"/>
    <col min="13064" max="13064" width="3.7265625" style="761" customWidth="1"/>
    <col min="13065" max="13065" width="2.453125" style="761" customWidth="1"/>
    <col min="13066" max="13312" width="9" style="761"/>
    <col min="13313" max="13313" width="3.7265625" style="761" customWidth="1"/>
    <col min="13314" max="13314" width="24.26953125" style="761" customWidth="1"/>
    <col min="13315" max="13315" width="4" style="761" customWidth="1"/>
    <col min="13316" max="13318" width="20.08984375" style="761" customWidth="1"/>
    <col min="13319" max="13319" width="3.08984375" style="761" customWidth="1"/>
    <col min="13320" max="13320" width="3.7265625" style="761" customWidth="1"/>
    <col min="13321" max="13321" width="2.453125" style="761" customWidth="1"/>
    <col min="13322" max="13568" width="9" style="761"/>
    <col min="13569" max="13569" width="3.7265625" style="761" customWidth="1"/>
    <col min="13570" max="13570" width="24.26953125" style="761" customWidth="1"/>
    <col min="13571" max="13571" width="4" style="761" customWidth="1"/>
    <col min="13572" max="13574" width="20.08984375" style="761" customWidth="1"/>
    <col min="13575" max="13575" width="3.08984375" style="761" customWidth="1"/>
    <col min="13576" max="13576" width="3.7265625" style="761" customWidth="1"/>
    <col min="13577" max="13577" width="2.453125" style="761" customWidth="1"/>
    <col min="13578" max="13824" width="9" style="761"/>
    <col min="13825" max="13825" width="3.7265625" style="761" customWidth="1"/>
    <col min="13826" max="13826" width="24.26953125" style="761" customWidth="1"/>
    <col min="13827" max="13827" width="4" style="761" customWidth="1"/>
    <col min="13828" max="13830" width="20.08984375" style="761" customWidth="1"/>
    <col min="13831" max="13831" width="3.08984375" style="761" customWidth="1"/>
    <col min="13832" max="13832" width="3.7265625" style="761" customWidth="1"/>
    <col min="13833" max="13833" width="2.453125" style="761" customWidth="1"/>
    <col min="13834" max="14080" width="9" style="761"/>
    <col min="14081" max="14081" width="3.7265625" style="761" customWidth="1"/>
    <col min="14082" max="14082" width="24.26953125" style="761" customWidth="1"/>
    <col min="14083" max="14083" width="4" style="761" customWidth="1"/>
    <col min="14084" max="14086" width="20.08984375" style="761" customWidth="1"/>
    <col min="14087" max="14087" width="3.08984375" style="761" customWidth="1"/>
    <col min="14088" max="14088" width="3.7265625" style="761" customWidth="1"/>
    <col min="14089" max="14089" width="2.453125" style="761" customWidth="1"/>
    <col min="14090" max="14336" width="9" style="761"/>
    <col min="14337" max="14337" width="3.7265625" style="761" customWidth="1"/>
    <col min="14338" max="14338" width="24.26953125" style="761" customWidth="1"/>
    <col min="14339" max="14339" width="4" style="761" customWidth="1"/>
    <col min="14340" max="14342" width="20.08984375" style="761" customWidth="1"/>
    <col min="14343" max="14343" width="3.08984375" style="761" customWidth="1"/>
    <col min="14344" max="14344" width="3.7265625" style="761" customWidth="1"/>
    <col min="14345" max="14345" width="2.453125" style="761" customWidth="1"/>
    <col min="14346" max="14592" width="9" style="761"/>
    <col min="14593" max="14593" width="3.7265625" style="761" customWidth="1"/>
    <col min="14594" max="14594" width="24.26953125" style="761" customWidth="1"/>
    <col min="14595" max="14595" width="4" style="761" customWidth="1"/>
    <col min="14596" max="14598" width="20.08984375" style="761" customWidth="1"/>
    <col min="14599" max="14599" width="3.08984375" style="761" customWidth="1"/>
    <col min="14600" max="14600" width="3.7265625" style="761" customWidth="1"/>
    <col min="14601" max="14601" width="2.453125" style="761" customWidth="1"/>
    <col min="14602" max="14848" width="9" style="761"/>
    <col min="14849" max="14849" width="3.7265625" style="761" customWidth="1"/>
    <col min="14850" max="14850" width="24.26953125" style="761" customWidth="1"/>
    <col min="14851" max="14851" width="4" style="761" customWidth="1"/>
    <col min="14852" max="14854" width="20.08984375" style="761" customWidth="1"/>
    <col min="14855" max="14855" width="3.08984375" style="761" customWidth="1"/>
    <col min="14856" max="14856" width="3.7265625" style="761" customWidth="1"/>
    <col min="14857" max="14857" width="2.453125" style="761" customWidth="1"/>
    <col min="14858" max="15104" width="9" style="761"/>
    <col min="15105" max="15105" width="3.7265625" style="761" customWidth="1"/>
    <col min="15106" max="15106" width="24.26953125" style="761" customWidth="1"/>
    <col min="15107" max="15107" width="4" style="761" customWidth="1"/>
    <col min="15108" max="15110" width="20.08984375" style="761" customWidth="1"/>
    <col min="15111" max="15111" width="3.08984375" style="761" customWidth="1"/>
    <col min="15112" max="15112" width="3.7265625" style="761" customWidth="1"/>
    <col min="15113" max="15113" width="2.453125" style="761" customWidth="1"/>
    <col min="15114" max="15360" width="9" style="761"/>
    <col min="15361" max="15361" width="3.7265625" style="761" customWidth="1"/>
    <col min="15362" max="15362" width="24.26953125" style="761" customWidth="1"/>
    <col min="15363" max="15363" width="4" style="761" customWidth="1"/>
    <col min="15364" max="15366" width="20.08984375" style="761" customWidth="1"/>
    <col min="15367" max="15367" width="3.08984375" style="761" customWidth="1"/>
    <col min="15368" max="15368" width="3.7265625" style="761" customWidth="1"/>
    <col min="15369" max="15369" width="2.453125" style="761" customWidth="1"/>
    <col min="15370" max="15616" width="9" style="761"/>
    <col min="15617" max="15617" width="3.7265625" style="761" customWidth="1"/>
    <col min="15618" max="15618" width="24.26953125" style="761" customWidth="1"/>
    <col min="15619" max="15619" width="4" style="761" customWidth="1"/>
    <col min="15620" max="15622" width="20.08984375" style="761" customWidth="1"/>
    <col min="15623" max="15623" width="3.08984375" style="761" customWidth="1"/>
    <col min="15624" max="15624" width="3.7265625" style="761" customWidth="1"/>
    <col min="15625" max="15625" width="2.453125" style="761" customWidth="1"/>
    <col min="15626" max="15872" width="9" style="761"/>
    <col min="15873" max="15873" width="3.7265625" style="761" customWidth="1"/>
    <col min="15874" max="15874" width="24.26953125" style="761" customWidth="1"/>
    <col min="15875" max="15875" width="4" style="761" customWidth="1"/>
    <col min="15876" max="15878" width="20.08984375" style="761" customWidth="1"/>
    <col min="15879" max="15879" width="3.08984375" style="761" customWidth="1"/>
    <col min="15880" max="15880" width="3.7265625" style="761" customWidth="1"/>
    <col min="15881" max="15881" width="2.453125" style="761" customWidth="1"/>
    <col min="15882" max="16128" width="9" style="761"/>
    <col min="16129" max="16129" width="3.7265625" style="761" customWidth="1"/>
    <col min="16130" max="16130" width="24.26953125" style="761" customWidth="1"/>
    <col min="16131" max="16131" width="4" style="761" customWidth="1"/>
    <col min="16132" max="16134" width="20.08984375" style="761" customWidth="1"/>
    <col min="16135" max="16135" width="3.08984375" style="761" customWidth="1"/>
    <col min="16136" max="16136" width="3.7265625" style="761" customWidth="1"/>
    <col min="16137" max="16137" width="2.453125" style="761" customWidth="1"/>
    <col min="16138" max="16384" width="9" style="761"/>
  </cols>
  <sheetData>
    <row r="1" spans="1:7" ht="20.149999999999999" customHeight="1">
      <c r="B1" s="761" t="s">
        <v>1262</v>
      </c>
    </row>
    <row r="2" spans="1:7" ht="20.149999999999999" customHeight="1">
      <c r="A2" s="762"/>
      <c r="F2" s="1816" t="s">
        <v>1248</v>
      </c>
      <c r="G2" s="1816"/>
    </row>
    <row r="3" spans="1:7" ht="20.149999999999999" customHeight="1">
      <c r="A3" s="762"/>
      <c r="F3" s="763"/>
      <c r="G3" s="763"/>
    </row>
    <row r="4" spans="1:7" ht="20.149999999999999" customHeight="1">
      <c r="A4" s="1817" t="s">
        <v>1249</v>
      </c>
      <c r="B4" s="1817"/>
      <c r="C4" s="1817"/>
      <c r="D4" s="1817"/>
      <c r="E4" s="1817"/>
      <c r="F4" s="1817"/>
      <c r="G4" s="1817"/>
    </row>
    <row r="5" spans="1:7" ht="20.149999999999999" customHeight="1">
      <c r="A5" s="764"/>
      <c r="B5" s="764"/>
      <c r="C5" s="764"/>
      <c r="D5" s="764"/>
      <c r="E5" s="764"/>
      <c r="F5" s="764"/>
      <c r="G5" s="764"/>
    </row>
    <row r="6" spans="1:7" ht="40" customHeight="1">
      <c r="A6" s="764"/>
      <c r="B6" s="765" t="s">
        <v>1143</v>
      </c>
      <c r="C6" s="1818"/>
      <c r="D6" s="1818"/>
      <c r="E6" s="1818"/>
      <c r="F6" s="1818"/>
      <c r="G6" s="1819"/>
    </row>
    <row r="7" spans="1:7" ht="40" customHeight="1">
      <c r="B7" s="765" t="s">
        <v>1236</v>
      </c>
      <c r="C7" s="1820"/>
      <c r="D7" s="1820"/>
      <c r="E7" s="1820"/>
      <c r="F7" s="1820"/>
      <c r="G7" s="1821"/>
    </row>
    <row r="8" spans="1:7" ht="40" customHeight="1">
      <c r="B8" s="765" t="s">
        <v>1250</v>
      </c>
      <c r="C8" s="1820" t="s">
        <v>1144</v>
      </c>
      <c r="D8" s="1820"/>
      <c r="E8" s="1820"/>
      <c r="F8" s="1820"/>
      <c r="G8" s="1821"/>
    </row>
    <row r="9" spans="1:7" ht="80.150000000000006" customHeight="1">
      <c r="B9" s="767" t="s">
        <v>1251</v>
      </c>
      <c r="C9" s="1822" t="s">
        <v>1252</v>
      </c>
      <c r="D9" s="1823"/>
      <c r="E9" s="1823"/>
      <c r="F9" s="1823"/>
      <c r="G9" s="1824"/>
    </row>
    <row r="10" spans="1:7" ht="9.75" customHeight="1">
      <c r="B10" s="1806" t="s">
        <v>1253</v>
      </c>
      <c r="C10" s="769"/>
      <c r="D10" s="769"/>
      <c r="E10" s="769"/>
      <c r="F10" s="769"/>
      <c r="G10" s="770"/>
    </row>
    <row r="11" spans="1:7" ht="40.5" customHeight="1">
      <c r="B11" s="1807"/>
      <c r="C11" s="771"/>
      <c r="D11" s="772" t="s">
        <v>1254</v>
      </c>
      <c r="E11" s="773" t="s">
        <v>1255</v>
      </c>
      <c r="F11" s="773" t="s">
        <v>1256</v>
      </c>
      <c r="G11" s="774"/>
    </row>
    <row r="12" spans="1:7" ht="44.25" customHeight="1">
      <c r="B12" s="1807"/>
      <c r="D12" s="775" t="s">
        <v>233</v>
      </c>
      <c r="E12" s="775" t="s">
        <v>233</v>
      </c>
      <c r="F12" s="775" t="s">
        <v>236</v>
      </c>
      <c r="G12" s="774"/>
    </row>
    <row r="13" spans="1:7">
      <c r="B13" s="1807"/>
      <c r="C13" s="1809" t="s">
        <v>1257</v>
      </c>
      <c r="D13" s="1810"/>
      <c r="E13" s="1810"/>
      <c r="F13" s="1810"/>
      <c r="G13" s="1811"/>
    </row>
    <row r="14" spans="1:7" ht="12.75" customHeight="1">
      <c r="B14" s="1808"/>
      <c r="C14" s="1812"/>
      <c r="D14" s="1813"/>
      <c r="E14" s="1813"/>
      <c r="F14" s="1813"/>
      <c r="G14" s="1814"/>
    </row>
    <row r="15" spans="1:7" ht="12" customHeight="1">
      <c r="B15" s="761" t="s">
        <v>1258</v>
      </c>
    </row>
    <row r="16" spans="1:7" ht="17.149999999999999" customHeight="1">
      <c r="B16" s="776" t="s">
        <v>583</v>
      </c>
      <c r="C16" s="776"/>
      <c r="D16" s="776"/>
      <c r="E16" s="776"/>
      <c r="F16" s="776"/>
      <c r="G16" s="776"/>
    </row>
    <row r="17" spans="2:9" ht="17.149999999999999" customHeight="1">
      <c r="B17" s="776" t="s">
        <v>1259</v>
      </c>
      <c r="C17" s="776"/>
      <c r="D17" s="776"/>
      <c r="E17" s="776"/>
      <c r="F17" s="776"/>
      <c r="G17" s="776"/>
    </row>
    <row r="18" spans="2:9" ht="17.149999999999999" customHeight="1">
      <c r="B18" s="776" t="s">
        <v>1260</v>
      </c>
      <c r="C18" s="776"/>
      <c r="D18" s="776"/>
      <c r="E18" s="776"/>
      <c r="F18" s="776"/>
      <c r="G18" s="776"/>
    </row>
    <row r="19" spans="2:9" ht="33" customHeight="1">
      <c r="B19" s="1815" t="s">
        <v>1261</v>
      </c>
      <c r="C19" s="1815"/>
      <c r="D19" s="1815"/>
      <c r="E19" s="1815"/>
      <c r="F19" s="1815"/>
      <c r="G19" s="776"/>
    </row>
    <row r="20" spans="2:9" ht="17.149999999999999" customHeight="1">
      <c r="B20" s="776"/>
      <c r="C20" s="776"/>
      <c r="D20" s="776"/>
      <c r="E20" s="776"/>
      <c r="F20" s="776"/>
      <c r="G20" s="776"/>
      <c r="H20" s="776"/>
      <c r="I20" s="776"/>
    </row>
  </sheetData>
  <mergeCells count="9">
    <mergeCell ref="B10:B14"/>
    <mergeCell ref="C13:G14"/>
    <mergeCell ref="B19:F19"/>
    <mergeCell ref="F2:G2"/>
    <mergeCell ref="A4:G4"/>
    <mergeCell ref="C6:G6"/>
    <mergeCell ref="C7:G7"/>
    <mergeCell ref="C8:G8"/>
    <mergeCell ref="C9:G9"/>
  </mergeCells>
  <phoneticPr fontId="6"/>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0CFFF-1D08-4BCF-B20C-613DD0218A78}">
  <dimension ref="A1:I16"/>
  <sheetViews>
    <sheetView view="pageBreakPreview" zoomScaleNormal="100" zoomScaleSheetLayoutView="100" workbookViewId="0">
      <selection activeCell="B1" sqref="B1:B1048576"/>
    </sheetView>
  </sheetViews>
  <sheetFormatPr defaultRowHeight="13"/>
  <cols>
    <col min="1" max="1" width="1.453125" style="408" customWidth="1"/>
    <col min="2" max="2" width="26.6328125" style="408" customWidth="1"/>
    <col min="3" max="3" width="4" style="408" customWidth="1"/>
    <col min="4" max="6" width="20.08984375" style="408" customWidth="1"/>
    <col min="7" max="7" width="3.08984375" style="408" customWidth="1"/>
    <col min="8" max="8" width="1.26953125" style="408" customWidth="1"/>
    <col min="9" max="9" width="2.453125" style="408" customWidth="1"/>
    <col min="10" max="256" width="9" style="408"/>
    <col min="257" max="257" width="3.7265625" style="408" customWidth="1"/>
    <col min="258" max="258" width="24.26953125" style="408" customWidth="1"/>
    <col min="259" max="259" width="4" style="408" customWidth="1"/>
    <col min="260" max="262" width="20.08984375" style="408" customWidth="1"/>
    <col min="263" max="263" width="3.08984375" style="408" customWidth="1"/>
    <col min="264" max="264" width="3.7265625" style="408" customWidth="1"/>
    <col min="265" max="265" width="2.453125" style="408" customWidth="1"/>
    <col min="266" max="512" width="9" style="408"/>
    <col min="513" max="513" width="3.7265625" style="408" customWidth="1"/>
    <col min="514" max="514" width="24.26953125" style="408" customWidth="1"/>
    <col min="515" max="515" width="4" style="408" customWidth="1"/>
    <col min="516" max="518" width="20.08984375" style="408" customWidth="1"/>
    <col min="519" max="519" width="3.08984375" style="408" customWidth="1"/>
    <col min="520" max="520" width="3.7265625" style="408" customWidth="1"/>
    <col min="521" max="521" width="2.453125" style="408" customWidth="1"/>
    <col min="522" max="768" width="9" style="408"/>
    <col min="769" max="769" width="3.7265625" style="408" customWidth="1"/>
    <col min="770" max="770" width="24.26953125" style="408" customWidth="1"/>
    <col min="771" max="771" width="4" style="408" customWidth="1"/>
    <col min="772" max="774" width="20.08984375" style="408" customWidth="1"/>
    <col min="775" max="775" width="3.08984375" style="408" customWidth="1"/>
    <col min="776" max="776" width="3.7265625" style="408" customWidth="1"/>
    <col min="777" max="777" width="2.453125" style="408" customWidth="1"/>
    <col min="778" max="1024" width="9" style="408"/>
    <col min="1025" max="1025" width="3.7265625" style="408" customWidth="1"/>
    <col min="1026" max="1026" width="24.26953125" style="408" customWidth="1"/>
    <col min="1027" max="1027" width="4" style="408" customWidth="1"/>
    <col min="1028" max="1030" width="20.08984375" style="408" customWidth="1"/>
    <col min="1031" max="1031" width="3.08984375" style="408" customWidth="1"/>
    <col min="1032" max="1032" width="3.7265625" style="408" customWidth="1"/>
    <col min="1033" max="1033" width="2.453125" style="408" customWidth="1"/>
    <col min="1034" max="1280" width="9" style="408"/>
    <col min="1281" max="1281" width="3.7265625" style="408" customWidth="1"/>
    <col min="1282" max="1282" width="24.26953125" style="408" customWidth="1"/>
    <col min="1283" max="1283" width="4" style="408" customWidth="1"/>
    <col min="1284" max="1286" width="20.08984375" style="408" customWidth="1"/>
    <col min="1287" max="1287" width="3.08984375" style="408" customWidth="1"/>
    <col min="1288" max="1288" width="3.7265625" style="408" customWidth="1"/>
    <col min="1289" max="1289" width="2.453125" style="408" customWidth="1"/>
    <col min="1290" max="1536" width="9" style="408"/>
    <col min="1537" max="1537" width="3.7265625" style="408" customWidth="1"/>
    <col min="1538" max="1538" width="24.26953125" style="408" customWidth="1"/>
    <col min="1539" max="1539" width="4" style="408" customWidth="1"/>
    <col min="1540" max="1542" width="20.08984375" style="408" customWidth="1"/>
    <col min="1543" max="1543" width="3.08984375" style="408" customWidth="1"/>
    <col min="1544" max="1544" width="3.7265625" style="408" customWidth="1"/>
    <col min="1545" max="1545" width="2.453125" style="408" customWidth="1"/>
    <col min="1546" max="1792" width="9" style="408"/>
    <col min="1793" max="1793" width="3.7265625" style="408" customWidth="1"/>
    <col min="1794" max="1794" width="24.26953125" style="408" customWidth="1"/>
    <col min="1795" max="1795" width="4" style="408" customWidth="1"/>
    <col min="1796" max="1798" width="20.08984375" style="408" customWidth="1"/>
    <col min="1799" max="1799" width="3.08984375" style="408" customWidth="1"/>
    <col min="1800" max="1800" width="3.7265625" style="408" customWidth="1"/>
    <col min="1801" max="1801" width="2.453125" style="408" customWidth="1"/>
    <col min="1802" max="2048" width="9" style="408"/>
    <col min="2049" max="2049" width="3.7265625" style="408" customWidth="1"/>
    <col min="2050" max="2050" width="24.26953125" style="408" customWidth="1"/>
    <col min="2051" max="2051" width="4" style="408" customWidth="1"/>
    <col min="2052" max="2054" width="20.08984375" style="408" customWidth="1"/>
    <col min="2055" max="2055" width="3.08984375" style="408" customWidth="1"/>
    <col min="2056" max="2056" width="3.7265625" style="408" customWidth="1"/>
    <col min="2057" max="2057" width="2.453125" style="408" customWidth="1"/>
    <col min="2058" max="2304" width="9" style="408"/>
    <col min="2305" max="2305" width="3.7265625" style="408" customWidth="1"/>
    <col min="2306" max="2306" width="24.26953125" style="408" customWidth="1"/>
    <col min="2307" max="2307" width="4" style="408" customWidth="1"/>
    <col min="2308" max="2310" width="20.08984375" style="408" customWidth="1"/>
    <col min="2311" max="2311" width="3.08984375" style="408" customWidth="1"/>
    <col min="2312" max="2312" width="3.7265625" style="408" customWidth="1"/>
    <col min="2313" max="2313" width="2.453125" style="408" customWidth="1"/>
    <col min="2314" max="2560" width="9" style="408"/>
    <col min="2561" max="2561" width="3.7265625" style="408" customWidth="1"/>
    <col min="2562" max="2562" width="24.26953125" style="408" customWidth="1"/>
    <col min="2563" max="2563" width="4" style="408" customWidth="1"/>
    <col min="2564" max="2566" width="20.08984375" style="408" customWidth="1"/>
    <col min="2567" max="2567" width="3.08984375" style="408" customWidth="1"/>
    <col min="2568" max="2568" width="3.7265625" style="408" customWidth="1"/>
    <col min="2569" max="2569" width="2.453125" style="408" customWidth="1"/>
    <col min="2570" max="2816" width="9" style="408"/>
    <col min="2817" max="2817" width="3.7265625" style="408" customWidth="1"/>
    <col min="2818" max="2818" width="24.26953125" style="408" customWidth="1"/>
    <col min="2819" max="2819" width="4" style="408" customWidth="1"/>
    <col min="2820" max="2822" width="20.08984375" style="408" customWidth="1"/>
    <col min="2823" max="2823" width="3.08984375" style="408" customWidth="1"/>
    <col min="2824" max="2824" width="3.7265625" style="408" customWidth="1"/>
    <col min="2825" max="2825" width="2.453125" style="408" customWidth="1"/>
    <col min="2826" max="3072" width="9" style="408"/>
    <col min="3073" max="3073" width="3.7265625" style="408" customWidth="1"/>
    <col min="3074" max="3074" width="24.26953125" style="408" customWidth="1"/>
    <col min="3075" max="3075" width="4" style="408" customWidth="1"/>
    <col min="3076" max="3078" width="20.08984375" style="408" customWidth="1"/>
    <col min="3079" max="3079" width="3.08984375" style="408" customWidth="1"/>
    <col min="3080" max="3080" width="3.7265625" style="408" customWidth="1"/>
    <col min="3081" max="3081" width="2.453125" style="408" customWidth="1"/>
    <col min="3082" max="3328" width="9" style="408"/>
    <col min="3329" max="3329" width="3.7265625" style="408" customWidth="1"/>
    <col min="3330" max="3330" width="24.26953125" style="408" customWidth="1"/>
    <col min="3331" max="3331" width="4" style="408" customWidth="1"/>
    <col min="3332" max="3334" width="20.08984375" style="408" customWidth="1"/>
    <col min="3335" max="3335" width="3.08984375" style="408" customWidth="1"/>
    <col min="3336" max="3336" width="3.7265625" style="408" customWidth="1"/>
    <col min="3337" max="3337" width="2.453125" style="408" customWidth="1"/>
    <col min="3338" max="3584" width="9" style="408"/>
    <col min="3585" max="3585" width="3.7265625" style="408" customWidth="1"/>
    <col min="3586" max="3586" width="24.26953125" style="408" customWidth="1"/>
    <col min="3587" max="3587" width="4" style="408" customWidth="1"/>
    <col min="3588" max="3590" width="20.08984375" style="408" customWidth="1"/>
    <col min="3591" max="3591" width="3.08984375" style="408" customWidth="1"/>
    <col min="3592" max="3592" width="3.7265625" style="408" customWidth="1"/>
    <col min="3593" max="3593" width="2.453125" style="408" customWidth="1"/>
    <col min="3594" max="3840" width="9" style="408"/>
    <col min="3841" max="3841" width="3.7265625" style="408" customWidth="1"/>
    <col min="3842" max="3842" width="24.26953125" style="408" customWidth="1"/>
    <col min="3843" max="3843" width="4" style="408" customWidth="1"/>
    <col min="3844" max="3846" width="20.08984375" style="408" customWidth="1"/>
    <col min="3847" max="3847" width="3.08984375" style="408" customWidth="1"/>
    <col min="3848" max="3848" width="3.7265625" style="408" customWidth="1"/>
    <col min="3849" max="3849" width="2.453125" style="408" customWidth="1"/>
    <col min="3850" max="4096" width="9" style="408"/>
    <col min="4097" max="4097" width="3.7265625" style="408" customWidth="1"/>
    <col min="4098" max="4098" width="24.26953125" style="408" customWidth="1"/>
    <col min="4099" max="4099" width="4" style="408" customWidth="1"/>
    <col min="4100" max="4102" width="20.08984375" style="408" customWidth="1"/>
    <col min="4103" max="4103" width="3.08984375" style="408" customWidth="1"/>
    <col min="4104" max="4104" width="3.7265625" style="408" customWidth="1"/>
    <col min="4105" max="4105" width="2.453125" style="408" customWidth="1"/>
    <col min="4106" max="4352" width="9" style="408"/>
    <col min="4353" max="4353" width="3.7265625" style="408" customWidth="1"/>
    <col min="4354" max="4354" width="24.26953125" style="408" customWidth="1"/>
    <col min="4355" max="4355" width="4" style="408" customWidth="1"/>
    <col min="4356" max="4358" width="20.08984375" style="408" customWidth="1"/>
    <col min="4359" max="4359" width="3.08984375" style="408" customWidth="1"/>
    <col min="4360" max="4360" width="3.7265625" style="408" customWidth="1"/>
    <col min="4361" max="4361" width="2.453125" style="408" customWidth="1"/>
    <col min="4362" max="4608" width="9" style="408"/>
    <col min="4609" max="4609" width="3.7265625" style="408" customWidth="1"/>
    <col min="4610" max="4610" width="24.26953125" style="408" customWidth="1"/>
    <col min="4611" max="4611" width="4" style="408" customWidth="1"/>
    <col min="4612" max="4614" width="20.08984375" style="408" customWidth="1"/>
    <col min="4615" max="4615" width="3.08984375" style="408" customWidth="1"/>
    <col min="4616" max="4616" width="3.7265625" style="408" customWidth="1"/>
    <col min="4617" max="4617" width="2.453125" style="408" customWidth="1"/>
    <col min="4618" max="4864" width="9" style="408"/>
    <col min="4865" max="4865" width="3.7265625" style="408" customWidth="1"/>
    <col min="4866" max="4866" width="24.26953125" style="408" customWidth="1"/>
    <col min="4867" max="4867" width="4" style="408" customWidth="1"/>
    <col min="4868" max="4870" width="20.08984375" style="408" customWidth="1"/>
    <col min="4871" max="4871" width="3.08984375" style="408" customWidth="1"/>
    <col min="4872" max="4872" width="3.7265625" style="408" customWidth="1"/>
    <col min="4873" max="4873" width="2.453125" style="408" customWidth="1"/>
    <col min="4874" max="5120" width="9" style="408"/>
    <col min="5121" max="5121" width="3.7265625" style="408" customWidth="1"/>
    <col min="5122" max="5122" width="24.26953125" style="408" customWidth="1"/>
    <col min="5123" max="5123" width="4" style="408" customWidth="1"/>
    <col min="5124" max="5126" width="20.08984375" style="408" customWidth="1"/>
    <col min="5127" max="5127" width="3.08984375" style="408" customWidth="1"/>
    <col min="5128" max="5128" width="3.7265625" style="408" customWidth="1"/>
    <col min="5129" max="5129" width="2.453125" style="408" customWidth="1"/>
    <col min="5130" max="5376" width="9" style="408"/>
    <col min="5377" max="5377" width="3.7265625" style="408" customWidth="1"/>
    <col min="5378" max="5378" width="24.26953125" style="408" customWidth="1"/>
    <col min="5379" max="5379" width="4" style="408" customWidth="1"/>
    <col min="5380" max="5382" width="20.08984375" style="408" customWidth="1"/>
    <col min="5383" max="5383" width="3.08984375" style="408" customWidth="1"/>
    <col min="5384" max="5384" width="3.7265625" style="408" customWidth="1"/>
    <col min="5385" max="5385" width="2.453125" style="408" customWidth="1"/>
    <col min="5386" max="5632" width="9" style="408"/>
    <col min="5633" max="5633" width="3.7265625" style="408" customWidth="1"/>
    <col min="5634" max="5634" width="24.26953125" style="408" customWidth="1"/>
    <col min="5635" max="5635" width="4" style="408" customWidth="1"/>
    <col min="5636" max="5638" width="20.08984375" style="408" customWidth="1"/>
    <col min="5639" max="5639" width="3.08984375" style="408" customWidth="1"/>
    <col min="5640" max="5640" width="3.7265625" style="408" customWidth="1"/>
    <col min="5641" max="5641" width="2.453125" style="408" customWidth="1"/>
    <col min="5642" max="5888" width="9" style="408"/>
    <col min="5889" max="5889" width="3.7265625" style="408" customWidth="1"/>
    <col min="5890" max="5890" width="24.26953125" style="408" customWidth="1"/>
    <col min="5891" max="5891" width="4" style="408" customWidth="1"/>
    <col min="5892" max="5894" width="20.08984375" style="408" customWidth="1"/>
    <col min="5895" max="5895" width="3.08984375" style="408" customWidth="1"/>
    <col min="5896" max="5896" width="3.7265625" style="408" customWidth="1"/>
    <col min="5897" max="5897" width="2.453125" style="408" customWidth="1"/>
    <col min="5898" max="6144" width="9" style="408"/>
    <col min="6145" max="6145" width="3.7265625" style="408" customWidth="1"/>
    <col min="6146" max="6146" width="24.26953125" style="408" customWidth="1"/>
    <col min="6147" max="6147" width="4" style="408" customWidth="1"/>
    <col min="6148" max="6150" width="20.08984375" style="408" customWidth="1"/>
    <col min="6151" max="6151" width="3.08984375" style="408" customWidth="1"/>
    <col min="6152" max="6152" width="3.7265625" style="408" customWidth="1"/>
    <col min="6153" max="6153" width="2.453125" style="408" customWidth="1"/>
    <col min="6154" max="6400" width="9" style="408"/>
    <col min="6401" max="6401" width="3.7265625" style="408" customWidth="1"/>
    <col min="6402" max="6402" width="24.26953125" style="408" customWidth="1"/>
    <col min="6403" max="6403" width="4" style="408" customWidth="1"/>
    <col min="6404" max="6406" width="20.08984375" style="408" customWidth="1"/>
    <col min="6407" max="6407" width="3.08984375" style="408" customWidth="1"/>
    <col min="6408" max="6408" width="3.7265625" style="408" customWidth="1"/>
    <col min="6409" max="6409" width="2.453125" style="408" customWidth="1"/>
    <col min="6410" max="6656" width="9" style="408"/>
    <col min="6657" max="6657" width="3.7265625" style="408" customWidth="1"/>
    <col min="6658" max="6658" width="24.26953125" style="408" customWidth="1"/>
    <col min="6659" max="6659" width="4" style="408" customWidth="1"/>
    <col min="6660" max="6662" width="20.08984375" style="408" customWidth="1"/>
    <col min="6663" max="6663" width="3.08984375" style="408" customWidth="1"/>
    <col min="6664" max="6664" width="3.7265625" style="408" customWidth="1"/>
    <col min="6665" max="6665" width="2.453125" style="408" customWidth="1"/>
    <col min="6666" max="6912" width="9" style="408"/>
    <col min="6913" max="6913" width="3.7265625" style="408" customWidth="1"/>
    <col min="6914" max="6914" width="24.26953125" style="408" customWidth="1"/>
    <col min="6915" max="6915" width="4" style="408" customWidth="1"/>
    <col min="6916" max="6918" width="20.08984375" style="408" customWidth="1"/>
    <col min="6919" max="6919" width="3.08984375" style="408" customWidth="1"/>
    <col min="6920" max="6920" width="3.7265625" style="408" customWidth="1"/>
    <col min="6921" max="6921" width="2.453125" style="408" customWidth="1"/>
    <col min="6922" max="7168" width="9" style="408"/>
    <col min="7169" max="7169" width="3.7265625" style="408" customWidth="1"/>
    <col min="7170" max="7170" width="24.26953125" style="408" customWidth="1"/>
    <col min="7171" max="7171" width="4" style="408" customWidth="1"/>
    <col min="7172" max="7174" width="20.08984375" style="408" customWidth="1"/>
    <col min="7175" max="7175" width="3.08984375" style="408" customWidth="1"/>
    <col min="7176" max="7176" width="3.7265625" style="408" customWidth="1"/>
    <col min="7177" max="7177" width="2.453125" style="408" customWidth="1"/>
    <col min="7178" max="7424" width="9" style="408"/>
    <col min="7425" max="7425" width="3.7265625" style="408" customWidth="1"/>
    <col min="7426" max="7426" width="24.26953125" style="408" customWidth="1"/>
    <col min="7427" max="7427" width="4" style="408" customWidth="1"/>
    <col min="7428" max="7430" width="20.08984375" style="408" customWidth="1"/>
    <col min="7431" max="7431" width="3.08984375" style="408" customWidth="1"/>
    <col min="7432" max="7432" width="3.7265625" style="408" customWidth="1"/>
    <col min="7433" max="7433" width="2.453125" style="408" customWidth="1"/>
    <col min="7434" max="7680" width="9" style="408"/>
    <col min="7681" max="7681" width="3.7265625" style="408" customWidth="1"/>
    <col min="7682" max="7682" width="24.26953125" style="408" customWidth="1"/>
    <col min="7683" max="7683" width="4" style="408" customWidth="1"/>
    <col min="7684" max="7686" width="20.08984375" style="408" customWidth="1"/>
    <col min="7687" max="7687" width="3.08984375" style="408" customWidth="1"/>
    <col min="7688" max="7688" width="3.7265625" style="408" customWidth="1"/>
    <col min="7689" max="7689" width="2.453125" style="408" customWidth="1"/>
    <col min="7690" max="7936" width="9" style="408"/>
    <col min="7937" max="7937" width="3.7265625" style="408" customWidth="1"/>
    <col min="7938" max="7938" width="24.26953125" style="408" customWidth="1"/>
    <col min="7939" max="7939" width="4" style="408" customWidth="1"/>
    <col min="7940" max="7942" width="20.08984375" style="408" customWidth="1"/>
    <col min="7943" max="7943" width="3.08984375" style="408" customWidth="1"/>
    <col min="7944" max="7944" width="3.7265625" style="408" customWidth="1"/>
    <col min="7945" max="7945" width="2.453125" style="408" customWidth="1"/>
    <col min="7946" max="8192" width="9" style="408"/>
    <col min="8193" max="8193" width="3.7265625" style="408" customWidth="1"/>
    <col min="8194" max="8194" width="24.26953125" style="408" customWidth="1"/>
    <col min="8195" max="8195" width="4" style="408" customWidth="1"/>
    <col min="8196" max="8198" width="20.08984375" style="408" customWidth="1"/>
    <col min="8199" max="8199" width="3.08984375" style="408" customWidth="1"/>
    <col min="8200" max="8200" width="3.7265625" style="408" customWidth="1"/>
    <col min="8201" max="8201" width="2.453125" style="408" customWidth="1"/>
    <col min="8202" max="8448" width="9" style="408"/>
    <col min="8449" max="8449" width="3.7265625" style="408" customWidth="1"/>
    <col min="8450" max="8450" width="24.26953125" style="408" customWidth="1"/>
    <col min="8451" max="8451" width="4" style="408" customWidth="1"/>
    <col min="8452" max="8454" width="20.08984375" style="408" customWidth="1"/>
    <col min="8455" max="8455" width="3.08984375" style="408" customWidth="1"/>
    <col min="8456" max="8456" width="3.7265625" style="408" customWidth="1"/>
    <col min="8457" max="8457" width="2.453125" style="408" customWidth="1"/>
    <col min="8458" max="8704" width="9" style="408"/>
    <col min="8705" max="8705" width="3.7265625" style="408" customWidth="1"/>
    <col min="8706" max="8706" width="24.26953125" style="408" customWidth="1"/>
    <col min="8707" max="8707" width="4" style="408" customWidth="1"/>
    <col min="8708" max="8710" width="20.08984375" style="408" customWidth="1"/>
    <col min="8711" max="8711" width="3.08984375" style="408" customWidth="1"/>
    <col min="8712" max="8712" width="3.7265625" style="408" customWidth="1"/>
    <col min="8713" max="8713" width="2.453125" style="408" customWidth="1"/>
    <col min="8714" max="8960" width="9" style="408"/>
    <col min="8961" max="8961" width="3.7265625" style="408" customWidth="1"/>
    <col min="8962" max="8962" width="24.26953125" style="408" customWidth="1"/>
    <col min="8963" max="8963" width="4" style="408" customWidth="1"/>
    <col min="8964" max="8966" width="20.08984375" style="408" customWidth="1"/>
    <col min="8967" max="8967" width="3.08984375" style="408" customWidth="1"/>
    <col min="8968" max="8968" width="3.7265625" style="408" customWidth="1"/>
    <col min="8969" max="8969" width="2.453125" style="408" customWidth="1"/>
    <col min="8970" max="9216" width="9" style="408"/>
    <col min="9217" max="9217" width="3.7265625" style="408" customWidth="1"/>
    <col min="9218" max="9218" width="24.26953125" style="408" customWidth="1"/>
    <col min="9219" max="9219" width="4" style="408" customWidth="1"/>
    <col min="9220" max="9222" width="20.08984375" style="408" customWidth="1"/>
    <col min="9223" max="9223" width="3.08984375" style="408" customWidth="1"/>
    <col min="9224" max="9224" width="3.7265625" style="408" customWidth="1"/>
    <col min="9225" max="9225" width="2.453125" style="408" customWidth="1"/>
    <col min="9226" max="9472" width="9" style="408"/>
    <col min="9473" max="9473" width="3.7265625" style="408" customWidth="1"/>
    <col min="9474" max="9474" width="24.26953125" style="408" customWidth="1"/>
    <col min="9475" max="9475" width="4" style="408" customWidth="1"/>
    <col min="9476" max="9478" width="20.08984375" style="408" customWidth="1"/>
    <col min="9479" max="9479" width="3.08984375" style="408" customWidth="1"/>
    <col min="9480" max="9480" width="3.7265625" style="408" customWidth="1"/>
    <col min="9481" max="9481" width="2.453125" style="408" customWidth="1"/>
    <col min="9482" max="9728" width="9" style="408"/>
    <col min="9729" max="9729" width="3.7265625" style="408" customWidth="1"/>
    <col min="9730" max="9730" width="24.26953125" style="408" customWidth="1"/>
    <col min="9731" max="9731" width="4" style="408" customWidth="1"/>
    <col min="9732" max="9734" width="20.08984375" style="408" customWidth="1"/>
    <col min="9735" max="9735" width="3.08984375" style="408" customWidth="1"/>
    <col min="9736" max="9736" width="3.7265625" style="408" customWidth="1"/>
    <col min="9737" max="9737" width="2.453125" style="408" customWidth="1"/>
    <col min="9738" max="9984" width="9" style="408"/>
    <col min="9985" max="9985" width="3.7265625" style="408" customWidth="1"/>
    <col min="9986" max="9986" width="24.26953125" style="408" customWidth="1"/>
    <col min="9987" max="9987" width="4" style="408" customWidth="1"/>
    <col min="9988" max="9990" width="20.08984375" style="408" customWidth="1"/>
    <col min="9991" max="9991" width="3.08984375" style="408" customWidth="1"/>
    <col min="9992" max="9992" width="3.7265625" style="408" customWidth="1"/>
    <col min="9993" max="9993" width="2.453125" style="408" customWidth="1"/>
    <col min="9994" max="10240" width="9" style="408"/>
    <col min="10241" max="10241" width="3.7265625" style="408" customWidth="1"/>
    <col min="10242" max="10242" width="24.26953125" style="408" customWidth="1"/>
    <col min="10243" max="10243" width="4" style="408" customWidth="1"/>
    <col min="10244" max="10246" width="20.08984375" style="408" customWidth="1"/>
    <col min="10247" max="10247" width="3.08984375" style="408" customWidth="1"/>
    <col min="10248" max="10248" width="3.7265625" style="408" customWidth="1"/>
    <col min="10249" max="10249" width="2.453125" style="408" customWidth="1"/>
    <col min="10250" max="10496" width="9" style="408"/>
    <col min="10497" max="10497" width="3.7265625" style="408" customWidth="1"/>
    <col min="10498" max="10498" width="24.26953125" style="408" customWidth="1"/>
    <col min="10499" max="10499" width="4" style="408" customWidth="1"/>
    <col min="10500" max="10502" width="20.08984375" style="408" customWidth="1"/>
    <col min="10503" max="10503" width="3.08984375" style="408" customWidth="1"/>
    <col min="10504" max="10504" width="3.7265625" style="408" customWidth="1"/>
    <col min="10505" max="10505" width="2.453125" style="408" customWidth="1"/>
    <col min="10506" max="10752" width="9" style="408"/>
    <col min="10753" max="10753" width="3.7265625" style="408" customWidth="1"/>
    <col min="10754" max="10754" width="24.26953125" style="408" customWidth="1"/>
    <col min="10755" max="10755" width="4" style="408" customWidth="1"/>
    <col min="10756" max="10758" width="20.08984375" style="408" customWidth="1"/>
    <col min="10759" max="10759" width="3.08984375" style="408" customWidth="1"/>
    <col min="10760" max="10760" width="3.7265625" style="408" customWidth="1"/>
    <col min="10761" max="10761" width="2.453125" style="408" customWidth="1"/>
    <col min="10762" max="11008" width="9" style="408"/>
    <col min="11009" max="11009" width="3.7265625" style="408" customWidth="1"/>
    <col min="11010" max="11010" width="24.26953125" style="408" customWidth="1"/>
    <col min="11011" max="11011" width="4" style="408" customWidth="1"/>
    <col min="11012" max="11014" width="20.08984375" style="408" customWidth="1"/>
    <col min="11015" max="11015" width="3.08984375" style="408" customWidth="1"/>
    <col min="11016" max="11016" width="3.7265625" style="408" customWidth="1"/>
    <col min="11017" max="11017" width="2.453125" style="408" customWidth="1"/>
    <col min="11018" max="11264" width="9" style="408"/>
    <col min="11265" max="11265" width="3.7265625" style="408" customWidth="1"/>
    <col min="11266" max="11266" width="24.26953125" style="408" customWidth="1"/>
    <col min="11267" max="11267" width="4" style="408" customWidth="1"/>
    <col min="11268" max="11270" width="20.08984375" style="408" customWidth="1"/>
    <col min="11271" max="11271" width="3.08984375" style="408" customWidth="1"/>
    <col min="11272" max="11272" width="3.7265625" style="408" customWidth="1"/>
    <col min="11273" max="11273" width="2.453125" style="408" customWidth="1"/>
    <col min="11274" max="11520" width="9" style="408"/>
    <col min="11521" max="11521" width="3.7265625" style="408" customWidth="1"/>
    <col min="11522" max="11522" width="24.26953125" style="408" customWidth="1"/>
    <col min="11523" max="11523" width="4" style="408" customWidth="1"/>
    <col min="11524" max="11526" width="20.08984375" style="408" customWidth="1"/>
    <col min="11527" max="11527" width="3.08984375" style="408" customWidth="1"/>
    <col min="11528" max="11528" width="3.7265625" style="408" customWidth="1"/>
    <col min="11529" max="11529" width="2.453125" style="408" customWidth="1"/>
    <col min="11530" max="11776" width="9" style="408"/>
    <col min="11777" max="11777" width="3.7265625" style="408" customWidth="1"/>
    <col min="11778" max="11778" width="24.26953125" style="408" customWidth="1"/>
    <col min="11779" max="11779" width="4" style="408" customWidth="1"/>
    <col min="11780" max="11782" width="20.08984375" style="408" customWidth="1"/>
    <col min="11783" max="11783" width="3.08984375" style="408" customWidth="1"/>
    <col min="11784" max="11784" width="3.7265625" style="408" customWidth="1"/>
    <col min="11785" max="11785" width="2.453125" style="408" customWidth="1"/>
    <col min="11786" max="12032" width="9" style="408"/>
    <col min="12033" max="12033" width="3.7265625" style="408" customWidth="1"/>
    <col min="12034" max="12034" width="24.26953125" style="408" customWidth="1"/>
    <col min="12035" max="12035" width="4" style="408" customWidth="1"/>
    <col min="12036" max="12038" width="20.08984375" style="408" customWidth="1"/>
    <col min="12039" max="12039" width="3.08984375" style="408" customWidth="1"/>
    <col min="12040" max="12040" width="3.7265625" style="408" customWidth="1"/>
    <col min="12041" max="12041" width="2.453125" style="408" customWidth="1"/>
    <col min="12042" max="12288" width="9" style="408"/>
    <col min="12289" max="12289" width="3.7265625" style="408" customWidth="1"/>
    <col min="12290" max="12290" width="24.26953125" style="408" customWidth="1"/>
    <col min="12291" max="12291" width="4" style="408" customWidth="1"/>
    <col min="12292" max="12294" width="20.08984375" style="408" customWidth="1"/>
    <col min="12295" max="12295" width="3.08984375" style="408" customWidth="1"/>
    <col min="12296" max="12296" width="3.7265625" style="408" customWidth="1"/>
    <col min="12297" max="12297" width="2.453125" style="408" customWidth="1"/>
    <col min="12298" max="12544" width="9" style="408"/>
    <col min="12545" max="12545" width="3.7265625" style="408" customWidth="1"/>
    <col min="12546" max="12546" width="24.26953125" style="408" customWidth="1"/>
    <col min="12547" max="12547" width="4" style="408" customWidth="1"/>
    <col min="12548" max="12550" width="20.08984375" style="408" customWidth="1"/>
    <col min="12551" max="12551" width="3.08984375" style="408" customWidth="1"/>
    <col min="12552" max="12552" width="3.7265625" style="408" customWidth="1"/>
    <col min="12553" max="12553" width="2.453125" style="408" customWidth="1"/>
    <col min="12554" max="12800" width="9" style="408"/>
    <col min="12801" max="12801" width="3.7265625" style="408" customWidth="1"/>
    <col min="12802" max="12802" width="24.26953125" style="408" customWidth="1"/>
    <col min="12803" max="12803" width="4" style="408" customWidth="1"/>
    <col min="12804" max="12806" width="20.08984375" style="408" customWidth="1"/>
    <col min="12807" max="12807" width="3.08984375" style="408" customWidth="1"/>
    <col min="12808" max="12808" width="3.7265625" style="408" customWidth="1"/>
    <col min="12809" max="12809" width="2.453125" style="408" customWidth="1"/>
    <col min="12810" max="13056" width="9" style="408"/>
    <col min="13057" max="13057" width="3.7265625" style="408" customWidth="1"/>
    <col min="13058" max="13058" width="24.26953125" style="408" customWidth="1"/>
    <col min="13059" max="13059" width="4" style="408" customWidth="1"/>
    <col min="13060" max="13062" width="20.08984375" style="408" customWidth="1"/>
    <col min="13063" max="13063" width="3.08984375" style="408" customWidth="1"/>
    <col min="13064" max="13064" width="3.7265625" style="408" customWidth="1"/>
    <col min="13065" max="13065" width="2.453125" style="408" customWidth="1"/>
    <col min="13066" max="13312" width="9" style="408"/>
    <col min="13313" max="13313" width="3.7265625" style="408" customWidth="1"/>
    <col min="13314" max="13314" width="24.26953125" style="408" customWidth="1"/>
    <col min="13315" max="13315" width="4" style="408" customWidth="1"/>
    <col min="13316" max="13318" width="20.08984375" style="408" customWidth="1"/>
    <col min="13319" max="13319" width="3.08984375" style="408" customWidth="1"/>
    <col min="13320" max="13320" width="3.7265625" style="408" customWidth="1"/>
    <col min="13321" max="13321" width="2.453125" style="408" customWidth="1"/>
    <col min="13322" max="13568" width="9" style="408"/>
    <col min="13569" max="13569" width="3.7265625" style="408" customWidth="1"/>
    <col min="13570" max="13570" width="24.26953125" style="408" customWidth="1"/>
    <col min="13571" max="13571" width="4" style="408" customWidth="1"/>
    <col min="13572" max="13574" width="20.08984375" style="408" customWidth="1"/>
    <col min="13575" max="13575" width="3.08984375" style="408" customWidth="1"/>
    <col min="13576" max="13576" width="3.7265625" style="408" customWidth="1"/>
    <col min="13577" max="13577" width="2.453125" style="408" customWidth="1"/>
    <col min="13578" max="13824" width="9" style="408"/>
    <col min="13825" max="13825" width="3.7265625" style="408" customWidth="1"/>
    <col min="13826" max="13826" width="24.26953125" style="408" customWidth="1"/>
    <col min="13827" max="13827" width="4" style="408" customWidth="1"/>
    <col min="13828" max="13830" width="20.08984375" style="408" customWidth="1"/>
    <col min="13831" max="13831" width="3.08984375" style="408" customWidth="1"/>
    <col min="13832" max="13832" width="3.7265625" style="408" customWidth="1"/>
    <col min="13833" max="13833" width="2.453125" style="408" customWidth="1"/>
    <col min="13834" max="14080" width="9" style="408"/>
    <col min="14081" max="14081" width="3.7265625" style="408" customWidth="1"/>
    <col min="14082" max="14082" width="24.26953125" style="408" customWidth="1"/>
    <col min="14083" max="14083" width="4" style="408" customWidth="1"/>
    <col min="14084" max="14086" width="20.08984375" style="408" customWidth="1"/>
    <col min="14087" max="14087" width="3.08984375" style="408" customWidth="1"/>
    <col min="14088" max="14088" width="3.7265625" style="408" customWidth="1"/>
    <col min="14089" max="14089" width="2.453125" style="408" customWidth="1"/>
    <col min="14090" max="14336" width="9" style="408"/>
    <col min="14337" max="14337" width="3.7265625" style="408" customWidth="1"/>
    <col min="14338" max="14338" width="24.26953125" style="408" customWidth="1"/>
    <col min="14339" max="14339" width="4" style="408" customWidth="1"/>
    <col min="14340" max="14342" width="20.08984375" style="408" customWidth="1"/>
    <col min="14343" max="14343" width="3.08984375" style="408" customWidth="1"/>
    <col min="14344" max="14344" width="3.7265625" style="408" customWidth="1"/>
    <col min="14345" max="14345" width="2.453125" style="408" customWidth="1"/>
    <col min="14346" max="14592" width="9" style="408"/>
    <col min="14593" max="14593" width="3.7265625" style="408" customWidth="1"/>
    <col min="14594" max="14594" width="24.26953125" style="408" customWidth="1"/>
    <col min="14595" max="14595" width="4" style="408" customWidth="1"/>
    <col min="14596" max="14598" width="20.08984375" style="408" customWidth="1"/>
    <col min="14599" max="14599" width="3.08984375" style="408" customWidth="1"/>
    <col min="14600" max="14600" width="3.7265625" style="408" customWidth="1"/>
    <col min="14601" max="14601" width="2.453125" style="408" customWidth="1"/>
    <col min="14602" max="14848" width="9" style="408"/>
    <col min="14849" max="14849" width="3.7265625" style="408" customWidth="1"/>
    <col min="14850" max="14850" width="24.26953125" style="408" customWidth="1"/>
    <col min="14851" max="14851" width="4" style="408" customWidth="1"/>
    <col min="14852" max="14854" width="20.08984375" style="408" customWidth="1"/>
    <col min="14855" max="14855" width="3.08984375" style="408" customWidth="1"/>
    <col min="14856" max="14856" width="3.7265625" style="408" customWidth="1"/>
    <col min="14857" max="14857" width="2.453125" style="408" customWidth="1"/>
    <col min="14858" max="15104" width="9" style="408"/>
    <col min="15105" max="15105" width="3.7265625" style="408" customWidth="1"/>
    <col min="15106" max="15106" width="24.26953125" style="408" customWidth="1"/>
    <col min="15107" max="15107" width="4" style="408" customWidth="1"/>
    <col min="15108" max="15110" width="20.08984375" style="408" customWidth="1"/>
    <col min="15111" max="15111" width="3.08984375" style="408" customWidth="1"/>
    <col min="15112" max="15112" width="3.7265625" style="408" customWidth="1"/>
    <col min="15113" max="15113" width="2.453125" style="408" customWidth="1"/>
    <col min="15114" max="15360" width="9" style="408"/>
    <col min="15361" max="15361" width="3.7265625" style="408" customWidth="1"/>
    <col min="15362" max="15362" width="24.26953125" style="408" customWidth="1"/>
    <col min="15363" max="15363" width="4" style="408" customWidth="1"/>
    <col min="15364" max="15366" width="20.08984375" style="408" customWidth="1"/>
    <col min="15367" max="15367" width="3.08984375" style="408" customWidth="1"/>
    <col min="15368" max="15368" width="3.7265625" style="408" customWidth="1"/>
    <col min="15369" max="15369" width="2.453125" style="408" customWidth="1"/>
    <col min="15370" max="15616" width="9" style="408"/>
    <col min="15617" max="15617" width="3.7265625" style="408" customWidth="1"/>
    <col min="15618" max="15618" width="24.26953125" style="408" customWidth="1"/>
    <col min="15619" max="15619" width="4" style="408" customWidth="1"/>
    <col min="15620" max="15622" width="20.08984375" style="408" customWidth="1"/>
    <col min="15623" max="15623" width="3.08984375" style="408" customWidth="1"/>
    <col min="15624" max="15624" width="3.7265625" style="408" customWidth="1"/>
    <col min="15625" max="15625" width="2.453125" style="408" customWidth="1"/>
    <col min="15626" max="15872" width="9" style="408"/>
    <col min="15873" max="15873" width="3.7265625" style="408" customWidth="1"/>
    <col min="15874" max="15874" width="24.26953125" style="408" customWidth="1"/>
    <col min="15875" max="15875" width="4" style="408" customWidth="1"/>
    <col min="15876" max="15878" width="20.08984375" style="408" customWidth="1"/>
    <col min="15879" max="15879" width="3.08984375" style="408" customWidth="1"/>
    <col min="15880" max="15880" width="3.7265625" style="408" customWidth="1"/>
    <col min="15881" max="15881" width="2.453125" style="408" customWidth="1"/>
    <col min="15882" max="16128" width="9" style="408"/>
    <col min="16129" max="16129" width="3.7265625" style="408" customWidth="1"/>
    <col min="16130" max="16130" width="24.26953125" style="408" customWidth="1"/>
    <col min="16131" max="16131" width="4" style="408" customWidth="1"/>
    <col min="16132" max="16134" width="20.08984375" style="408" customWidth="1"/>
    <col min="16135" max="16135" width="3.08984375" style="408" customWidth="1"/>
    <col min="16136" max="16136" width="3.7265625" style="408" customWidth="1"/>
    <col min="16137" max="16137" width="2.453125" style="408" customWidth="1"/>
    <col min="16138" max="16384" width="9" style="408"/>
  </cols>
  <sheetData>
    <row r="1" spans="1:9" ht="20.149999999999999" customHeight="1">
      <c r="A1" s="762"/>
      <c r="B1" s="777"/>
      <c r="C1" s="777"/>
      <c r="D1" s="777"/>
      <c r="E1" s="777"/>
      <c r="F1" s="777"/>
      <c r="G1" s="777"/>
      <c r="H1" s="777"/>
    </row>
    <row r="2" spans="1:9" ht="20.149999999999999" customHeight="1">
      <c r="A2" s="762"/>
      <c r="B2" s="777"/>
      <c r="C2" s="777"/>
      <c r="D2" s="777"/>
      <c r="E2" s="777"/>
      <c r="F2" s="1828" t="s">
        <v>1248</v>
      </c>
      <c r="G2" s="1828"/>
      <c r="H2" s="777"/>
    </row>
    <row r="3" spans="1:9" ht="20.149999999999999" customHeight="1">
      <c r="A3" s="762"/>
      <c r="B3" s="777"/>
      <c r="C3" s="777"/>
      <c r="D3" s="777"/>
      <c r="E3" s="777"/>
      <c r="F3" s="778"/>
      <c r="G3" s="778"/>
      <c r="H3" s="777"/>
    </row>
    <row r="4" spans="1:9" ht="20.149999999999999" customHeight="1">
      <c r="A4" s="1817" t="s">
        <v>429</v>
      </c>
      <c r="B4" s="1817"/>
      <c r="C4" s="1817"/>
      <c r="D4" s="1817"/>
      <c r="E4" s="1817"/>
      <c r="F4" s="1817"/>
      <c r="G4" s="1817"/>
      <c r="H4" s="777"/>
    </row>
    <row r="5" spans="1:9" ht="20.149999999999999" customHeight="1">
      <c r="A5" s="764"/>
      <c r="B5" s="764"/>
      <c r="C5" s="764"/>
      <c r="D5" s="764"/>
      <c r="E5" s="764"/>
      <c r="F5" s="764"/>
      <c r="G5" s="764"/>
      <c r="H5" s="777"/>
    </row>
    <row r="6" spans="1:9" ht="36" customHeight="1">
      <c r="A6" s="764"/>
      <c r="B6" s="779" t="s">
        <v>1143</v>
      </c>
      <c r="C6" s="1829"/>
      <c r="D6" s="1818"/>
      <c r="E6" s="1818"/>
      <c r="F6" s="1818"/>
      <c r="G6" s="1819"/>
      <c r="H6" s="777"/>
    </row>
    <row r="7" spans="1:9" ht="46.5" customHeight="1">
      <c r="A7" s="777"/>
      <c r="B7" s="780" t="s">
        <v>276</v>
      </c>
      <c r="C7" s="1830" t="s">
        <v>1263</v>
      </c>
      <c r="D7" s="1830"/>
      <c r="E7" s="1830"/>
      <c r="F7" s="1830"/>
      <c r="G7" s="1831"/>
      <c r="H7" s="777"/>
    </row>
    <row r="8" spans="1:9" ht="70" customHeight="1">
      <c r="A8" s="777"/>
      <c r="B8" s="782" t="s">
        <v>1264</v>
      </c>
      <c r="C8" s="1832"/>
      <c r="D8" s="1833"/>
      <c r="E8" s="1833"/>
      <c r="F8" s="1833"/>
      <c r="G8" s="1834"/>
      <c r="H8" s="777"/>
    </row>
    <row r="9" spans="1:9" ht="70" customHeight="1">
      <c r="A9" s="777"/>
      <c r="B9" s="783" t="s">
        <v>1265</v>
      </c>
      <c r="C9" s="1825"/>
      <c r="D9" s="1826"/>
      <c r="E9" s="1826"/>
      <c r="F9" s="1826"/>
      <c r="G9" s="1827"/>
      <c r="H9" s="777"/>
    </row>
    <row r="10" spans="1:9" ht="70" customHeight="1">
      <c r="A10" s="777"/>
      <c r="B10" s="783" t="s">
        <v>1266</v>
      </c>
      <c r="C10" s="1825"/>
      <c r="D10" s="1826"/>
      <c r="E10" s="1826"/>
      <c r="F10" s="1826"/>
      <c r="G10" s="1827"/>
      <c r="H10" s="777"/>
    </row>
    <row r="11" spans="1:9" ht="17.25" customHeight="1">
      <c r="A11" s="777"/>
      <c r="B11" s="777"/>
      <c r="C11" s="777"/>
      <c r="D11" s="777"/>
      <c r="E11" s="777"/>
      <c r="F11" s="777"/>
      <c r="G11" s="777"/>
      <c r="H11" s="776"/>
      <c r="I11" s="409"/>
    </row>
    <row r="12" spans="1:9" ht="17.25" customHeight="1">
      <c r="A12" s="777"/>
      <c r="B12" s="776" t="s">
        <v>104</v>
      </c>
      <c r="C12" s="776"/>
      <c r="D12" s="776"/>
      <c r="E12" s="776"/>
      <c r="F12" s="776"/>
      <c r="G12" s="776"/>
      <c r="H12" s="776"/>
      <c r="I12" s="409"/>
    </row>
    <row r="13" spans="1:9">
      <c r="A13" s="777"/>
      <c r="B13" s="776" t="s">
        <v>1267</v>
      </c>
      <c r="C13" s="776"/>
      <c r="D13" s="776"/>
      <c r="E13" s="776"/>
      <c r="F13" s="776"/>
      <c r="G13" s="776"/>
      <c r="H13" s="777"/>
    </row>
    <row r="14" spans="1:9">
      <c r="A14" s="784"/>
      <c r="B14" s="776" t="s">
        <v>1268</v>
      </c>
      <c r="C14" s="785"/>
      <c r="D14" s="785"/>
      <c r="E14" s="785"/>
      <c r="F14" s="785"/>
      <c r="G14" s="785"/>
      <c r="H14" s="777"/>
    </row>
    <row r="15" spans="1:9" ht="17.25" customHeight="1">
      <c r="A15" s="784"/>
      <c r="B15" s="776" t="s">
        <v>1269</v>
      </c>
      <c r="C15" s="785"/>
      <c r="D15" s="785"/>
      <c r="E15" s="785"/>
      <c r="F15" s="785"/>
      <c r="G15" s="785"/>
      <c r="H15" s="776"/>
      <c r="I15" s="409"/>
    </row>
    <row r="16" spans="1:9" ht="6" customHeight="1"/>
  </sheetData>
  <mergeCells count="7">
    <mergeCell ref="C10:G10"/>
    <mergeCell ref="F2:G2"/>
    <mergeCell ref="A4:G4"/>
    <mergeCell ref="C6:G6"/>
    <mergeCell ref="C7:G7"/>
    <mergeCell ref="C8:G8"/>
    <mergeCell ref="C9:G9"/>
  </mergeCells>
  <phoneticPr fontId="6"/>
  <pageMargins left="0.7" right="0.7" top="0.75" bottom="0.75" header="0.3" footer="0.3"/>
  <pageSetup paperSize="9" scale="7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F24"/>
  <sheetViews>
    <sheetView view="pageBreakPreview" topLeftCell="A13" zoomScale="85" zoomScaleNormal="100" zoomScaleSheetLayoutView="85" workbookViewId="0">
      <selection activeCell="A21" sqref="A21:E21"/>
    </sheetView>
  </sheetViews>
  <sheetFormatPr defaultColWidth="9" defaultRowHeight="13"/>
  <cols>
    <col min="1" max="1" width="27" style="1" customWidth="1"/>
    <col min="2" max="2" width="5.26953125" style="1" customWidth="1"/>
    <col min="3" max="5" width="20.6328125" style="1" customWidth="1"/>
    <col min="6" max="6" width="3.08984375" style="1" customWidth="1"/>
    <col min="7" max="16384" width="9" style="1"/>
  </cols>
  <sheetData>
    <row r="1" spans="1:6" ht="27.75" customHeight="1">
      <c r="A1" s="67" t="s">
        <v>1050</v>
      </c>
      <c r="E1" s="74"/>
    </row>
    <row r="2" spans="1:6" ht="27.75" customHeight="1">
      <c r="E2" s="1835" t="s">
        <v>1018</v>
      </c>
      <c r="F2" s="1835"/>
    </row>
    <row r="3" spans="1:6" ht="36" customHeight="1">
      <c r="A3" s="1838" t="s">
        <v>239</v>
      </c>
      <c r="B3" s="1838"/>
      <c r="C3" s="1838"/>
      <c r="D3" s="1838"/>
      <c r="E3" s="1838"/>
      <c r="F3" s="1838"/>
    </row>
    <row r="4" spans="1:6" ht="36" customHeight="1">
      <c r="A4" s="49"/>
      <c r="B4" s="49"/>
      <c r="C4" s="49"/>
      <c r="D4" s="49"/>
      <c r="E4" s="49"/>
      <c r="F4" s="49"/>
    </row>
    <row r="5" spans="1:6" ht="36" customHeight="1">
      <c r="A5" s="82" t="s">
        <v>230</v>
      </c>
      <c r="B5" s="51"/>
      <c r="C5" s="1839"/>
      <c r="D5" s="1839"/>
      <c r="E5" s="1839"/>
      <c r="F5" s="53"/>
    </row>
    <row r="6" spans="1:6" ht="46.5" customHeight="1">
      <c r="A6" s="68" t="s">
        <v>231</v>
      </c>
      <c r="B6" s="1836" t="s">
        <v>403</v>
      </c>
      <c r="C6" s="1836"/>
      <c r="D6" s="1836"/>
      <c r="E6" s="1836"/>
      <c r="F6" s="1837"/>
    </row>
    <row r="7" spans="1:6">
      <c r="A7" s="71"/>
      <c r="B7" s="63"/>
      <c r="C7" s="63"/>
      <c r="D7" s="63"/>
      <c r="E7" s="63"/>
      <c r="F7" s="64"/>
    </row>
    <row r="8" spans="1:6" ht="38.25" customHeight="1">
      <c r="A8" s="75" t="s">
        <v>240</v>
      </c>
      <c r="C8" s="84" t="s">
        <v>398</v>
      </c>
      <c r="D8" s="59" t="s">
        <v>233</v>
      </c>
      <c r="E8" s="60"/>
      <c r="F8" s="58"/>
    </row>
    <row r="9" spans="1:6" ht="32.25" customHeight="1">
      <c r="A9" s="85"/>
      <c r="F9" s="58"/>
    </row>
    <row r="10" spans="1:6" ht="21.75" customHeight="1">
      <c r="A10" s="85"/>
      <c r="C10" s="1" t="s">
        <v>399</v>
      </c>
      <c r="F10" s="58"/>
    </row>
    <row r="11" spans="1:6" ht="4.5" customHeight="1">
      <c r="A11" s="85"/>
      <c r="F11" s="58"/>
    </row>
    <row r="12" spans="1:6" ht="29.25" customHeight="1">
      <c r="A12" s="85"/>
      <c r="C12" s="72" t="s">
        <v>400</v>
      </c>
      <c r="D12" s="72" t="s">
        <v>174</v>
      </c>
      <c r="F12" s="58"/>
    </row>
    <row r="13" spans="1:6" ht="29.25" customHeight="1">
      <c r="A13" s="85"/>
      <c r="C13" s="72" t="s">
        <v>401</v>
      </c>
      <c r="D13" s="86"/>
      <c r="F13" s="58"/>
    </row>
    <row r="14" spans="1:6" ht="29.25" customHeight="1">
      <c r="A14" s="85"/>
      <c r="C14" s="72" t="s">
        <v>384</v>
      </c>
      <c r="D14" s="86"/>
      <c r="F14" s="58"/>
    </row>
    <row r="15" spans="1:6" ht="29.25" customHeight="1">
      <c r="A15" s="85"/>
      <c r="C15" s="72" t="s">
        <v>402</v>
      </c>
      <c r="D15" s="86"/>
      <c r="F15" s="58"/>
    </row>
    <row r="16" spans="1:6" ht="29.25" customHeight="1">
      <c r="A16" s="85"/>
      <c r="C16" s="86"/>
      <c r="D16" s="86"/>
      <c r="F16" s="58"/>
    </row>
    <row r="17" spans="1:6" ht="29.25" customHeight="1">
      <c r="A17" s="85"/>
      <c r="C17" s="86"/>
      <c r="D17" s="86"/>
      <c r="F17" s="58"/>
    </row>
    <row r="18" spans="1:6" ht="29.25" customHeight="1">
      <c r="A18" s="85"/>
      <c r="C18" s="86"/>
      <c r="D18" s="86"/>
      <c r="F18" s="58"/>
    </row>
    <row r="19" spans="1:6">
      <c r="A19" s="87"/>
      <c r="B19" s="62"/>
      <c r="C19" s="62"/>
      <c r="D19" s="62"/>
      <c r="E19" s="62"/>
      <c r="F19" s="2"/>
    </row>
    <row r="21" spans="1:6" ht="24.75" customHeight="1">
      <c r="A21" s="1841" t="s">
        <v>146</v>
      </c>
      <c r="B21" s="1841"/>
      <c r="C21" s="1841"/>
      <c r="D21" s="1841"/>
      <c r="E21" s="1841"/>
    </row>
    <row r="22" spans="1:6" ht="34.5" customHeight="1">
      <c r="A22" s="1840" t="s">
        <v>1271</v>
      </c>
      <c r="B22" s="1840"/>
      <c r="C22" s="1840"/>
      <c r="D22" s="1840"/>
      <c r="E22" s="1840"/>
    </row>
    <row r="23" spans="1:6" ht="66.75" customHeight="1">
      <c r="A23" s="1840" t="s">
        <v>1272</v>
      </c>
      <c r="B23" s="1840"/>
      <c r="C23" s="1840"/>
      <c r="D23" s="1840"/>
      <c r="E23" s="1840"/>
    </row>
    <row r="24" spans="1:6" ht="34.5" customHeight="1"/>
  </sheetData>
  <customSheetViews>
    <customSheetView guid="{86B41AF5-FF3A-4416-A5C4-EFC15DC936A3}" showPageBreaks="1">
      <selection activeCell="A5" sqref="A5"/>
      <pageMargins left="0.39370078740157483" right="0.19685039370078741" top="0.62992125984251968" bottom="0.98425196850393704" header="0.51181102362204722" footer="0.51181102362204722"/>
      <pageSetup paperSize="9" orientation="portrait" r:id="rId1"/>
      <headerFooter alignWithMargins="0"/>
    </customSheetView>
  </customSheetViews>
  <mergeCells count="7">
    <mergeCell ref="E2:F2"/>
    <mergeCell ref="B6:F6"/>
    <mergeCell ref="A3:F3"/>
    <mergeCell ref="C5:E5"/>
    <mergeCell ref="A23:E23"/>
    <mergeCell ref="A21:E21"/>
    <mergeCell ref="A22:E22"/>
  </mergeCells>
  <phoneticPr fontId="6"/>
  <pageMargins left="0.39370078740157483" right="0.19685039370078741" top="0.62992125984251968" bottom="0.98425196850393704" header="0.51181102362204722" footer="0.5118110236220472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95068-7B46-461E-B101-0913D7FA4E60}">
  <dimension ref="A1:AQ76"/>
  <sheetViews>
    <sheetView showGridLines="0" showZeros="0" view="pageBreakPreview" zoomScale="85" zoomScaleNormal="85" zoomScaleSheetLayoutView="85" workbookViewId="0">
      <selection activeCell="AR18" sqref="AR18"/>
    </sheetView>
  </sheetViews>
  <sheetFormatPr defaultColWidth="9" defaultRowHeight="28" customHeight="1"/>
  <cols>
    <col min="1" max="1" width="5.6328125" style="3275" customWidth="1"/>
    <col min="2" max="2" width="5.6328125" style="3273" customWidth="1"/>
    <col min="3" max="39" width="2.6328125" style="3273" customWidth="1"/>
    <col min="40" max="41" width="9" style="3273"/>
    <col min="42" max="43" width="9" style="3273" hidden="1" customWidth="1"/>
    <col min="44" max="16384" width="9" style="3273"/>
  </cols>
  <sheetData>
    <row r="1" spans="1:43" ht="28" customHeight="1">
      <c r="A1" s="3271" t="s">
        <v>1804</v>
      </c>
      <c r="B1" s="3272"/>
      <c r="C1" s="3272"/>
      <c r="D1" s="3272"/>
      <c r="E1" s="3272"/>
      <c r="F1" s="3272"/>
      <c r="G1" s="3272"/>
      <c r="H1" s="3272"/>
      <c r="I1" s="3272"/>
      <c r="J1" s="3272"/>
      <c r="K1" s="3272"/>
      <c r="L1" s="3272"/>
      <c r="M1" s="3272"/>
      <c r="N1" s="3272"/>
      <c r="O1" s="3272"/>
      <c r="P1" s="3272"/>
      <c r="Q1" s="3272"/>
      <c r="R1" s="3272"/>
      <c r="S1" s="3272"/>
      <c r="T1" s="3272"/>
      <c r="U1" s="3272"/>
      <c r="V1" s="3272"/>
      <c r="W1" s="3272"/>
      <c r="X1" s="3272"/>
      <c r="Y1" s="3272"/>
      <c r="Z1" s="3272"/>
      <c r="AA1" s="3272"/>
      <c r="AB1" s="3272"/>
      <c r="AC1" s="3272"/>
      <c r="AD1" s="3272"/>
      <c r="AE1" s="3272"/>
      <c r="AF1" s="3272"/>
      <c r="AG1" s="3272"/>
      <c r="AH1" s="3272"/>
      <c r="AI1" s="3272"/>
      <c r="AJ1" s="3272"/>
      <c r="AK1" s="3272"/>
      <c r="AL1" s="3272"/>
      <c r="AM1" s="3272"/>
    </row>
    <row r="2" spans="1:43" ht="28" customHeight="1">
      <c r="A2" s="3274" t="s">
        <v>177</v>
      </c>
      <c r="B2" s="3274"/>
      <c r="C2" s="3274"/>
      <c r="D2" s="3274"/>
      <c r="E2" s="3274"/>
      <c r="F2" s="3274"/>
      <c r="G2" s="3274"/>
      <c r="H2" s="3274"/>
      <c r="I2" s="3274"/>
      <c r="J2" s="3274"/>
      <c r="K2" s="3274"/>
      <c r="L2" s="3274"/>
      <c r="M2" s="3274"/>
      <c r="N2" s="3274"/>
      <c r="O2" s="3274"/>
      <c r="P2" s="3274"/>
      <c r="Q2" s="3274"/>
      <c r="R2" s="3274"/>
      <c r="S2" s="3274"/>
      <c r="T2" s="3274"/>
      <c r="U2" s="3274"/>
      <c r="V2" s="3274"/>
      <c r="W2" s="3274"/>
      <c r="X2" s="3274"/>
      <c r="Y2" s="3274"/>
      <c r="Z2" s="3274"/>
      <c r="AA2" s="3274"/>
      <c r="AB2" s="3274"/>
      <c r="AC2" s="3274"/>
      <c r="AD2" s="3274"/>
      <c r="AE2" s="3274"/>
      <c r="AF2" s="3274"/>
      <c r="AG2" s="3274"/>
      <c r="AH2" s="3274"/>
      <c r="AI2" s="3274"/>
      <c r="AJ2" s="3274"/>
      <c r="AK2" s="3274"/>
      <c r="AL2" s="3274"/>
      <c r="AM2" s="3274"/>
    </row>
    <row r="3" spans="1:43" ht="28" customHeight="1">
      <c r="Z3" s="3276" t="s">
        <v>1805</v>
      </c>
      <c r="AA3" s="3276"/>
      <c r="AB3" s="3276"/>
      <c r="AC3" s="3276"/>
      <c r="AD3" s="3276"/>
      <c r="AE3" s="3276"/>
      <c r="AF3" s="3276"/>
      <c r="AG3" s="3276"/>
      <c r="AH3" s="3276"/>
      <c r="AI3" s="3276"/>
      <c r="AJ3" s="3276"/>
      <c r="AK3" s="3276"/>
      <c r="AL3" s="3276"/>
      <c r="AM3" s="3276"/>
    </row>
    <row r="5" spans="1:43" ht="28" customHeight="1">
      <c r="B5" s="3277" t="s">
        <v>1806</v>
      </c>
      <c r="C5" s="3277"/>
      <c r="D5" s="3277"/>
      <c r="E5" s="3277"/>
      <c r="F5" s="3277"/>
      <c r="G5" s="3277"/>
      <c r="H5" s="3277"/>
      <c r="I5" s="3277"/>
      <c r="J5" s="3277"/>
      <c r="L5" s="3273" t="s">
        <v>0</v>
      </c>
    </row>
    <row r="7" spans="1:43" ht="28" customHeight="1">
      <c r="M7" s="3278" t="s">
        <v>1807</v>
      </c>
      <c r="N7" s="3278"/>
      <c r="O7" s="3278"/>
      <c r="Q7" s="3277" t="s">
        <v>1808</v>
      </c>
      <c r="R7" s="3277"/>
      <c r="S7" s="3277"/>
      <c r="T7" s="3277"/>
      <c r="U7" s="3279"/>
      <c r="V7" s="3272"/>
      <c r="W7" s="3272"/>
      <c r="X7" s="3272"/>
      <c r="Y7" s="3272"/>
      <c r="Z7" s="3272"/>
      <c r="AA7" s="3272"/>
      <c r="AB7" s="3272"/>
      <c r="AC7" s="3272"/>
      <c r="AD7" s="3272"/>
      <c r="AE7" s="3272"/>
      <c r="AF7" s="3272"/>
      <c r="AG7" s="3272"/>
      <c r="AH7" s="3272"/>
      <c r="AI7" s="3272"/>
    </row>
    <row r="8" spans="1:43" ht="28" customHeight="1">
      <c r="Q8" s="3277" t="s">
        <v>1809</v>
      </c>
      <c r="R8" s="3277"/>
      <c r="S8" s="3277"/>
      <c r="T8" s="3277"/>
      <c r="U8" s="3279"/>
      <c r="V8" s="3272"/>
      <c r="W8" s="3272"/>
      <c r="X8" s="3272"/>
      <c r="Y8" s="3272"/>
      <c r="Z8" s="3272"/>
      <c r="AA8" s="3272"/>
      <c r="AB8" s="3272"/>
      <c r="AC8" s="3272"/>
      <c r="AD8" s="3272"/>
      <c r="AE8" s="3272"/>
      <c r="AF8" s="3272"/>
      <c r="AG8" s="3272"/>
      <c r="AH8" s="3272"/>
      <c r="AI8" s="3272"/>
    </row>
    <row r="9" spans="1:43" ht="28" customHeight="1">
      <c r="Q9" s="3277" t="s">
        <v>1810</v>
      </c>
      <c r="R9" s="3277"/>
      <c r="S9" s="3277"/>
      <c r="T9" s="3277"/>
      <c r="U9" s="3279"/>
      <c r="V9" s="3280"/>
      <c r="W9" s="3280"/>
      <c r="X9" s="3280"/>
      <c r="Y9" s="3280"/>
      <c r="Z9" s="3280"/>
      <c r="AA9" s="3280"/>
      <c r="AB9" s="3280"/>
      <c r="AC9" s="3280"/>
      <c r="AD9" s="3280"/>
      <c r="AE9" s="3280"/>
      <c r="AF9" s="3280"/>
      <c r="AG9" s="3280"/>
      <c r="AH9" s="3278"/>
      <c r="AI9" s="3278"/>
    </row>
    <row r="10" spans="1:43" ht="28" customHeight="1">
      <c r="Q10" s="3280" t="s">
        <v>1811</v>
      </c>
      <c r="R10" s="3280"/>
      <c r="S10" s="3280"/>
      <c r="T10" s="3280"/>
    </row>
    <row r="12" spans="1:43" ht="28" customHeight="1" thickBot="1">
      <c r="A12" s="3281" t="s">
        <v>178</v>
      </c>
      <c r="B12" s="3281"/>
      <c r="C12" s="3281"/>
      <c r="D12" s="3281"/>
      <c r="E12" s="3281"/>
      <c r="F12" s="3281"/>
      <c r="G12" s="3281"/>
      <c r="H12" s="3281"/>
      <c r="I12" s="3281"/>
      <c r="J12" s="3281"/>
      <c r="K12" s="3281"/>
      <c r="L12" s="3281"/>
      <c r="M12" s="3281"/>
      <c r="N12" s="3281"/>
      <c r="O12" s="3281"/>
      <c r="P12" s="3281"/>
      <c r="Q12" s="3281"/>
      <c r="R12" s="3281"/>
      <c r="S12" s="3281"/>
      <c r="T12" s="3281"/>
      <c r="U12" s="3281"/>
      <c r="V12" s="3281"/>
      <c r="W12" s="3281"/>
      <c r="X12" s="3281"/>
      <c r="Y12" s="3281"/>
      <c r="Z12" s="3281"/>
      <c r="AA12" s="3281"/>
      <c r="AB12" s="3281"/>
      <c r="AC12" s="3281"/>
      <c r="AD12" s="3281"/>
      <c r="AE12" s="3281"/>
      <c r="AF12" s="3281"/>
      <c r="AG12" s="3281"/>
      <c r="AH12" s="3281"/>
      <c r="AI12" s="3281"/>
    </row>
    <row r="13" spans="1:43" ht="30" customHeight="1">
      <c r="A13" s="3282" t="s">
        <v>1812</v>
      </c>
      <c r="B13" s="3283" t="s">
        <v>1813</v>
      </c>
      <c r="C13" s="3283"/>
      <c r="D13" s="3283"/>
      <c r="E13" s="3283"/>
      <c r="F13" s="3283"/>
      <c r="G13" s="3283"/>
      <c r="H13" s="3283"/>
      <c r="I13" s="3283"/>
      <c r="J13" s="3284"/>
      <c r="K13" s="3284"/>
      <c r="L13" s="3284"/>
      <c r="M13" s="3284"/>
      <c r="N13" s="3284"/>
      <c r="O13" s="3284"/>
      <c r="P13" s="3284"/>
      <c r="Q13" s="3284"/>
      <c r="R13" s="3284"/>
      <c r="S13" s="3284"/>
      <c r="T13" s="3284"/>
      <c r="U13" s="3284"/>
      <c r="V13" s="3284"/>
      <c r="W13" s="3284"/>
      <c r="X13" s="3284"/>
      <c r="Y13" s="3284"/>
      <c r="Z13" s="3284"/>
      <c r="AA13" s="3284"/>
      <c r="AB13" s="3284"/>
      <c r="AC13" s="3284"/>
      <c r="AD13" s="3284"/>
      <c r="AE13" s="3284"/>
      <c r="AF13" s="3284"/>
      <c r="AG13" s="3284"/>
      <c r="AH13" s="3284"/>
      <c r="AI13" s="3284"/>
      <c r="AJ13" s="3284"/>
      <c r="AK13" s="3284"/>
      <c r="AL13" s="3284"/>
      <c r="AM13" s="3285"/>
    </row>
    <row r="14" spans="1:43" ht="30" customHeight="1">
      <c r="A14" s="3286"/>
      <c r="B14" s="3287" t="s">
        <v>1814</v>
      </c>
      <c r="C14" s="3287"/>
      <c r="D14" s="3287"/>
      <c r="E14" s="3287"/>
      <c r="F14" s="3287"/>
      <c r="G14" s="3287"/>
      <c r="H14" s="3287"/>
      <c r="I14" s="3287"/>
      <c r="J14" s="3288">
        <f>V8</f>
        <v>0</v>
      </c>
      <c r="K14" s="3288"/>
      <c r="L14" s="3288"/>
      <c r="M14" s="3288"/>
      <c r="N14" s="3288"/>
      <c r="O14" s="3288"/>
      <c r="P14" s="3288"/>
      <c r="Q14" s="3288"/>
      <c r="R14" s="3288"/>
      <c r="S14" s="3288"/>
      <c r="T14" s="3288"/>
      <c r="U14" s="3288"/>
      <c r="V14" s="3288"/>
      <c r="W14" s="3288"/>
      <c r="X14" s="3288"/>
      <c r="Y14" s="3288"/>
      <c r="Z14" s="3288"/>
      <c r="AA14" s="3288"/>
      <c r="AB14" s="3288"/>
      <c r="AC14" s="3288"/>
      <c r="AD14" s="3288"/>
      <c r="AE14" s="3288"/>
      <c r="AF14" s="3288"/>
      <c r="AG14" s="3288"/>
      <c r="AH14" s="3288"/>
      <c r="AI14" s="3288"/>
      <c r="AJ14" s="3288"/>
      <c r="AK14" s="3288"/>
      <c r="AL14" s="3288"/>
      <c r="AM14" s="3289"/>
    </row>
    <row r="15" spans="1:43" ht="30" customHeight="1">
      <c r="A15" s="3286"/>
      <c r="B15" s="3290" t="s">
        <v>1815</v>
      </c>
      <c r="C15" s="3291"/>
      <c r="D15" s="3291"/>
      <c r="E15" s="3291"/>
      <c r="F15" s="3291"/>
      <c r="G15" s="3291"/>
      <c r="H15" s="3291"/>
      <c r="I15" s="3292"/>
      <c r="J15" s="3293" t="s">
        <v>1816</v>
      </c>
      <c r="K15" s="3293"/>
      <c r="L15" s="3293"/>
      <c r="M15" s="3293"/>
      <c r="N15" s="3293"/>
      <c r="O15" s="3293"/>
      <c r="P15" s="3293"/>
      <c r="Q15" s="3293"/>
      <c r="R15" s="3293"/>
      <c r="S15" s="3293"/>
      <c r="T15" s="3293"/>
      <c r="U15" s="3293"/>
      <c r="V15" s="3293"/>
      <c r="W15" s="3293"/>
      <c r="X15" s="3293"/>
      <c r="Y15" s="3293"/>
      <c r="Z15" s="3293"/>
      <c r="AA15" s="3293"/>
      <c r="AB15" s="3293"/>
      <c r="AC15" s="3293"/>
      <c r="AD15" s="3293"/>
      <c r="AE15" s="3293"/>
      <c r="AF15" s="3293"/>
      <c r="AG15" s="3293"/>
      <c r="AH15" s="3293"/>
      <c r="AI15" s="3293"/>
      <c r="AJ15" s="3293"/>
      <c r="AK15" s="3293"/>
      <c r="AL15" s="3293"/>
      <c r="AM15" s="3294"/>
    </row>
    <row r="16" spans="1:43" ht="30" customHeight="1">
      <c r="A16" s="3286"/>
      <c r="B16" s="3295"/>
      <c r="C16" s="3296"/>
      <c r="D16" s="3296"/>
      <c r="E16" s="3296"/>
      <c r="F16" s="3296"/>
      <c r="G16" s="3296"/>
      <c r="H16" s="3296"/>
      <c r="I16" s="3297"/>
      <c r="J16" s="3298">
        <f>V7</f>
        <v>0</v>
      </c>
      <c r="K16" s="3298"/>
      <c r="L16" s="3298"/>
      <c r="M16" s="3298"/>
      <c r="N16" s="3298"/>
      <c r="O16" s="3298"/>
      <c r="P16" s="3298"/>
      <c r="Q16" s="3298"/>
      <c r="R16" s="3298"/>
      <c r="S16" s="3298"/>
      <c r="T16" s="3298"/>
      <c r="U16" s="3298"/>
      <c r="V16" s="3298"/>
      <c r="W16" s="3298"/>
      <c r="X16" s="3298"/>
      <c r="Y16" s="3298"/>
      <c r="Z16" s="3298"/>
      <c r="AA16" s="3298"/>
      <c r="AB16" s="3298"/>
      <c r="AC16" s="3298"/>
      <c r="AD16" s="3298"/>
      <c r="AE16" s="3298"/>
      <c r="AF16" s="3298"/>
      <c r="AG16" s="3298"/>
      <c r="AH16" s="3298"/>
      <c r="AI16" s="3298"/>
      <c r="AJ16" s="3298"/>
      <c r="AK16" s="3298"/>
      <c r="AL16" s="3298"/>
      <c r="AM16" s="3299"/>
      <c r="AP16" s="3273" t="s">
        <v>1817</v>
      </c>
      <c r="AQ16" s="3273" t="s">
        <v>1818</v>
      </c>
    </row>
    <row r="17" spans="1:43" ht="30" customHeight="1">
      <c r="A17" s="3286"/>
      <c r="B17" s="3300"/>
      <c r="C17" s="3301"/>
      <c r="D17" s="3301"/>
      <c r="E17" s="3301"/>
      <c r="F17" s="3301"/>
      <c r="G17" s="3301"/>
      <c r="H17" s="3301"/>
      <c r="I17" s="3302"/>
      <c r="J17" s="3303"/>
      <c r="K17" s="3303"/>
      <c r="L17" s="3303"/>
      <c r="M17" s="3303"/>
      <c r="N17" s="3303"/>
      <c r="O17" s="3303"/>
      <c r="P17" s="3303"/>
      <c r="Q17" s="3303"/>
      <c r="R17" s="3303"/>
      <c r="S17" s="3303"/>
      <c r="T17" s="3303"/>
      <c r="U17" s="3303"/>
      <c r="V17" s="3303"/>
      <c r="W17" s="3303"/>
      <c r="X17" s="3303"/>
      <c r="Y17" s="3303"/>
      <c r="Z17" s="3303"/>
      <c r="AA17" s="3303"/>
      <c r="AB17" s="3303"/>
      <c r="AC17" s="3303"/>
      <c r="AD17" s="3303"/>
      <c r="AE17" s="3303"/>
      <c r="AF17" s="3303"/>
      <c r="AG17" s="3303"/>
      <c r="AH17" s="3303"/>
      <c r="AI17" s="3303"/>
      <c r="AJ17" s="3303"/>
      <c r="AK17" s="3303"/>
      <c r="AL17" s="3303"/>
      <c r="AM17" s="3304"/>
      <c r="AQ17" s="3273" t="s">
        <v>1819</v>
      </c>
    </row>
    <row r="18" spans="1:43" ht="30" customHeight="1">
      <c r="A18" s="3286"/>
      <c r="B18" s="3305" t="s">
        <v>172</v>
      </c>
      <c r="C18" s="3306"/>
      <c r="D18" s="3306"/>
      <c r="E18" s="3306"/>
      <c r="F18" s="3306"/>
      <c r="G18" s="3306"/>
      <c r="H18" s="3306"/>
      <c r="I18" s="3307"/>
      <c r="J18" s="3308" t="s">
        <v>166</v>
      </c>
      <c r="K18" s="3308"/>
      <c r="L18" s="3308"/>
      <c r="M18" s="3308"/>
      <c r="N18" s="3308"/>
      <c r="O18" s="3308"/>
      <c r="P18" s="3308"/>
      <c r="Q18" s="3308"/>
      <c r="R18" s="3308"/>
      <c r="S18" s="3308"/>
      <c r="T18" s="3308"/>
      <c r="U18" s="3308"/>
      <c r="V18" s="3308"/>
      <c r="W18" s="3308"/>
      <c r="X18" s="3308"/>
      <c r="Y18" s="3308" t="s">
        <v>167</v>
      </c>
      <c r="Z18" s="3308"/>
      <c r="AA18" s="3308"/>
      <c r="AB18" s="3308"/>
      <c r="AC18" s="3308"/>
      <c r="AD18" s="3308"/>
      <c r="AE18" s="3308"/>
      <c r="AF18" s="3308"/>
      <c r="AG18" s="3308"/>
      <c r="AH18" s="3308"/>
      <c r="AI18" s="3308"/>
      <c r="AJ18" s="3308"/>
      <c r="AK18" s="3308"/>
      <c r="AL18" s="3308"/>
      <c r="AM18" s="3309"/>
      <c r="AQ18" s="3273" t="s">
        <v>1820</v>
      </c>
    </row>
    <row r="19" spans="1:43" ht="30" customHeight="1">
      <c r="A19" s="3286"/>
      <c r="B19" s="3305" t="s">
        <v>1821</v>
      </c>
      <c r="C19" s="3306"/>
      <c r="D19" s="3306"/>
      <c r="E19" s="3306"/>
      <c r="F19" s="3306"/>
      <c r="G19" s="3306"/>
      <c r="H19" s="3306"/>
      <c r="I19" s="3307"/>
      <c r="J19" s="3310"/>
      <c r="K19" s="3311"/>
      <c r="L19" s="3311"/>
      <c r="M19" s="3311"/>
      <c r="N19" s="3311"/>
      <c r="O19" s="3311"/>
      <c r="P19" s="3311"/>
      <c r="Q19" s="3311"/>
      <c r="R19" s="3311"/>
      <c r="S19" s="3311"/>
      <c r="T19" s="3311"/>
      <c r="U19" s="3312"/>
      <c r="V19" s="3308" t="s">
        <v>1822</v>
      </c>
      <c r="W19" s="3308"/>
      <c r="X19" s="3308"/>
      <c r="Y19" s="3308"/>
      <c r="Z19" s="3308"/>
      <c r="AA19" s="3308"/>
      <c r="AB19" s="3308"/>
      <c r="AC19" s="3308"/>
      <c r="AD19" s="3308"/>
      <c r="AE19" s="3308"/>
      <c r="AF19" s="3308"/>
      <c r="AG19" s="3308"/>
      <c r="AH19" s="3308"/>
      <c r="AI19" s="3308"/>
      <c r="AJ19" s="3308"/>
      <c r="AK19" s="3308"/>
      <c r="AL19" s="3308"/>
      <c r="AM19" s="3309"/>
      <c r="AQ19" s="3273" t="s">
        <v>1823</v>
      </c>
    </row>
    <row r="20" spans="1:43" ht="30" customHeight="1">
      <c r="A20" s="3286"/>
      <c r="B20" s="3305" t="s">
        <v>173</v>
      </c>
      <c r="C20" s="3306"/>
      <c r="D20" s="3306"/>
      <c r="E20" s="3306"/>
      <c r="F20" s="3306"/>
      <c r="G20" s="3306"/>
      <c r="H20" s="3306"/>
      <c r="I20" s="3307"/>
      <c r="J20" s="3308" t="s">
        <v>1824</v>
      </c>
      <c r="K20" s="3308"/>
      <c r="L20" s="3308"/>
      <c r="M20" s="3308"/>
      <c r="N20" s="3308"/>
      <c r="O20" s="3313">
        <f>V9</f>
        <v>0</v>
      </c>
      <c r="P20" s="3313"/>
      <c r="Q20" s="3313"/>
      <c r="R20" s="3313"/>
      <c r="S20" s="3313"/>
      <c r="T20" s="3313"/>
      <c r="U20" s="3313"/>
      <c r="V20" s="3313"/>
      <c r="W20" s="3313"/>
      <c r="X20" s="3313"/>
      <c r="Y20" s="3308" t="s">
        <v>174</v>
      </c>
      <c r="Z20" s="3308"/>
      <c r="AA20" s="3308"/>
      <c r="AB20" s="3308"/>
      <c r="AC20" s="3308"/>
      <c r="AD20" s="3313">
        <f>Z9</f>
        <v>0</v>
      </c>
      <c r="AE20" s="3313"/>
      <c r="AF20" s="3313"/>
      <c r="AG20" s="3313"/>
      <c r="AH20" s="3313"/>
      <c r="AI20" s="3313"/>
      <c r="AJ20" s="3313"/>
      <c r="AK20" s="3313"/>
      <c r="AL20" s="3313"/>
      <c r="AM20" s="3314"/>
      <c r="AQ20" s="3273" t="s">
        <v>1825</v>
      </c>
    </row>
    <row r="21" spans="1:43" ht="30" customHeight="1">
      <c r="A21" s="3286"/>
      <c r="B21" s="3290" t="s">
        <v>1826</v>
      </c>
      <c r="C21" s="3291"/>
      <c r="D21" s="3291"/>
      <c r="E21" s="3291"/>
      <c r="F21" s="3291"/>
      <c r="G21" s="3291"/>
      <c r="H21" s="3291"/>
      <c r="I21" s="3292"/>
      <c r="J21" s="3293" t="s">
        <v>1816</v>
      </c>
      <c r="K21" s="3293"/>
      <c r="L21" s="3293"/>
      <c r="M21" s="3293"/>
      <c r="N21" s="3293"/>
      <c r="O21" s="3293"/>
      <c r="P21" s="3293"/>
      <c r="Q21" s="3293"/>
      <c r="R21" s="3293"/>
      <c r="S21" s="3293"/>
      <c r="T21" s="3293"/>
      <c r="U21" s="3293"/>
      <c r="V21" s="3293"/>
      <c r="W21" s="3293"/>
      <c r="X21" s="3293"/>
      <c r="Y21" s="3293"/>
      <c r="Z21" s="3293"/>
      <c r="AA21" s="3293"/>
      <c r="AB21" s="3293"/>
      <c r="AC21" s="3293"/>
      <c r="AD21" s="3293"/>
      <c r="AE21" s="3293"/>
      <c r="AF21" s="3293"/>
      <c r="AG21" s="3293"/>
      <c r="AH21" s="3293"/>
      <c r="AI21" s="3293"/>
      <c r="AJ21" s="3293"/>
      <c r="AK21" s="3293"/>
      <c r="AL21" s="3293"/>
      <c r="AM21" s="3294"/>
    </row>
    <row r="22" spans="1:43" ht="30" customHeight="1">
      <c r="A22" s="3286"/>
      <c r="B22" s="3295"/>
      <c r="C22" s="3296"/>
      <c r="D22" s="3296"/>
      <c r="E22" s="3296"/>
      <c r="F22" s="3296"/>
      <c r="G22" s="3296"/>
      <c r="H22" s="3296"/>
      <c r="I22" s="3297"/>
      <c r="J22" s="3315" t="s">
        <v>1827</v>
      </c>
      <c r="K22" s="3315"/>
      <c r="L22" s="3315"/>
      <c r="M22" s="3315"/>
      <c r="N22" s="3315"/>
      <c r="O22" s="3315"/>
      <c r="P22" s="3315"/>
      <c r="Q22" s="3315"/>
      <c r="R22" s="3315"/>
      <c r="S22" s="3315"/>
      <c r="T22" s="3315"/>
      <c r="U22" s="3315"/>
      <c r="V22" s="3315"/>
      <c r="W22" s="3315"/>
      <c r="X22" s="3315"/>
      <c r="Y22" s="3315"/>
      <c r="Z22" s="3315"/>
      <c r="AA22" s="3315"/>
      <c r="AB22" s="3315"/>
      <c r="AC22" s="3315"/>
      <c r="AD22" s="3315"/>
      <c r="AE22" s="3315"/>
      <c r="AF22" s="3315"/>
      <c r="AG22" s="3315"/>
      <c r="AH22" s="3315"/>
      <c r="AI22" s="3315"/>
      <c r="AJ22" s="3315"/>
      <c r="AK22" s="3315"/>
      <c r="AL22" s="3315"/>
      <c r="AM22" s="3316"/>
    </row>
    <row r="23" spans="1:43" ht="30" customHeight="1" thickBot="1">
      <c r="A23" s="3317"/>
      <c r="B23" s="3318"/>
      <c r="C23" s="3319"/>
      <c r="D23" s="3319"/>
      <c r="E23" s="3319"/>
      <c r="F23" s="3319"/>
      <c r="G23" s="3319"/>
      <c r="H23" s="3319"/>
      <c r="I23" s="3320"/>
      <c r="J23" s="3321"/>
      <c r="K23" s="3321"/>
      <c r="L23" s="3321"/>
      <c r="M23" s="3321"/>
      <c r="N23" s="3321"/>
      <c r="O23" s="3321"/>
      <c r="P23" s="3321"/>
      <c r="Q23" s="3321"/>
      <c r="R23" s="3321"/>
      <c r="S23" s="3321"/>
      <c r="T23" s="3321"/>
      <c r="U23" s="3321"/>
      <c r="V23" s="3321"/>
      <c r="W23" s="3321"/>
      <c r="X23" s="3321"/>
      <c r="Y23" s="3321"/>
      <c r="Z23" s="3321"/>
      <c r="AA23" s="3321"/>
      <c r="AB23" s="3321"/>
      <c r="AC23" s="3321"/>
      <c r="AD23" s="3321"/>
      <c r="AE23" s="3321"/>
      <c r="AF23" s="3321"/>
      <c r="AG23" s="3321"/>
      <c r="AH23" s="3321"/>
      <c r="AI23" s="3321"/>
      <c r="AJ23" s="3321"/>
      <c r="AK23" s="3321"/>
      <c r="AL23" s="3321"/>
      <c r="AM23" s="3322"/>
      <c r="AQ23" s="3273" t="s">
        <v>1828</v>
      </c>
    </row>
    <row r="24" spans="1:43" ht="30" customHeight="1">
      <c r="A24" s="3282" t="s">
        <v>1829</v>
      </c>
      <c r="B24" s="3323" t="s">
        <v>1830</v>
      </c>
      <c r="C24" s="3324"/>
      <c r="D24" s="3324"/>
      <c r="E24" s="3324"/>
      <c r="F24" s="3324"/>
      <c r="G24" s="3324"/>
      <c r="H24" s="3324"/>
      <c r="I24" s="3325"/>
      <c r="J24" s="3323" t="s">
        <v>1831</v>
      </c>
      <c r="K24" s="3326"/>
      <c r="L24" s="3326"/>
      <c r="M24" s="3326"/>
      <c r="N24" s="3327"/>
      <c r="O24" s="3328"/>
      <c r="P24" s="3329"/>
      <c r="Q24" s="3329"/>
      <c r="R24" s="3329"/>
      <c r="S24" s="3329"/>
      <c r="T24" s="3329"/>
      <c r="U24" s="3329"/>
      <c r="V24" s="3329"/>
      <c r="W24" s="3329"/>
      <c r="X24" s="3329"/>
      <c r="Y24" s="3329"/>
      <c r="Z24" s="3329"/>
      <c r="AA24" s="3330" t="s">
        <v>1832</v>
      </c>
      <c r="AB24" s="3326"/>
      <c r="AC24" s="3327"/>
      <c r="AD24" s="3330"/>
      <c r="AE24" s="3326"/>
      <c r="AF24" s="3326"/>
      <c r="AG24" s="3326"/>
      <c r="AH24" s="3326"/>
      <c r="AI24" s="3326"/>
      <c r="AJ24" s="3326"/>
      <c r="AK24" s="3326"/>
      <c r="AL24" s="3326"/>
      <c r="AM24" s="3331"/>
      <c r="AQ24" s="3273" t="s">
        <v>1833</v>
      </c>
    </row>
    <row r="25" spans="1:43" ht="30" customHeight="1">
      <c r="A25" s="3332"/>
      <c r="B25" s="3300"/>
      <c r="C25" s="3301"/>
      <c r="D25" s="3301"/>
      <c r="E25" s="3301"/>
      <c r="F25" s="3301"/>
      <c r="G25" s="3301"/>
      <c r="H25" s="3301"/>
      <c r="I25" s="3302"/>
      <c r="J25" s="3333"/>
      <c r="K25" s="3334"/>
      <c r="L25" s="3334"/>
      <c r="M25" s="3334"/>
      <c r="N25" s="3335"/>
      <c r="O25" s="3336"/>
      <c r="P25" s="3337"/>
      <c r="Q25" s="3337"/>
      <c r="R25" s="3337"/>
      <c r="S25" s="3337"/>
      <c r="T25" s="3337"/>
      <c r="U25" s="3337"/>
      <c r="V25" s="3337"/>
      <c r="W25" s="3337"/>
      <c r="X25" s="3337"/>
      <c r="Y25" s="3337"/>
      <c r="Z25" s="3337"/>
      <c r="AA25" s="3333"/>
      <c r="AB25" s="3334"/>
      <c r="AC25" s="3335"/>
      <c r="AD25" s="3333"/>
      <c r="AE25" s="3334"/>
      <c r="AF25" s="3334"/>
      <c r="AG25" s="3334"/>
      <c r="AH25" s="3334"/>
      <c r="AI25" s="3334"/>
      <c r="AJ25" s="3334"/>
      <c r="AK25" s="3334"/>
      <c r="AL25" s="3334"/>
      <c r="AM25" s="3338"/>
    </row>
    <row r="26" spans="1:43" ht="30" customHeight="1">
      <c r="A26" s="3332"/>
      <c r="B26" s="3295" t="s">
        <v>1834</v>
      </c>
      <c r="C26" s="3296"/>
      <c r="D26" s="3296"/>
      <c r="E26" s="3296"/>
      <c r="F26" s="3296"/>
      <c r="G26" s="3296"/>
      <c r="H26" s="3296"/>
      <c r="I26" s="3297"/>
      <c r="J26" s="3339" t="s">
        <v>1816</v>
      </c>
      <c r="K26" s="3339"/>
      <c r="L26" s="3339"/>
      <c r="M26" s="3339"/>
      <c r="N26" s="3339"/>
      <c r="O26" s="3339"/>
      <c r="P26" s="3339"/>
      <c r="Q26" s="3339"/>
      <c r="R26" s="3339"/>
      <c r="S26" s="3339"/>
      <c r="T26" s="3339"/>
      <c r="U26" s="3339"/>
      <c r="V26" s="3339"/>
      <c r="W26" s="3339"/>
      <c r="X26" s="3339"/>
      <c r="Y26" s="3339"/>
      <c r="Z26" s="3339"/>
      <c r="AA26" s="3339"/>
      <c r="AB26" s="3339"/>
      <c r="AC26" s="3339"/>
      <c r="AD26" s="3339"/>
      <c r="AE26" s="3339"/>
      <c r="AF26" s="3339"/>
      <c r="AG26" s="3339"/>
      <c r="AH26" s="3339"/>
      <c r="AI26" s="3339"/>
      <c r="AJ26" s="3339"/>
      <c r="AK26" s="3339"/>
      <c r="AL26" s="3339"/>
      <c r="AM26" s="3340"/>
      <c r="AQ26" s="3273" t="s">
        <v>1835</v>
      </c>
    </row>
    <row r="27" spans="1:43" ht="30" customHeight="1">
      <c r="A27" s="3286"/>
      <c r="B27" s="3295"/>
      <c r="C27" s="3296"/>
      <c r="D27" s="3296"/>
      <c r="E27" s="3296"/>
      <c r="F27" s="3296"/>
      <c r="G27" s="3296"/>
      <c r="H27" s="3296"/>
      <c r="I27" s="3297"/>
      <c r="J27" s="3315" t="s">
        <v>1827</v>
      </c>
      <c r="K27" s="3315"/>
      <c r="L27" s="3315"/>
      <c r="M27" s="3315"/>
      <c r="N27" s="3315"/>
      <c r="O27" s="3315"/>
      <c r="P27" s="3315"/>
      <c r="Q27" s="3315"/>
      <c r="R27" s="3315"/>
      <c r="S27" s="3315"/>
      <c r="T27" s="3315"/>
      <c r="U27" s="3315"/>
      <c r="V27" s="3315"/>
      <c r="W27" s="3315"/>
      <c r="X27" s="3315"/>
      <c r="Y27" s="3315"/>
      <c r="Z27" s="3315"/>
      <c r="AA27" s="3315"/>
      <c r="AB27" s="3315"/>
      <c r="AC27" s="3315"/>
      <c r="AD27" s="3315"/>
      <c r="AE27" s="3315"/>
      <c r="AF27" s="3315"/>
      <c r="AG27" s="3315"/>
      <c r="AH27" s="3315"/>
      <c r="AI27" s="3315"/>
      <c r="AJ27" s="3315"/>
      <c r="AK27" s="3315"/>
      <c r="AL27" s="3315"/>
      <c r="AM27" s="3316"/>
    </row>
    <row r="28" spans="1:43" ht="30" customHeight="1">
      <c r="A28" s="3286"/>
      <c r="B28" s="3300"/>
      <c r="C28" s="3301"/>
      <c r="D28" s="3301"/>
      <c r="E28" s="3301"/>
      <c r="F28" s="3301"/>
      <c r="G28" s="3301"/>
      <c r="H28" s="3301"/>
      <c r="I28" s="3302"/>
      <c r="J28" s="3341"/>
      <c r="K28" s="3341"/>
      <c r="L28" s="3341"/>
      <c r="M28" s="3341"/>
      <c r="N28" s="3341"/>
      <c r="O28" s="3341"/>
      <c r="P28" s="3341"/>
      <c r="Q28" s="3341"/>
      <c r="R28" s="3341"/>
      <c r="S28" s="3341"/>
      <c r="T28" s="3341"/>
      <c r="U28" s="3341"/>
      <c r="V28" s="3341"/>
      <c r="W28" s="3341"/>
      <c r="X28" s="3341"/>
      <c r="Y28" s="3341"/>
      <c r="Z28" s="3341"/>
      <c r="AA28" s="3341"/>
      <c r="AB28" s="3341"/>
      <c r="AC28" s="3341"/>
      <c r="AD28" s="3341"/>
      <c r="AE28" s="3341"/>
      <c r="AF28" s="3341"/>
      <c r="AG28" s="3341"/>
      <c r="AH28" s="3341"/>
      <c r="AI28" s="3341"/>
      <c r="AJ28" s="3341"/>
      <c r="AK28" s="3341"/>
      <c r="AL28" s="3341"/>
      <c r="AM28" s="3342"/>
    </row>
    <row r="29" spans="1:43" ht="30" customHeight="1">
      <c r="A29" s="3286"/>
      <c r="B29" s="3305" t="s">
        <v>172</v>
      </c>
      <c r="C29" s="3306"/>
      <c r="D29" s="3306"/>
      <c r="E29" s="3306"/>
      <c r="F29" s="3306"/>
      <c r="G29" s="3306"/>
      <c r="H29" s="3306"/>
      <c r="I29" s="3307"/>
      <c r="J29" s="3308" t="s">
        <v>166</v>
      </c>
      <c r="K29" s="3308"/>
      <c r="L29" s="3308"/>
      <c r="M29" s="3308"/>
      <c r="N29" s="3308"/>
      <c r="O29" s="3308"/>
      <c r="P29" s="3308"/>
      <c r="Q29" s="3308"/>
      <c r="R29" s="3308"/>
      <c r="S29" s="3308"/>
      <c r="T29" s="3308"/>
      <c r="U29" s="3308"/>
      <c r="V29" s="3308"/>
      <c r="W29" s="3308"/>
      <c r="X29" s="3308"/>
      <c r="Y29" s="3308" t="s">
        <v>167</v>
      </c>
      <c r="Z29" s="3308"/>
      <c r="AA29" s="3308"/>
      <c r="AB29" s="3308"/>
      <c r="AC29" s="3308"/>
      <c r="AD29" s="3308"/>
      <c r="AE29" s="3308"/>
      <c r="AF29" s="3308"/>
      <c r="AG29" s="3308"/>
      <c r="AH29" s="3308"/>
      <c r="AI29" s="3308"/>
      <c r="AJ29" s="3308"/>
      <c r="AK29" s="3308"/>
      <c r="AL29" s="3308"/>
      <c r="AM29" s="3309"/>
    </row>
    <row r="30" spans="1:43" ht="30" customHeight="1">
      <c r="A30" s="3286"/>
      <c r="B30" s="3305" t="s">
        <v>1836</v>
      </c>
      <c r="C30" s="3306"/>
      <c r="D30" s="3306"/>
      <c r="E30" s="3306"/>
      <c r="F30" s="3306"/>
      <c r="G30" s="3306"/>
      <c r="H30" s="3306"/>
      <c r="I30" s="3307"/>
      <c r="J30" s="3308" t="s">
        <v>1824</v>
      </c>
      <c r="K30" s="3308"/>
      <c r="L30" s="3308"/>
      <c r="M30" s="3308"/>
      <c r="N30" s="3308"/>
      <c r="O30" s="3308"/>
      <c r="P30" s="3308"/>
      <c r="Q30" s="3308"/>
      <c r="R30" s="3308"/>
      <c r="S30" s="3308"/>
      <c r="T30" s="3308"/>
      <c r="U30" s="3308"/>
      <c r="V30" s="3308"/>
      <c r="W30" s="3308"/>
      <c r="X30" s="3308"/>
      <c r="Y30" s="3308" t="s">
        <v>174</v>
      </c>
      <c r="Z30" s="3308"/>
      <c r="AA30" s="3308"/>
      <c r="AB30" s="3308"/>
      <c r="AC30" s="3308"/>
      <c r="AD30" s="3308"/>
      <c r="AE30" s="3308"/>
      <c r="AF30" s="3308"/>
      <c r="AG30" s="3308"/>
      <c r="AH30" s="3308"/>
      <c r="AI30" s="3308"/>
      <c r="AJ30" s="3308"/>
      <c r="AK30" s="3308"/>
      <c r="AL30" s="3308"/>
      <c r="AM30" s="3309"/>
    </row>
    <row r="31" spans="1:43" ht="30" customHeight="1">
      <c r="A31" s="3286"/>
      <c r="B31" s="3290" t="s">
        <v>1837</v>
      </c>
      <c r="C31" s="3291"/>
      <c r="D31" s="3291"/>
      <c r="E31" s="3291"/>
      <c r="F31" s="3291"/>
      <c r="G31" s="3291"/>
      <c r="H31" s="3291"/>
      <c r="I31" s="3292"/>
      <c r="J31" s="3293" t="s">
        <v>1816</v>
      </c>
      <c r="K31" s="3293"/>
      <c r="L31" s="3293"/>
      <c r="M31" s="3293"/>
      <c r="N31" s="3293"/>
      <c r="O31" s="3293"/>
      <c r="P31" s="3293"/>
      <c r="Q31" s="3293"/>
      <c r="R31" s="3293"/>
      <c r="S31" s="3293"/>
      <c r="T31" s="3293"/>
      <c r="U31" s="3293"/>
      <c r="V31" s="3293"/>
      <c r="W31" s="3293"/>
      <c r="X31" s="3293"/>
      <c r="Y31" s="3293"/>
      <c r="Z31" s="3293"/>
      <c r="AA31" s="3293"/>
      <c r="AB31" s="3293"/>
      <c r="AC31" s="3293"/>
      <c r="AD31" s="3293"/>
      <c r="AE31" s="3293"/>
      <c r="AF31" s="3293"/>
      <c r="AG31" s="3293"/>
      <c r="AH31" s="3293"/>
      <c r="AI31" s="3293"/>
      <c r="AJ31" s="3293"/>
      <c r="AK31" s="3293"/>
      <c r="AL31" s="3293"/>
      <c r="AM31" s="3294"/>
    </row>
    <row r="32" spans="1:43" ht="30" customHeight="1">
      <c r="A32" s="3286"/>
      <c r="B32" s="3295"/>
      <c r="C32" s="3296"/>
      <c r="D32" s="3296"/>
      <c r="E32" s="3296"/>
      <c r="F32" s="3296"/>
      <c r="G32" s="3296"/>
      <c r="H32" s="3296"/>
      <c r="I32" s="3297"/>
      <c r="J32" s="3315" t="s">
        <v>1827</v>
      </c>
      <c r="K32" s="3315"/>
      <c r="L32" s="3315"/>
      <c r="M32" s="3315"/>
      <c r="N32" s="3315"/>
      <c r="O32" s="3315"/>
      <c r="P32" s="3315"/>
      <c r="Q32" s="3315"/>
      <c r="R32" s="3315"/>
      <c r="S32" s="3315"/>
      <c r="T32" s="3315"/>
      <c r="U32" s="3315"/>
      <c r="V32" s="3315"/>
      <c r="W32" s="3315"/>
      <c r="X32" s="3315"/>
      <c r="Y32" s="3315"/>
      <c r="Z32" s="3315"/>
      <c r="AA32" s="3315"/>
      <c r="AB32" s="3315"/>
      <c r="AC32" s="3315"/>
      <c r="AD32" s="3315"/>
      <c r="AE32" s="3315"/>
      <c r="AF32" s="3315"/>
      <c r="AG32" s="3315"/>
      <c r="AH32" s="3315"/>
      <c r="AI32" s="3315"/>
      <c r="AJ32" s="3315"/>
      <c r="AK32" s="3315"/>
      <c r="AL32" s="3315"/>
      <c r="AM32" s="3316"/>
    </row>
    <row r="33" spans="1:39" ht="30" customHeight="1" thickBot="1">
      <c r="A33" s="3343"/>
      <c r="B33" s="3318"/>
      <c r="C33" s="3319"/>
      <c r="D33" s="3319"/>
      <c r="E33" s="3319"/>
      <c r="F33" s="3319"/>
      <c r="G33" s="3319"/>
      <c r="H33" s="3319"/>
      <c r="I33" s="3320"/>
      <c r="J33" s="3344"/>
      <c r="K33" s="3344"/>
      <c r="L33" s="3344"/>
      <c r="M33" s="3344"/>
      <c r="N33" s="3344"/>
      <c r="O33" s="3344"/>
      <c r="P33" s="3344"/>
      <c r="Q33" s="3344"/>
      <c r="R33" s="3344"/>
      <c r="S33" s="3344"/>
      <c r="T33" s="3344"/>
      <c r="U33" s="3344"/>
      <c r="V33" s="3344"/>
      <c r="W33" s="3344"/>
      <c r="X33" s="3344"/>
      <c r="Y33" s="3344"/>
      <c r="Z33" s="3344"/>
      <c r="AA33" s="3344"/>
      <c r="AB33" s="3344"/>
      <c r="AC33" s="3344"/>
      <c r="AD33" s="3344"/>
      <c r="AE33" s="3344"/>
      <c r="AF33" s="3344"/>
      <c r="AG33" s="3344"/>
      <c r="AH33" s="3344"/>
      <c r="AI33" s="3344"/>
      <c r="AJ33" s="3344"/>
      <c r="AK33" s="3344"/>
      <c r="AL33" s="3344"/>
      <c r="AM33" s="3345"/>
    </row>
    <row r="34" spans="1:39" ht="28" customHeight="1">
      <c r="A34" s="3346" t="s">
        <v>1838</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row>
    <row r="35" spans="1:39" ht="28" customHeight="1">
      <c r="A35" s="334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row>
    <row r="36" spans="1:39" ht="28" customHeight="1" thickBot="1">
      <c r="A36" s="3348"/>
      <c r="B36" s="3349"/>
      <c r="C36" s="3349"/>
      <c r="D36" s="3349"/>
      <c r="E36" s="3349"/>
      <c r="F36" s="3349"/>
      <c r="G36" s="3349"/>
      <c r="H36" s="3349"/>
      <c r="I36" s="3349"/>
      <c r="J36" s="3349"/>
      <c r="K36" s="3349"/>
      <c r="L36" s="3349"/>
      <c r="M36" s="3349"/>
      <c r="N36" s="3349"/>
      <c r="O36" s="3349"/>
      <c r="P36" s="3349"/>
      <c r="Q36" s="3349"/>
      <c r="R36" s="3349"/>
      <c r="S36" s="3349"/>
      <c r="T36" s="3349"/>
      <c r="U36" s="3349"/>
      <c r="V36" s="3349"/>
      <c r="W36" s="3349"/>
      <c r="X36" s="3349"/>
      <c r="Y36" s="3349"/>
      <c r="Z36" s="3349"/>
      <c r="AA36" s="3349"/>
      <c r="AB36" s="3349"/>
      <c r="AC36" s="3349"/>
      <c r="AD36" s="3349"/>
      <c r="AE36" s="3349"/>
      <c r="AF36" s="3349"/>
      <c r="AG36" s="3349"/>
      <c r="AH36" s="3349"/>
      <c r="AI36" s="3349"/>
      <c r="AJ36" s="3349"/>
      <c r="AK36" s="3349"/>
      <c r="AL36" s="3349"/>
      <c r="AM36" s="3349"/>
    </row>
    <row r="37" spans="1:39" ht="30" customHeight="1">
      <c r="A37" s="3350" t="s">
        <v>1839</v>
      </c>
      <c r="B37" s="3351" t="s">
        <v>1840</v>
      </c>
      <c r="C37" s="3351"/>
      <c r="D37" s="3351"/>
      <c r="E37" s="3351"/>
      <c r="F37" s="3351"/>
      <c r="G37" s="3351"/>
      <c r="H37" s="3351"/>
      <c r="I37" s="3351"/>
      <c r="J37" s="3352" t="s">
        <v>1841</v>
      </c>
      <c r="K37" s="3353"/>
      <c r="L37" s="3352" t="s">
        <v>1842</v>
      </c>
      <c r="M37" s="3353"/>
      <c r="N37" s="3353"/>
      <c r="O37" s="3353"/>
      <c r="P37" s="3353"/>
      <c r="Q37" s="3354"/>
      <c r="R37" s="3355" t="s">
        <v>179</v>
      </c>
      <c r="S37" s="3356"/>
      <c r="T37" s="3356"/>
      <c r="U37" s="3356"/>
      <c r="V37" s="3356"/>
      <c r="W37" s="3356"/>
      <c r="X37" s="3356"/>
      <c r="Y37" s="3357"/>
      <c r="Z37" s="3355" t="s">
        <v>180</v>
      </c>
      <c r="AA37" s="3356"/>
      <c r="AB37" s="3356"/>
      <c r="AC37" s="3356"/>
      <c r="AD37" s="3356"/>
      <c r="AE37" s="3356"/>
      <c r="AF37" s="3357"/>
      <c r="AG37" s="3352" t="s">
        <v>1843</v>
      </c>
      <c r="AH37" s="3356"/>
      <c r="AI37" s="3356"/>
      <c r="AJ37" s="3356"/>
      <c r="AK37" s="3356"/>
      <c r="AL37" s="3356"/>
      <c r="AM37" s="3358"/>
    </row>
    <row r="38" spans="1:39" ht="30" customHeight="1">
      <c r="A38" s="3359"/>
      <c r="B38" s="3360"/>
      <c r="C38" s="3360"/>
      <c r="D38" s="3360"/>
      <c r="E38" s="3360"/>
      <c r="F38" s="3360"/>
      <c r="G38" s="3360"/>
      <c r="H38" s="3360"/>
      <c r="I38" s="3360"/>
      <c r="J38" s="3361"/>
      <c r="K38" s="3362"/>
      <c r="L38" s="3361"/>
      <c r="M38" s="3362"/>
      <c r="N38" s="3362"/>
      <c r="O38" s="3362"/>
      <c r="P38" s="3362"/>
      <c r="Q38" s="3363"/>
      <c r="R38" s="3364"/>
      <c r="S38" s="3365"/>
      <c r="T38" s="3365"/>
      <c r="U38" s="3365"/>
      <c r="V38" s="3365"/>
      <c r="W38" s="3365"/>
      <c r="X38" s="3365"/>
      <c r="Y38" s="3366"/>
      <c r="Z38" s="3364"/>
      <c r="AA38" s="3365"/>
      <c r="AB38" s="3365"/>
      <c r="AC38" s="3365"/>
      <c r="AD38" s="3365"/>
      <c r="AE38" s="3365"/>
      <c r="AF38" s="3366"/>
      <c r="AG38" s="3364"/>
      <c r="AH38" s="3365"/>
      <c r="AI38" s="3365"/>
      <c r="AJ38" s="3365"/>
      <c r="AK38" s="3365"/>
      <c r="AL38" s="3365"/>
      <c r="AM38" s="3367"/>
    </row>
    <row r="39" spans="1:39" ht="30" customHeight="1">
      <c r="A39" s="3359"/>
      <c r="B39" s="3368" t="s">
        <v>1844</v>
      </c>
      <c r="C39" s="3369" t="s">
        <v>168</v>
      </c>
      <c r="D39" s="3369"/>
      <c r="E39" s="3369"/>
      <c r="F39" s="3369"/>
      <c r="G39" s="3369"/>
      <c r="H39" s="3369"/>
      <c r="I39" s="3369"/>
      <c r="J39" s="3370"/>
      <c r="K39" s="3371"/>
      <c r="L39" s="3372"/>
      <c r="M39" s="3373"/>
      <c r="N39" s="3373"/>
      <c r="O39" s="3373"/>
      <c r="P39" s="3373"/>
      <c r="Q39" s="3374"/>
      <c r="R39" s="3375" t="s">
        <v>1845</v>
      </c>
      <c r="S39" s="3376"/>
      <c r="T39" s="3376"/>
      <c r="U39" s="3376"/>
      <c r="V39" s="3376"/>
      <c r="W39" s="3376"/>
      <c r="X39" s="3376"/>
      <c r="Y39" s="3377"/>
      <c r="Z39" s="3378"/>
      <c r="AA39" s="3379"/>
      <c r="AB39" s="3379"/>
      <c r="AC39" s="3379"/>
      <c r="AD39" s="3379"/>
      <c r="AE39" s="3379"/>
      <c r="AF39" s="3380"/>
      <c r="AG39" s="3370"/>
      <c r="AH39" s="3381"/>
      <c r="AI39" s="3381"/>
      <c r="AJ39" s="3381"/>
      <c r="AK39" s="3381"/>
      <c r="AL39" s="3381"/>
      <c r="AM39" s="3382"/>
    </row>
    <row r="40" spans="1:39" ht="30" customHeight="1">
      <c r="A40" s="3359"/>
      <c r="B40" s="3368"/>
      <c r="C40" s="3369" t="s">
        <v>169</v>
      </c>
      <c r="D40" s="3369"/>
      <c r="E40" s="3369"/>
      <c r="F40" s="3369"/>
      <c r="G40" s="3369"/>
      <c r="H40" s="3369"/>
      <c r="I40" s="3369"/>
      <c r="J40" s="3370"/>
      <c r="K40" s="3371"/>
      <c r="L40" s="3372"/>
      <c r="M40" s="3373"/>
      <c r="N40" s="3373"/>
      <c r="O40" s="3373"/>
      <c r="P40" s="3373"/>
      <c r="Q40" s="3374"/>
      <c r="R40" s="3375" t="s">
        <v>1845</v>
      </c>
      <c r="S40" s="3376"/>
      <c r="T40" s="3376"/>
      <c r="U40" s="3376"/>
      <c r="V40" s="3376"/>
      <c r="W40" s="3376"/>
      <c r="X40" s="3376"/>
      <c r="Y40" s="3377"/>
      <c r="Z40" s="3378"/>
      <c r="AA40" s="3379"/>
      <c r="AB40" s="3379"/>
      <c r="AC40" s="3379"/>
      <c r="AD40" s="3379"/>
      <c r="AE40" s="3379"/>
      <c r="AF40" s="3380"/>
      <c r="AG40" s="3370"/>
      <c r="AH40" s="3381"/>
      <c r="AI40" s="3381"/>
      <c r="AJ40" s="3381"/>
      <c r="AK40" s="3381"/>
      <c r="AL40" s="3381"/>
      <c r="AM40" s="3382"/>
    </row>
    <row r="41" spans="1:39" ht="30" customHeight="1">
      <c r="A41" s="3359"/>
      <c r="B41" s="3368"/>
      <c r="C41" s="3369" t="s">
        <v>91</v>
      </c>
      <c r="D41" s="3369"/>
      <c r="E41" s="3369"/>
      <c r="F41" s="3369"/>
      <c r="G41" s="3369"/>
      <c r="H41" s="3369"/>
      <c r="I41" s="3369"/>
      <c r="J41" s="3370"/>
      <c r="K41" s="3371"/>
      <c r="L41" s="3372"/>
      <c r="M41" s="3373"/>
      <c r="N41" s="3373"/>
      <c r="O41" s="3373"/>
      <c r="P41" s="3373"/>
      <c r="Q41" s="3374"/>
      <c r="R41" s="3375" t="s">
        <v>1845</v>
      </c>
      <c r="S41" s="3376"/>
      <c r="T41" s="3376"/>
      <c r="U41" s="3376"/>
      <c r="V41" s="3376"/>
      <c r="W41" s="3376"/>
      <c r="X41" s="3376"/>
      <c r="Y41" s="3377"/>
      <c r="Z41" s="3378"/>
      <c r="AA41" s="3379"/>
      <c r="AB41" s="3379"/>
      <c r="AC41" s="3379"/>
      <c r="AD41" s="3379"/>
      <c r="AE41" s="3379"/>
      <c r="AF41" s="3380"/>
      <c r="AG41" s="3370"/>
      <c r="AH41" s="3381"/>
      <c r="AI41" s="3381"/>
      <c r="AJ41" s="3381"/>
      <c r="AK41" s="3381"/>
      <c r="AL41" s="3381"/>
      <c r="AM41" s="3382"/>
    </row>
    <row r="42" spans="1:39" ht="30" customHeight="1">
      <c r="A42" s="3359"/>
      <c r="B42" s="3368"/>
      <c r="C42" s="3369" t="s">
        <v>170</v>
      </c>
      <c r="D42" s="3369"/>
      <c r="E42" s="3369"/>
      <c r="F42" s="3369"/>
      <c r="G42" s="3369"/>
      <c r="H42" s="3369"/>
      <c r="I42" s="3369"/>
      <c r="J42" s="3370"/>
      <c r="K42" s="3371"/>
      <c r="L42" s="3372"/>
      <c r="M42" s="3373"/>
      <c r="N42" s="3373"/>
      <c r="O42" s="3373"/>
      <c r="P42" s="3373"/>
      <c r="Q42" s="3374"/>
      <c r="R42" s="3375" t="s">
        <v>1845</v>
      </c>
      <c r="S42" s="3376"/>
      <c r="T42" s="3376"/>
      <c r="U42" s="3376"/>
      <c r="V42" s="3376"/>
      <c r="W42" s="3376"/>
      <c r="X42" s="3376"/>
      <c r="Y42" s="3377"/>
      <c r="Z42" s="3378"/>
      <c r="AA42" s="3379"/>
      <c r="AB42" s="3379"/>
      <c r="AC42" s="3379"/>
      <c r="AD42" s="3379"/>
      <c r="AE42" s="3379"/>
      <c r="AF42" s="3380"/>
      <c r="AG42" s="3370"/>
      <c r="AH42" s="3381"/>
      <c r="AI42" s="3381"/>
      <c r="AJ42" s="3381"/>
      <c r="AK42" s="3381"/>
      <c r="AL42" s="3381"/>
      <c r="AM42" s="3382"/>
    </row>
    <row r="43" spans="1:39" ht="30" customHeight="1">
      <c r="A43" s="3359"/>
      <c r="B43" s="3368"/>
      <c r="C43" s="3383" t="s">
        <v>181</v>
      </c>
      <c r="D43" s="3384"/>
      <c r="E43" s="3384"/>
      <c r="F43" s="3384"/>
      <c r="G43" s="3384"/>
      <c r="H43" s="3384"/>
      <c r="I43" s="3385"/>
      <c r="J43" s="3370"/>
      <c r="K43" s="3371"/>
      <c r="L43" s="3372"/>
      <c r="M43" s="3373"/>
      <c r="N43" s="3373"/>
      <c r="O43" s="3373"/>
      <c r="P43" s="3373"/>
      <c r="Q43" s="3374"/>
      <c r="R43" s="3375" t="s">
        <v>1845</v>
      </c>
      <c r="S43" s="3376"/>
      <c r="T43" s="3376"/>
      <c r="U43" s="3376"/>
      <c r="V43" s="3376"/>
      <c r="W43" s="3376"/>
      <c r="X43" s="3376"/>
      <c r="Y43" s="3377"/>
      <c r="Z43" s="3378"/>
      <c r="AA43" s="3379"/>
      <c r="AB43" s="3379"/>
      <c r="AC43" s="3379"/>
      <c r="AD43" s="3379"/>
      <c r="AE43" s="3379"/>
      <c r="AF43" s="3380"/>
      <c r="AG43" s="3370"/>
      <c r="AH43" s="3381"/>
      <c r="AI43" s="3381"/>
      <c r="AJ43" s="3381"/>
      <c r="AK43" s="3381"/>
      <c r="AL43" s="3381"/>
      <c r="AM43" s="3382"/>
    </row>
    <row r="44" spans="1:39" ht="30" customHeight="1">
      <c r="A44" s="3359"/>
      <c r="B44" s="3368"/>
      <c r="C44" s="3383" t="s">
        <v>404</v>
      </c>
      <c r="D44" s="3384"/>
      <c r="E44" s="3384"/>
      <c r="F44" s="3384"/>
      <c r="G44" s="3384"/>
      <c r="H44" s="3384"/>
      <c r="I44" s="3385"/>
      <c r="J44" s="3370"/>
      <c r="K44" s="3371"/>
      <c r="L44" s="3372"/>
      <c r="M44" s="3373"/>
      <c r="N44" s="3373"/>
      <c r="O44" s="3373"/>
      <c r="P44" s="3373"/>
      <c r="Q44" s="3374"/>
      <c r="R44" s="3375" t="s">
        <v>1845</v>
      </c>
      <c r="S44" s="3376"/>
      <c r="T44" s="3376"/>
      <c r="U44" s="3376"/>
      <c r="V44" s="3376"/>
      <c r="W44" s="3376"/>
      <c r="X44" s="3376"/>
      <c r="Y44" s="3377"/>
      <c r="Z44" s="3378"/>
      <c r="AA44" s="3379"/>
      <c r="AB44" s="3379"/>
      <c r="AC44" s="3379"/>
      <c r="AD44" s="3379"/>
      <c r="AE44" s="3379"/>
      <c r="AF44" s="3380"/>
      <c r="AG44" s="3370"/>
      <c r="AH44" s="3381"/>
      <c r="AI44" s="3381"/>
      <c r="AJ44" s="3381"/>
      <c r="AK44" s="3381"/>
      <c r="AL44" s="3381"/>
      <c r="AM44" s="3382"/>
    </row>
    <row r="45" spans="1:39" ht="30" customHeight="1">
      <c r="A45" s="3359"/>
      <c r="B45" s="3368"/>
      <c r="C45" s="3369" t="s">
        <v>182</v>
      </c>
      <c r="D45" s="3369"/>
      <c r="E45" s="3369"/>
      <c r="F45" s="3369"/>
      <c r="G45" s="3369"/>
      <c r="H45" s="3369"/>
      <c r="I45" s="3369"/>
      <c r="J45" s="3370"/>
      <c r="K45" s="3371"/>
      <c r="L45" s="3372"/>
      <c r="M45" s="3373"/>
      <c r="N45" s="3373"/>
      <c r="O45" s="3373"/>
      <c r="P45" s="3373"/>
      <c r="Q45" s="3374"/>
      <c r="R45" s="3375" t="s">
        <v>1845</v>
      </c>
      <c r="S45" s="3376"/>
      <c r="T45" s="3376"/>
      <c r="U45" s="3376"/>
      <c r="V45" s="3376"/>
      <c r="W45" s="3376"/>
      <c r="X45" s="3376"/>
      <c r="Y45" s="3377"/>
      <c r="Z45" s="3378"/>
      <c r="AA45" s="3379"/>
      <c r="AB45" s="3379"/>
      <c r="AC45" s="3379"/>
      <c r="AD45" s="3379"/>
      <c r="AE45" s="3379"/>
      <c r="AF45" s="3380"/>
      <c r="AG45" s="3370"/>
      <c r="AH45" s="3381"/>
      <c r="AI45" s="3381"/>
      <c r="AJ45" s="3381"/>
      <c r="AK45" s="3381"/>
      <c r="AL45" s="3381"/>
      <c r="AM45" s="3382"/>
    </row>
    <row r="46" spans="1:39" ht="30" customHeight="1">
      <c r="A46" s="3359"/>
      <c r="B46" s="3368"/>
      <c r="C46" s="3383" t="s">
        <v>183</v>
      </c>
      <c r="D46" s="3384"/>
      <c r="E46" s="3384"/>
      <c r="F46" s="3384"/>
      <c r="G46" s="3384"/>
      <c r="H46" s="3384"/>
      <c r="I46" s="3385"/>
      <c r="J46" s="3370"/>
      <c r="K46" s="3371"/>
      <c r="L46" s="3372"/>
      <c r="M46" s="3373"/>
      <c r="N46" s="3373"/>
      <c r="O46" s="3373"/>
      <c r="P46" s="3373"/>
      <c r="Q46" s="3374"/>
      <c r="R46" s="3375" t="s">
        <v>1845</v>
      </c>
      <c r="S46" s="3376"/>
      <c r="T46" s="3376"/>
      <c r="U46" s="3376"/>
      <c r="V46" s="3376"/>
      <c r="W46" s="3376"/>
      <c r="X46" s="3376"/>
      <c r="Y46" s="3377"/>
      <c r="Z46" s="3378"/>
      <c r="AA46" s="3379"/>
      <c r="AB46" s="3379"/>
      <c r="AC46" s="3379"/>
      <c r="AD46" s="3379"/>
      <c r="AE46" s="3379"/>
      <c r="AF46" s="3380"/>
      <c r="AG46" s="3370"/>
      <c r="AH46" s="3381"/>
      <c r="AI46" s="3381"/>
      <c r="AJ46" s="3381"/>
      <c r="AK46" s="3381"/>
      <c r="AL46" s="3381"/>
      <c r="AM46" s="3382"/>
    </row>
    <row r="47" spans="1:39" ht="30" customHeight="1">
      <c r="A47" s="3359"/>
      <c r="B47" s="3368"/>
      <c r="C47" s="3369" t="s">
        <v>184</v>
      </c>
      <c r="D47" s="3369"/>
      <c r="E47" s="3369"/>
      <c r="F47" s="3369"/>
      <c r="G47" s="3369"/>
      <c r="H47" s="3369"/>
      <c r="I47" s="3369"/>
      <c r="J47" s="3370"/>
      <c r="K47" s="3371"/>
      <c r="L47" s="3372"/>
      <c r="M47" s="3373"/>
      <c r="N47" s="3373"/>
      <c r="O47" s="3373"/>
      <c r="P47" s="3373"/>
      <c r="Q47" s="3374"/>
      <c r="R47" s="3375" t="s">
        <v>1845</v>
      </c>
      <c r="S47" s="3376"/>
      <c r="T47" s="3376"/>
      <c r="U47" s="3376"/>
      <c r="V47" s="3376"/>
      <c r="W47" s="3376"/>
      <c r="X47" s="3376"/>
      <c r="Y47" s="3377"/>
      <c r="Z47" s="3378"/>
      <c r="AA47" s="3379"/>
      <c r="AB47" s="3379"/>
      <c r="AC47" s="3379"/>
      <c r="AD47" s="3379"/>
      <c r="AE47" s="3379"/>
      <c r="AF47" s="3380"/>
      <c r="AG47" s="3370"/>
      <c r="AH47" s="3381"/>
      <c r="AI47" s="3381"/>
      <c r="AJ47" s="3381"/>
      <c r="AK47" s="3381"/>
      <c r="AL47" s="3381"/>
      <c r="AM47" s="3382"/>
    </row>
    <row r="48" spans="1:39" ht="30" customHeight="1">
      <c r="A48" s="3359"/>
      <c r="B48" s="3368" t="s">
        <v>185</v>
      </c>
      <c r="C48" s="3369" t="s">
        <v>186</v>
      </c>
      <c r="D48" s="3369"/>
      <c r="E48" s="3369"/>
      <c r="F48" s="3369"/>
      <c r="G48" s="3369"/>
      <c r="H48" s="3369"/>
      <c r="I48" s="3369"/>
      <c r="J48" s="3370"/>
      <c r="K48" s="3371"/>
      <c r="L48" s="3372"/>
      <c r="M48" s="3373"/>
      <c r="N48" s="3373"/>
      <c r="O48" s="3373"/>
      <c r="P48" s="3373"/>
      <c r="Q48" s="3374"/>
      <c r="R48" s="3375" t="s">
        <v>1845</v>
      </c>
      <c r="S48" s="3376"/>
      <c r="T48" s="3376"/>
      <c r="U48" s="3376"/>
      <c r="V48" s="3376"/>
      <c r="W48" s="3376"/>
      <c r="X48" s="3376"/>
      <c r="Y48" s="3377"/>
      <c r="Z48" s="3378"/>
      <c r="AA48" s="3379"/>
      <c r="AB48" s="3379"/>
      <c r="AC48" s="3379"/>
      <c r="AD48" s="3379"/>
      <c r="AE48" s="3379"/>
      <c r="AF48" s="3380"/>
      <c r="AG48" s="3370"/>
      <c r="AH48" s="3381"/>
      <c r="AI48" s="3381"/>
      <c r="AJ48" s="3381"/>
      <c r="AK48" s="3381"/>
      <c r="AL48" s="3381"/>
      <c r="AM48" s="3382"/>
    </row>
    <row r="49" spans="1:39" ht="30" customHeight="1">
      <c r="A49" s="3359"/>
      <c r="B49" s="3368"/>
      <c r="C49" s="3369" t="s">
        <v>176</v>
      </c>
      <c r="D49" s="3369"/>
      <c r="E49" s="3369"/>
      <c r="F49" s="3369"/>
      <c r="G49" s="3369"/>
      <c r="H49" s="3369"/>
      <c r="I49" s="3369"/>
      <c r="J49" s="3370"/>
      <c r="K49" s="3371"/>
      <c r="L49" s="3372"/>
      <c r="M49" s="3373"/>
      <c r="N49" s="3373"/>
      <c r="O49" s="3373"/>
      <c r="P49" s="3373"/>
      <c r="Q49" s="3374"/>
      <c r="R49" s="3375" t="s">
        <v>1845</v>
      </c>
      <c r="S49" s="3376"/>
      <c r="T49" s="3376"/>
      <c r="U49" s="3376"/>
      <c r="V49" s="3376"/>
      <c r="W49" s="3376"/>
      <c r="X49" s="3376"/>
      <c r="Y49" s="3377"/>
      <c r="Z49" s="3378"/>
      <c r="AA49" s="3379"/>
      <c r="AB49" s="3379"/>
      <c r="AC49" s="3379"/>
      <c r="AD49" s="3379"/>
      <c r="AE49" s="3379"/>
      <c r="AF49" s="3380"/>
      <c r="AG49" s="3370"/>
      <c r="AH49" s="3381"/>
      <c r="AI49" s="3381"/>
      <c r="AJ49" s="3381"/>
      <c r="AK49" s="3381"/>
      <c r="AL49" s="3381"/>
      <c r="AM49" s="3382"/>
    </row>
    <row r="50" spans="1:39" ht="30" customHeight="1">
      <c r="A50" s="3359"/>
      <c r="B50" s="3368"/>
      <c r="C50" s="3369" t="s">
        <v>1846</v>
      </c>
      <c r="D50" s="3369"/>
      <c r="E50" s="3369"/>
      <c r="F50" s="3369"/>
      <c r="G50" s="3369"/>
      <c r="H50" s="3369"/>
      <c r="I50" s="3369"/>
      <c r="J50" s="3370"/>
      <c r="K50" s="3371"/>
      <c r="L50" s="3378"/>
      <c r="M50" s="3379"/>
      <c r="N50" s="3379"/>
      <c r="O50" s="3379"/>
      <c r="P50" s="3379"/>
      <c r="Q50" s="3380"/>
      <c r="R50" s="3375" t="s">
        <v>1845</v>
      </c>
      <c r="S50" s="3376"/>
      <c r="T50" s="3376"/>
      <c r="U50" s="3376"/>
      <c r="V50" s="3376"/>
      <c r="W50" s="3376"/>
      <c r="X50" s="3376"/>
      <c r="Y50" s="3377"/>
      <c r="Z50" s="3378"/>
      <c r="AA50" s="3379"/>
      <c r="AB50" s="3379"/>
      <c r="AC50" s="3379"/>
      <c r="AD50" s="3379"/>
      <c r="AE50" s="3379"/>
      <c r="AF50" s="3380"/>
      <c r="AG50" s="3370"/>
      <c r="AH50" s="3381"/>
      <c r="AI50" s="3381"/>
      <c r="AJ50" s="3381"/>
      <c r="AK50" s="3381"/>
      <c r="AL50" s="3381"/>
      <c r="AM50" s="3382"/>
    </row>
    <row r="51" spans="1:39" ht="30" customHeight="1">
      <c r="A51" s="3359"/>
      <c r="B51" s="3368"/>
      <c r="C51" s="3369" t="s">
        <v>615</v>
      </c>
      <c r="D51" s="3369"/>
      <c r="E51" s="3369"/>
      <c r="F51" s="3369"/>
      <c r="G51" s="3369"/>
      <c r="H51" s="3369"/>
      <c r="I51" s="3369"/>
      <c r="J51" s="3386"/>
      <c r="K51" s="3387"/>
      <c r="L51" s="3388"/>
      <c r="M51" s="3389"/>
      <c r="N51" s="3389"/>
      <c r="O51" s="3389"/>
      <c r="P51" s="3389"/>
      <c r="Q51" s="3390"/>
      <c r="R51" s="3375" t="s">
        <v>1845</v>
      </c>
      <c r="S51" s="3376"/>
      <c r="T51" s="3376"/>
      <c r="U51" s="3376"/>
      <c r="V51" s="3376"/>
      <c r="W51" s="3376"/>
      <c r="X51" s="3376"/>
      <c r="Y51" s="3377"/>
      <c r="Z51" s="3388"/>
      <c r="AA51" s="3389"/>
      <c r="AB51" s="3389"/>
      <c r="AC51" s="3389"/>
      <c r="AD51" s="3389"/>
      <c r="AE51" s="3389"/>
      <c r="AF51" s="3390"/>
      <c r="AG51" s="3386"/>
      <c r="AH51" s="3391"/>
      <c r="AI51" s="3391"/>
      <c r="AJ51" s="3391"/>
      <c r="AK51" s="3391"/>
      <c r="AL51" s="3391"/>
      <c r="AM51" s="3392"/>
    </row>
    <row r="52" spans="1:39" ht="30" customHeight="1">
      <c r="A52" s="3359"/>
      <c r="B52" s="3368"/>
      <c r="C52" s="3369" t="s">
        <v>710</v>
      </c>
      <c r="D52" s="3369"/>
      <c r="E52" s="3369"/>
      <c r="F52" s="3369"/>
      <c r="G52" s="3369"/>
      <c r="H52" s="3369"/>
      <c r="I52" s="3369"/>
      <c r="J52" s="3386"/>
      <c r="K52" s="3387"/>
      <c r="L52" s="3388"/>
      <c r="M52" s="3389"/>
      <c r="N52" s="3389"/>
      <c r="O52" s="3389"/>
      <c r="P52" s="3389"/>
      <c r="Q52" s="3390"/>
      <c r="R52" s="3375" t="s">
        <v>1845</v>
      </c>
      <c r="S52" s="3376"/>
      <c r="T52" s="3376"/>
      <c r="U52" s="3376"/>
      <c r="V52" s="3376"/>
      <c r="W52" s="3376"/>
      <c r="X52" s="3376"/>
      <c r="Y52" s="3377"/>
      <c r="Z52" s="3388"/>
      <c r="AA52" s="3389"/>
      <c r="AB52" s="3389"/>
      <c r="AC52" s="3389"/>
      <c r="AD52" s="3389"/>
      <c r="AE52" s="3389"/>
      <c r="AF52" s="3390"/>
      <c r="AG52" s="3386"/>
      <c r="AH52" s="3391"/>
      <c r="AI52" s="3391"/>
      <c r="AJ52" s="3391"/>
      <c r="AK52" s="3391"/>
      <c r="AL52" s="3391"/>
      <c r="AM52" s="3392"/>
    </row>
    <row r="53" spans="1:39" ht="30" customHeight="1">
      <c r="A53" s="3359"/>
      <c r="B53" s="3368"/>
      <c r="C53" s="3369" t="s">
        <v>187</v>
      </c>
      <c r="D53" s="3369"/>
      <c r="E53" s="3369"/>
      <c r="F53" s="3369"/>
      <c r="G53" s="3369"/>
      <c r="H53" s="3369"/>
      <c r="I53" s="3369"/>
      <c r="J53" s="3370"/>
      <c r="K53" s="3371"/>
      <c r="L53" s="3378"/>
      <c r="M53" s="3379"/>
      <c r="N53" s="3379"/>
      <c r="O53" s="3379"/>
      <c r="P53" s="3379"/>
      <c r="Q53" s="3380"/>
      <c r="R53" s="3375" t="s">
        <v>1845</v>
      </c>
      <c r="S53" s="3376"/>
      <c r="T53" s="3376"/>
      <c r="U53" s="3376"/>
      <c r="V53" s="3376"/>
      <c r="W53" s="3376"/>
      <c r="X53" s="3376"/>
      <c r="Y53" s="3377"/>
      <c r="Z53" s="3378"/>
      <c r="AA53" s="3379"/>
      <c r="AB53" s="3379"/>
      <c r="AC53" s="3379"/>
      <c r="AD53" s="3379"/>
      <c r="AE53" s="3379"/>
      <c r="AF53" s="3380"/>
      <c r="AG53" s="3370"/>
      <c r="AH53" s="3381"/>
      <c r="AI53" s="3381"/>
      <c r="AJ53" s="3381"/>
      <c r="AK53" s="3381"/>
      <c r="AL53" s="3381"/>
      <c r="AM53" s="3382"/>
    </row>
    <row r="54" spans="1:39" ht="30" customHeight="1">
      <c r="A54" s="3359"/>
      <c r="B54" s="3393" t="s">
        <v>1847</v>
      </c>
      <c r="C54" s="3394" t="s">
        <v>1848</v>
      </c>
      <c r="D54" s="3394"/>
      <c r="E54" s="3394"/>
      <c r="F54" s="3394"/>
      <c r="G54" s="3394"/>
      <c r="H54" s="3394"/>
      <c r="I54" s="3394"/>
      <c r="J54" s="3395"/>
      <c r="K54" s="3395"/>
      <c r="L54" s="3396"/>
      <c r="M54" s="3396"/>
      <c r="N54" s="3396"/>
      <c r="O54" s="3396"/>
      <c r="P54" s="3396"/>
      <c r="Q54" s="3396"/>
      <c r="R54" s="3397" t="s">
        <v>1845</v>
      </c>
      <c r="S54" s="3397"/>
      <c r="T54" s="3397"/>
      <c r="U54" s="3397"/>
      <c r="V54" s="3397"/>
      <c r="W54" s="3397"/>
      <c r="X54" s="3397"/>
      <c r="Y54" s="3397"/>
      <c r="Z54" s="3396"/>
      <c r="AA54" s="3396"/>
      <c r="AB54" s="3396"/>
      <c r="AC54" s="3396"/>
      <c r="AD54" s="3396"/>
      <c r="AE54" s="3396"/>
      <c r="AF54" s="3396"/>
      <c r="AG54" s="3395"/>
      <c r="AH54" s="3395"/>
      <c r="AI54" s="3395"/>
      <c r="AJ54" s="3395"/>
      <c r="AK54" s="3395"/>
      <c r="AL54" s="3395"/>
      <c r="AM54" s="3398"/>
    </row>
    <row r="55" spans="1:39" ht="30" customHeight="1" thickBot="1">
      <c r="A55" s="3399"/>
      <c r="B55" s="3400"/>
      <c r="C55" s="3401" t="s">
        <v>1849</v>
      </c>
      <c r="D55" s="3401"/>
      <c r="E55" s="3401"/>
      <c r="F55" s="3401"/>
      <c r="G55" s="3401"/>
      <c r="H55" s="3401"/>
      <c r="I55" s="3401"/>
      <c r="J55" s="3402"/>
      <c r="K55" s="3402"/>
      <c r="L55" s="3403"/>
      <c r="M55" s="3403"/>
      <c r="N55" s="3403"/>
      <c r="O55" s="3403"/>
      <c r="P55" s="3403"/>
      <c r="Q55" s="3403"/>
      <c r="R55" s="3404" t="s">
        <v>1845</v>
      </c>
      <c r="S55" s="3404"/>
      <c r="T55" s="3404"/>
      <c r="U55" s="3404"/>
      <c r="V55" s="3404"/>
      <c r="W55" s="3404"/>
      <c r="X55" s="3404"/>
      <c r="Y55" s="3404"/>
      <c r="Z55" s="3403"/>
      <c r="AA55" s="3403"/>
      <c r="AB55" s="3403"/>
      <c r="AC55" s="3403"/>
      <c r="AD55" s="3403"/>
      <c r="AE55" s="3403"/>
      <c r="AF55" s="3403"/>
      <c r="AG55" s="3402"/>
      <c r="AH55" s="3402"/>
      <c r="AI55" s="3402"/>
      <c r="AJ55" s="3402"/>
      <c r="AK55" s="3402"/>
      <c r="AL55" s="3402"/>
      <c r="AM55" s="3405"/>
    </row>
    <row r="56" spans="1:39" ht="30" customHeight="1">
      <c r="A56" s="3350" t="s">
        <v>1850</v>
      </c>
      <c r="B56" s="3406" t="s">
        <v>1851</v>
      </c>
      <c r="C56" s="3407"/>
      <c r="D56" s="3407"/>
      <c r="E56" s="3407"/>
      <c r="F56" s="3407"/>
      <c r="G56" s="3407"/>
      <c r="H56" s="3407"/>
      <c r="I56" s="3407"/>
      <c r="J56" s="3407"/>
      <c r="K56" s="3407"/>
      <c r="L56" s="3407"/>
      <c r="M56" s="3407"/>
      <c r="N56" s="3407"/>
      <c r="O56" s="3407"/>
      <c r="P56" s="3407"/>
      <c r="Q56" s="3407"/>
      <c r="R56" s="3407"/>
      <c r="S56" s="3408"/>
      <c r="T56" s="3406" t="s">
        <v>1852</v>
      </c>
      <c r="U56" s="3407"/>
      <c r="V56" s="3407"/>
      <c r="W56" s="3407"/>
      <c r="X56" s="3407"/>
      <c r="Y56" s="3407"/>
      <c r="Z56" s="3407"/>
      <c r="AA56" s="3407"/>
      <c r="AB56" s="3407"/>
      <c r="AC56" s="3407"/>
      <c r="AD56" s="3407"/>
      <c r="AE56" s="3407"/>
      <c r="AF56" s="3407"/>
      <c r="AG56" s="3407"/>
      <c r="AH56" s="3407"/>
      <c r="AI56" s="3407"/>
      <c r="AJ56" s="3407"/>
      <c r="AK56" s="3407"/>
      <c r="AL56" s="3407"/>
      <c r="AM56" s="3409"/>
    </row>
    <row r="57" spans="1:39" ht="30" customHeight="1">
      <c r="A57" s="3359"/>
      <c r="B57" s="3410"/>
      <c r="C57" s="3411"/>
      <c r="D57" s="3411"/>
      <c r="E57" s="3411"/>
      <c r="F57" s="3411"/>
      <c r="G57" s="3411"/>
      <c r="H57" s="3411"/>
      <c r="I57" s="3411"/>
      <c r="J57" s="3411"/>
      <c r="K57" s="3411"/>
      <c r="L57" s="3411"/>
      <c r="M57" s="3411"/>
      <c r="N57" s="3411"/>
      <c r="O57" s="3411"/>
      <c r="P57" s="3411"/>
      <c r="Q57" s="3411"/>
      <c r="R57" s="3411"/>
      <c r="S57" s="3412"/>
      <c r="T57" s="3410"/>
      <c r="U57" s="3411"/>
      <c r="V57" s="3411"/>
      <c r="W57" s="3411"/>
      <c r="X57" s="3411"/>
      <c r="Y57" s="3411"/>
      <c r="Z57" s="3411"/>
      <c r="AA57" s="3411"/>
      <c r="AB57" s="3411"/>
      <c r="AC57" s="3411"/>
      <c r="AD57" s="3411"/>
      <c r="AE57" s="3411"/>
      <c r="AF57" s="3411"/>
      <c r="AG57" s="3411"/>
      <c r="AH57" s="3411"/>
      <c r="AI57" s="3411"/>
      <c r="AJ57" s="3411"/>
      <c r="AK57" s="3411"/>
      <c r="AL57" s="3411"/>
      <c r="AM57" s="3413"/>
    </row>
    <row r="58" spans="1:39" ht="30" customHeight="1" thickBot="1">
      <c r="A58" s="3399"/>
      <c r="B58" s="3414"/>
      <c r="C58" s="3415"/>
      <c r="D58" s="3415"/>
      <c r="E58" s="3415"/>
      <c r="F58" s="3415"/>
      <c r="G58" s="3415"/>
      <c r="H58" s="3415"/>
      <c r="I58" s="3415"/>
      <c r="J58" s="3415"/>
      <c r="K58" s="3415"/>
      <c r="L58" s="3415"/>
      <c r="M58" s="3415"/>
      <c r="N58" s="3415"/>
      <c r="O58" s="3415"/>
      <c r="P58" s="3415"/>
      <c r="Q58" s="3415"/>
      <c r="R58" s="3415"/>
      <c r="S58" s="3416"/>
      <c r="T58" s="3414"/>
      <c r="U58" s="3415"/>
      <c r="V58" s="3415"/>
      <c r="W58" s="3415"/>
      <c r="X58" s="3415"/>
      <c r="Y58" s="3415"/>
      <c r="Z58" s="3415"/>
      <c r="AA58" s="3415"/>
      <c r="AB58" s="3415"/>
      <c r="AC58" s="3415"/>
      <c r="AD58" s="3415"/>
      <c r="AE58" s="3415"/>
      <c r="AF58" s="3415"/>
      <c r="AG58" s="3415"/>
      <c r="AH58" s="3415"/>
      <c r="AI58" s="3415"/>
      <c r="AJ58" s="3415"/>
      <c r="AK58" s="3415"/>
      <c r="AL58" s="3415"/>
      <c r="AM58" s="3417"/>
    </row>
    <row r="59" spans="1:39" ht="30" customHeight="1" thickBot="1">
      <c r="A59" s="3418" t="s">
        <v>1853</v>
      </c>
      <c r="B59" s="3419"/>
      <c r="C59" s="3419"/>
      <c r="D59" s="3419"/>
      <c r="E59" s="3419"/>
      <c r="F59" s="3419"/>
      <c r="G59" s="3419"/>
      <c r="H59" s="3419"/>
      <c r="I59" s="3420"/>
      <c r="J59" s="3402" t="s">
        <v>1854</v>
      </c>
      <c r="K59" s="3402"/>
      <c r="L59" s="3402"/>
      <c r="M59" s="3402"/>
      <c r="N59" s="3402"/>
      <c r="O59" s="3402"/>
      <c r="P59" s="3402"/>
      <c r="Q59" s="3402"/>
      <c r="R59" s="3402"/>
      <c r="S59" s="3402"/>
      <c r="T59" s="3402"/>
      <c r="U59" s="3402"/>
      <c r="V59" s="3402"/>
      <c r="W59" s="3402"/>
      <c r="X59" s="3402"/>
      <c r="Y59" s="3402"/>
      <c r="Z59" s="3402"/>
      <c r="AA59" s="3402"/>
      <c r="AB59" s="3402"/>
      <c r="AC59" s="3402"/>
      <c r="AD59" s="3402"/>
      <c r="AE59" s="3402"/>
      <c r="AF59" s="3402"/>
      <c r="AG59" s="3402"/>
      <c r="AH59" s="3402"/>
      <c r="AI59" s="3402"/>
      <c r="AJ59" s="3402"/>
      <c r="AK59" s="3402"/>
      <c r="AL59" s="3402"/>
      <c r="AM59" s="3405"/>
    </row>
    <row r="60" spans="1:39" ht="30" customHeight="1">
      <c r="A60" s="3421" t="s">
        <v>1855</v>
      </c>
      <c r="B60" s="3421"/>
      <c r="C60" s="3421"/>
      <c r="D60" s="3421"/>
      <c r="E60" s="3421"/>
      <c r="F60" s="3421"/>
      <c r="G60" s="3421"/>
      <c r="H60" s="3421"/>
      <c r="I60" s="3421"/>
      <c r="J60" s="3421"/>
      <c r="K60" s="3421"/>
      <c r="L60" s="3421"/>
      <c r="M60" s="3421"/>
      <c r="N60" s="3421"/>
      <c r="O60" s="3421"/>
      <c r="P60" s="3421"/>
      <c r="Q60" s="3421"/>
      <c r="R60" s="3421"/>
      <c r="S60" s="3421"/>
      <c r="T60" s="3421"/>
      <c r="U60" s="3421"/>
      <c r="V60" s="3421"/>
      <c r="W60" s="3421"/>
      <c r="X60" s="3421"/>
      <c r="Y60" s="3421"/>
      <c r="Z60" s="3421"/>
      <c r="AA60" s="3421"/>
      <c r="AB60" s="3421"/>
      <c r="AC60" s="3421"/>
      <c r="AD60" s="3421"/>
      <c r="AE60" s="3421"/>
      <c r="AF60" s="3421"/>
      <c r="AG60" s="3421"/>
      <c r="AH60" s="3421"/>
      <c r="AI60" s="3421"/>
      <c r="AJ60" s="3421"/>
      <c r="AK60" s="3421"/>
      <c r="AL60" s="3421"/>
      <c r="AM60" s="3421"/>
    </row>
    <row r="61" spans="1:39" ht="30" customHeight="1">
      <c r="A61" s="3422"/>
      <c r="B61" s="3422"/>
      <c r="C61" s="3422"/>
      <c r="D61" s="3422"/>
      <c r="E61" s="3422"/>
      <c r="F61" s="3422"/>
      <c r="G61" s="3422"/>
      <c r="H61" s="3422"/>
      <c r="I61" s="3422"/>
      <c r="J61" s="3422"/>
      <c r="K61" s="3422"/>
      <c r="L61" s="3422"/>
      <c r="M61" s="3422"/>
      <c r="N61" s="3422"/>
      <c r="O61" s="3422"/>
      <c r="P61" s="3422"/>
      <c r="Q61" s="3422"/>
      <c r="R61" s="3422"/>
      <c r="S61" s="3422"/>
      <c r="T61" s="3422"/>
      <c r="U61" s="3422"/>
      <c r="V61" s="3422"/>
      <c r="W61" s="3422"/>
      <c r="X61" s="3422"/>
      <c r="Y61" s="3422"/>
      <c r="Z61" s="3422"/>
      <c r="AA61" s="3422"/>
      <c r="AB61" s="3422"/>
      <c r="AC61" s="3422"/>
      <c r="AD61" s="3422"/>
      <c r="AE61" s="3422"/>
      <c r="AF61" s="3422"/>
      <c r="AG61" s="3422"/>
      <c r="AH61" s="3422"/>
      <c r="AI61" s="3422"/>
      <c r="AJ61" s="3422"/>
      <c r="AK61" s="3422"/>
      <c r="AL61" s="3422"/>
      <c r="AM61" s="3422"/>
    </row>
    <row r="62" spans="1:39" ht="30" customHeight="1">
      <c r="A62" s="3423" t="s">
        <v>1856</v>
      </c>
      <c r="B62" s="3423"/>
      <c r="C62" s="3423"/>
      <c r="D62" s="3423"/>
      <c r="E62" s="3423"/>
      <c r="F62" s="3423"/>
      <c r="G62" s="3423"/>
      <c r="H62" s="3423"/>
      <c r="I62" s="3423"/>
      <c r="J62" s="3423"/>
      <c r="K62" s="3423"/>
      <c r="L62" s="3423"/>
      <c r="M62" s="3423"/>
      <c r="N62" s="3423"/>
      <c r="O62" s="3423"/>
      <c r="P62" s="3423"/>
      <c r="Q62" s="3423"/>
      <c r="R62" s="3423"/>
      <c r="S62" s="3423"/>
      <c r="T62" s="3423"/>
      <c r="U62" s="3423"/>
      <c r="V62" s="3423"/>
      <c r="W62" s="3423"/>
      <c r="X62" s="3423"/>
      <c r="Y62" s="3423"/>
      <c r="Z62" s="3423"/>
      <c r="AA62" s="3423"/>
      <c r="AB62" s="3423"/>
      <c r="AC62" s="3423"/>
      <c r="AD62" s="3423"/>
      <c r="AE62" s="3423"/>
      <c r="AF62" s="3423"/>
      <c r="AG62" s="3423"/>
      <c r="AH62" s="3423"/>
      <c r="AI62" s="3423"/>
      <c r="AJ62" s="3423"/>
      <c r="AK62" s="3423"/>
      <c r="AL62" s="3423"/>
      <c r="AM62" s="3423"/>
    </row>
    <row r="63" spans="1:39" ht="30" customHeight="1">
      <c r="A63" s="3423" t="s">
        <v>1857</v>
      </c>
      <c r="B63" s="3423"/>
      <c r="C63" s="3423"/>
      <c r="D63" s="3423"/>
      <c r="E63" s="3423"/>
      <c r="F63" s="3423"/>
      <c r="G63" s="3423"/>
      <c r="H63" s="3423"/>
      <c r="I63" s="3423"/>
      <c r="J63" s="3423"/>
      <c r="K63" s="3423"/>
      <c r="L63" s="3423"/>
      <c r="M63" s="3423"/>
      <c r="N63" s="3423"/>
      <c r="O63" s="3423"/>
      <c r="P63" s="3423"/>
      <c r="Q63" s="3423"/>
      <c r="R63" s="3423"/>
      <c r="S63" s="3423"/>
      <c r="T63" s="3423"/>
      <c r="U63" s="3423"/>
      <c r="V63" s="3423"/>
      <c r="W63" s="3423"/>
      <c r="X63" s="3423"/>
      <c r="Y63" s="3423"/>
      <c r="Z63" s="3423"/>
      <c r="AA63" s="3423"/>
      <c r="AB63" s="3423"/>
      <c r="AC63" s="3423"/>
      <c r="AD63" s="3423"/>
      <c r="AE63" s="3423"/>
      <c r="AF63" s="3423"/>
      <c r="AG63" s="3423"/>
      <c r="AH63" s="3423"/>
      <c r="AI63" s="3423"/>
      <c r="AJ63" s="3423"/>
      <c r="AK63" s="3423"/>
      <c r="AL63" s="3423"/>
      <c r="AM63" s="3423"/>
    </row>
    <row r="64" spans="1:39" ht="30" customHeight="1">
      <c r="A64" s="3423" t="s">
        <v>1858</v>
      </c>
      <c r="B64" s="3423"/>
      <c r="C64" s="3423"/>
      <c r="D64" s="3423"/>
      <c r="E64" s="3423"/>
      <c r="F64" s="3423"/>
      <c r="G64" s="3423"/>
      <c r="H64" s="3423"/>
      <c r="I64" s="3423"/>
      <c r="J64" s="3423"/>
      <c r="K64" s="3423"/>
      <c r="L64" s="3423"/>
      <c r="M64" s="3423"/>
      <c r="N64" s="3423"/>
      <c r="O64" s="3423"/>
      <c r="P64" s="3423"/>
      <c r="Q64" s="3423"/>
      <c r="R64" s="3423"/>
      <c r="S64" s="3423"/>
      <c r="T64" s="3423"/>
      <c r="U64" s="3423"/>
      <c r="V64" s="3423"/>
      <c r="W64" s="3423"/>
      <c r="X64" s="3423"/>
      <c r="Y64" s="3423"/>
      <c r="Z64" s="3423"/>
      <c r="AA64" s="3423"/>
      <c r="AB64" s="3423"/>
      <c r="AC64" s="3423"/>
      <c r="AD64" s="3423"/>
      <c r="AE64" s="3423"/>
      <c r="AF64" s="3423"/>
      <c r="AG64" s="3423"/>
      <c r="AH64" s="3423"/>
      <c r="AI64" s="3423"/>
      <c r="AJ64" s="3423"/>
      <c r="AK64" s="3423"/>
      <c r="AL64" s="3423"/>
      <c r="AM64" s="3423"/>
    </row>
    <row r="65" spans="1:39" ht="30" customHeight="1">
      <c r="A65" s="3423" t="s">
        <v>1859</v>
      </c>
      <c r="B65" s="3423"/>
      <c r="C65" s="3423"/>
      <c r="D65" s="3423"/>
      <c r="E65" s="3423"/>
      <c r="F65" s="3423"/>
      <c r="G65" s="3423"/>
      <c r="H65" s="3423"/>
      <c r="I65" s="3423"/>
      <c r="J65" s="3423"/>
      <c r="K65" s="3423"/>
      <c r="L65" s="3423"/>
      <c r="M65" s="3423"/>
      <c r="N65" s="3423"/>
      <c r="O65" s="3423"/>
      <c r="P65" s="3423"/>
      <c r="Q65" s="3423"/>
      <c r="R65" s="3423"/>
      <c r="S65" s="3423"/>
      <c r="T65" s="3423"/>
      <c r="U65" s="3423"/>
      <c r="V65" s="3423"/>
      <c r="W65" s="3423"/>
      <c r="X65" s="3423"/>
      <c r="Y65" s="3423"/>
      <c r="Z65" s="3423"/>
      <c r="AA65" s="3423"/>
      <c r="AB65" s="3423"/>
      <c r="AC65" s="3423"/>
      <c r="AD65" s="3423"/>
      <c r="AE65" s="3423"/>
      <c r="AF65" s="3423"/>
      <c r="AG65" s="3423"/>
      <c r="AH65" s="3423"/>
      <c r="AI65" s="3423"/>
      <c r="AJ65" s="3423"/>
      <c r="AK65" s="3423"/>
      <c r="AL65" s="3423"/>
      <c r="AM65" s="3423"/>
    </row>
    <row r="66" spans="1:39" ht="30" customHeight="1">
      <c r="A66" s="3423" t="s">
        <v>1860</v>
      </c>
      <c r="B66" s="3423"/>
      <c r="C66" s="3423"/>
      <c r="D66" s="3423"/>
      <c r="E66" s="3423"/>
      <c r="F66" s="3423"/>
      <c r="G66" s="3423"/>
      <c r="H66" s="3423"/>
      <c r="I66" s="3423"/>
      <c r="J66" s="3423"/>
      <c r="K66" s="3423"/>
      <c r="L66" s="3423"/>
      <c r="M66" s="3423"/>
      <c r="N66" s="3423"/>
      <c r="O66" s="3423"/>
      <c r="P66" s="3423"/>
      <c r="Q66" s="3423"/>
      <c r="R66" s="3423"/>
      <c r="S66" s="3423"/>
      <c r="T66" s="3423"/>
      <c r="U66" s="3423"/>
      <c r="V66" s="3423"/>
      <c r="W66" s="3423"/>
      <c r="X66" s="3423"/>
      <c r="Y66" s="3423"/>
      <c r="Z66" s="3423"/>
      <c r="AA66" s="3423"/>
      <c r="AB66" s="3423"/>
      <c r="AC66" s="3423"/>
      <c r="AD66" s="3423"/>
      <c r="AE66" s="3423"/>
      <c r="AF66" s="3423"/>
      <c r="AG66" s="3423"/>
      <c r="AH66" s="3423"/>
      <c r="AI66" s="3423"/>
      <c r="AJ66" s="3423"/>
      <c r="AK66" s="3423"/>
      <c r="AL66" s="3423"/>
      <c r="AM66" s="3423"/>
    </row>
    <row r="67" spans="1:39" ht="28" customHeight="1">
      <c r="A67" s="3273"/>
    </row>
    <row r="68" spans="1:39" ht="28" customHeight="1">
      <c r="A68" s="3273"/>
    </row>
    <row r="69" spans="1:39" ht="28" customHeight="1">
      <c r="A69" s="3273"/>
    </row>
    <row r="70" spans="1:39" ht="28" customHeight="1">
      <c r="A70" s="3273"/>
    </row>
    <row r="71" spans="1:39" ht="28" customHeight="1">
      <c r="A71" s="3273"/>
    </row>
    <row r="72" spans="1:39" ht="28" customHeight="1">
      <c r="A72" s="3424"/>
    </row>
    <row r="73" spans="1:39" ht="28" customHeight="1">
      <c r="A73" s="3424"/>
    </row>
    <row r="74" spans="1:39" ht="28" customHeight="1">
      <c r="A74" s="3424"/>
    </row>
    <row r="75" spans="1:39" ht="28" customHeight="1">
      <c r="A75" s="3424"/>
    </row>
    <row r="76" spans="1:39" ht="28" customHeight="1">
      <c r="A76" s="3424"/>
    </row>
  </sheetData>
  <mergeCells count="184">
    <mergeCell ref="A60:AM61"/>
    <mergeCell ref="A62:AM62"/>
    <mergeCell ref="A63:AM63"/>
    <mergeCell ref="A64:AM64"/>
    <mergeCell ref="A65:AM65"/>
    <mergeCell ref="A66:AM66"/>
    <mergeCell ref="A56:A58"/>
    <mergeCell ref="B56:S56"/>
    <mergeCell ref="T56:AM56"/>
    <mergeCell ref="B57:S58"/>
    <mergeCell ref="T57:AM58"/>
    <mergeCell ref="A59:I59"/>
    <mergeCell ref="J59:AM59"/>
    <mergeCell ref="AG54:AM54"/>
    <mergeCell ref="C55:I55"/>
    <mergeCell ref="J55:K55"/>
    <mergeCell ref="L55:Q55"/>
    <mergeCell ref="R55:Y55"/>
    <mergeCell ref="Z55:AF55"/>
    <mergeCell ref="AG55:AM55"/>
    <mergeCell ref="B54:B55"/>
    <mergeCell ref="C54:I54"/>
    <mergeCell ref="J54:K54"/>
    <mergeCell ref="L54:Q54"/>
    <mergeCell ref="R54:Y54"/>
    <mergeCell ref="Z54:AF54"/>
    <mergeCell ref="C53:I53"/>
    <mergeCell ref="J53:K53"/>
    <mergeCell ref="L53:Q53"/>
    <mergeCell ref="R53:Y53"/>
    <mergeCell ref="Z53:AF53"/>
    <mergeCell ref="AG53:AM53"/>
    <mergeCell ref="Z50:AF50"/>
    <mergeCell ref="AG50:AM50"/>
    <mergeCell ref="C51:I51"/>
    <mergeCell ref="R51:Y51"/>
    <mergeCell ref="C52:I52"/>
    <mergeCell ref="R52:Y52"/>
    <mergeCell ref="AG48:AM48"/>
    <mergeCell ref="C49:I49"/>
    <mergeCell ref="J49:K49"/>
    <mergeCell ref="L49:Q49"/>
    <mergeCell ref="R49:Y49"/>
    <mergeCell ref="Z49:AF49"/>
    <mergeCell ref="AG49:AM49"/>
    <mergeCell ref="B48:B53"/>
    <mergeCell ref="C48:I48"/>
    <mergeCell ref="J48:K48"/>
    <mergeCell ref="L48:Q48"/>
    <mergeCell ref="R48:Y48"/>
    <mergeCell ref="Z48:AF48"/>
    <mergeCell ref="C50:I50"/>
    <mergeCell ref="J50:K50"/>
    <mergeCell ref="L50:Q50"/>
    <mergeCell ref="R50:Y50"/>
    <mergeCell ref="C47:I47"/>
    <mergeCell ref="J47:K47"/>
    <mergeCell ref="L47:Q47"/>
    <mergeCell ref="R47:Y47"/>
    <mergeCell ref="Z47:AF47"/>
    <mergeCell ref="AG47:AM47"/>
    <mergeCell ref="C46:I46"/>
    <mergeCell ref="J46:K46"/>
    <mergeCell ref="L46:Q46"/>
    <mergeCell ref="R46:Y46"/>
    <mergeCell ref="Z46:AF46"/>
    <mergeCell ref="AG46:AM46"/>
    <mergeCell ref="C45:I45"/>
    <mergeCell ref="J45:K45"/>
    <mergeCell ref="L45:Q45"/>
    <mergeCell ref="R45:Y45"/>
    <mergeCell ref="Z45:AF45"/>
    <mergeCell ref="AG45:AM45"/>
    <mergeCell ref="AG43:AM43"/>
    <mergeCell ref="C44:I44"/>
    <mergeCell ref="J44:K44"/>
    <mergeCell ref="L44:Q44"/>
    <mergeCell ref="R44:Y44"/>
    <mergeCell ref="Z44:AF44"/>
    <mergeCell ref="AG44:AM44"/>
    <mergeCell ref="J42:K42"/>
    <mergeCell ref="L42:Q42"/>
    <mergeCell ref="R42:Y42"/>
    <mergeCell ref="Z42:AF42"/>
    <mergeCell ref="AG42:AM42"/>
    <mergeCell ref="C43:I43"/>
    <mergeCell ref="J43:K43"/>
    <mergeCell ref="L43:Q43"/>
    <mergeCell ref="R43:Y43"/>
    <mergeCell ref="Z43:AF43"/>
    <mergeCell ref="AG40:AM40"/>
    <mergeCell ref="C41:I41"/>
    <mergeCell ref="J41:K41"/>
    <mergeCell ref="L41:Q41"/>
    <mergeCell ref="R41:Y41"/>
    <mergeCell ref="Z41:AF41"/>
    <mergeCell ref="AG41:AM41"/>
    <mergeCell ref="AG37:AM38"/>
    <mergeCell ref="B39:B47"/>
    <mergeCell ref="C39:I39"/>
    <mergeCell ref="J39:K39"/>
    <mergeCell ref="L39:Q39"/>
    <mergeCell ref="R39:Y39"/>
    <mergeCell ref="Z39:AF39"/>
    <mergeCell ref="AG39:AM39"/>
    <mergeCell ref="C40:I40"/>
    <mergeCell ref="J40:K40"/>
    <mergeCell ref="A37:A55"/>
    <mergeCell ref="B37:I38"/>
    <mergeCell ref="J37:K38"/>
    <mergeCell ref="L37:Q38"/>
    <mergeCell ref="R37:Y38"/>
    <mergeCell ref="Z37:AF38"/>
    <mergeCell ref="L40:Q40"/>
    <mergeCell ref="R40:Y40"/>
    <mergeCell ref="Z40:AF40"/>
    <mergeCell ref="C42:I42"/>
    <mergeCell ref="B30:I30"/>
    <mergeCell ref="J30:N30"/>
    <mergeCell ref="O30:X30"/>
    <mergeCell ref="Y30:AC30"/>
    <mergeCell ref="AD30:AM30"/>
    <mergeCell ref="B31:I33"/>
    <mergeCell ref="J31:AM31"/>
    <mergeCell ref="J32:AM32"/>
    <mergeCell ref="J33:AM33"/>
    <mergeCell ref="O25:Z25"/>
    <mergeCell ref="B26:I28"/>
    <mergeCell ref="J26:AM26"/>
    <mergeCell ref="J27:AM27"/>
    <mergeCell ref="J28:AM28"/>
    <mergeCell ref="B29:I29"/>
    <mergeCell ref="J29:N29"/>
    <mergeCell ref="O29:X29"/>
    <mergeCell ref="Y29:AC29"/>
    <mergeCell ref="AD29:AM29"/>
    <mergeCell ref="B21:I23"/>
    <mergeCell ref="J21:AM21"/>
    <mergeCell ref="J22:AM22"/>
    <mergeCell ref="J23:AM23"/>
    <mergeCell ref="A24:A33"/>
    <mergeCell ref="B24:I25"/>
    <mergeCell ref="J24:N25"/>
    <mergeCell ref="O24:Z24"/>
    <mergeCell ref="AA24:AC25"/>
    <mergeCell ref="AD24:AM25"/>
    <mergeCell ref="B19:I19"/>
    <mergeCell ref="J19:U19"/>
    <mergeCell ref="V19:AC19"/>
    <mergeCell ref="AD19:AM19"/>
    <mergeCell ref="B20:I20"/>
    <mergeCell ref="J20:N20"/>
    <mergeCell ref="O20:X20"/>
    <mergeCell ref="Y20:AC20"/>
    <mergeCell ref="AD20:AM20"/>
    <mergeCell ref="J17:AM17"/>
    <mergeCell ref="B18:I18"/>
    <mergeCell ref="J18:N18"/>
    <mergeCell ref="O18:X18"/>
    <mergeCell ref="Y18:AC18"/>
    <mergeCell ref="AD18:AM18"/>
    <mergeCell ref="Q10:T10"/>
    <mergeCell ref="A12:AI12"/>
    <mergeCell ref="A13:A23"/>
    <mergeCell ref="B13:I13"/>
    <mergeCell ref="J13:AM13"/>
    <mergeCell ref="B14:I14"/>
    <mergeCell ref="J14:AM14"/>
    <mergeCell ref="B15:I17"/>
    <mergeCell ref="J15:AM15"/>
    <mergeCell ref="J16:AM16"/>
    <mergeCell ref="Q8:T8"/>
    <mergeCell ref="V8:AI8"/>
    <mergeCell ref="Q9:T9"/>
    <mergeCell ref="V9:Y9"/>
    <mergeCell ref="Z9:AG9"/>
    <mergeCell ref="AH9:AI9"/>
    <mergeCell ref="A1:AM1"/>
    <mergeCell ref="A2:AM2"/>
    <mergeCell ref="Z3:AM3"/>
    <mergeCell ref="B5:J5"/>
    <mergeCell ref="M7:O7"/>
    <mergeCell ref="Q7:T7"/>
    <mergeCell ref="V7:AI7"/>
  </mergeCells>
  <phoneticPr fontId="6"/>
  <dataValidations count="1">
    <dataValidation type="list" allowBlank="1" showInputMessage="1" showErrorMessage="1" sqref="J19:U19" xr:uid="{1182CDF3-0FDA-427A-81F1-D213799C6668}">
      <formula1>$AQ$16:$AQ$26</formula1>
    </dataValidation>
  </dataValidations>
  <printOptions horizontalCentered="1"/>
  <pageMargins left="0.51181102362204722" right="0.39370078740157483" top="0.78740157480314965" bottom="0.27559055118110237" header="0.51181102362204722" footer="0.51181102362204722"/>
  <pageSetup paperSize="9" scale="80" fitToHeight="2" orientation="portrait" r:id="rId1"/>
  <headerFooter alignWithMargins="0"/>
  <rowBreaks count="1" manualBreakCount="1">
    <brk id="33" max="16383"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E18"/>
  <sheetViews>
    <sheetView view="pageBreakPreview" zoomScale="85" zoomScaleNormal="100" zoomScaleSheetLayoutView="85" workbookViewId="0">
      <selection activeCell="C7" sqref="C7"/>
    </sheetView>
  </sheetViews>
  <sheetFormatPr defaultColWidth="9" defaultRowHeight="13"/>
  <cols>
    <col min="1" max="1" width="25.6328125" style="1" customWidth="1"/>
    <col min="2" max="2" width="6.7265625" style="1" customWidth="1"/>
    <col min="3" max="4" width="21.26953125" style="1" customWidth="1"/>
    <col min="5" max="5" width="3.08984375" style="1" customWidth="1"/>
    <col min="6" max="6" width="4" style="1" customWidth="1"/>
    <col min="7" max="7" width="2.453125" style="1" customWidth="1"/>
    <col min="8" max="16384" width="9" style="1"/>
  </cols>
  <sheetData>
    <row r="1" spans="1:5" ht="27.75" customHeight="1">
      <c r="A1" s="67" t="s">
        <v>1049</v>
      </c>
    </row>
    <row r="2" spans="1:5" ht="27.75" customHeight="1">
      <c r="D2" s="1842" t="s">
        <v>793</v>
      </c>
      <c r="E2" s="1842"/>
    </row>
    <row r="3" spans="1:5" ht="36" customHeight="1">
      <c r="A3" s="1838" t="s">
        <v>292</v>
      </c>
      <c r="B3" s="1838"/>
      <c r="C3" s="1838"/>
      <c r="D3" s="1838"/>
      <c r="E3" s="1838"/>
    </row>
    <row r="4" spans="1:5" ht="36" customHeight="1">
      <c r="A4" s="49"/>
      <c r="B4" s="49"/>
      <c r="C4" s="49"/>
      <c r="D4" s="49"/>
      <c r="E4" s="49"/>
    </row>
    <row r="5" spans="1:5" ht="36" customHeight="1">
      <c r="A5" s="50" t="s">
        <v>230</v>
      </c>
      <c r="B5" s="1846"/>
      <c r="C5" s="1839"/>
      <c r="D5" s="1839"/>
      <c r="E5" s="1847"/>
    </row>
    <row r="6" spans="1:5" ht="46.5" customHeight="1">
      <c r="A6" s="54" t="s">
        <v>231</v>
      </c>
      <c r="B6" s="1836" t="s">
        <v>293</v>
      </c>
      <c r="C6" s="1836"/>
      <c r="D6" s="1836"/>
      <c r="E6" s="1837"/>
    </row>
    <row r="7" spans="1:5" ht="46.5" customHeight="1">
      <c r="A7" s="1843" t="s">
        <v>294</v>
      </c>
      <c r="B7" s="91">
        <v>1</v>
      </c>
      <c r="C7" s="92" t="s">
        <v>295</v>
      </c>
      <c r="D7" s="55"/>
      <c r="E7" s="56"/>
    </row>
    <row r="8" spans="1:5" ht="46.5" customHeight="1">
      <c r="A8" s="1844"/>
      <c r="B8" s="91">
        <v>2</v>
      </c>
      <c r="C8" s="92" t="s">
        <v>296</v>
      </c>
      <c r="D8" s="55"/>
      <c r="E8" s="56"/>
    </row>
    <row r="9" spans="1:5" ht="46.5" customHeight="1">
      <c r="A9" s="1845"/>
      <c r="B9" s="93">
        <v>3</v>
      </c>
      <c r="C9" s="69" t="s">
        <v>297</v>
      </c>
      <c r="D9" s="62"/>
      <c r="E9" s="2"/>
    </row>
    <row r="10" spans="1:5">
      <c r="A10" s="54"/>
      <c r="B10" s="63"/>
      <c r="C10" s="63"/>
      <c r="D10" s="63"/>
      <c r="E10" s="64"/>
    </row>
    <row r="11" spans="1:5" ht="29.25" customHeight="1">
      <c r="A11" s="65" t="s">
        <v>298</v>
      </c>
      <c r="C11" s="74" t="s">
        <v>281</v>
      </c>
      <c r="D11" s="32"/>
      <c r="E11" s="58"/>
    </row>
    <row r="12" spans="1:5">
      <c r="A12" s="66"/>
      <c r="B12" s="62"/>
      <c r="C12" s="62"/>
      <c r="D12" s="62"/>
      <c r="E12" s="2"/>
    </row>
    <row r="15" spans="1:5" ht="24.75" customHeight="1">
      <c r="A15" s="1" t="s">
        <v>149</v>
      </c>
    </row>
    <row r="16" spans="1:5" ht="24.75" customHeight="1">
      <c r="A16" s="1" t="s">
        <v>150</v>
      </c>
    </row>
    <row r="17" spans="1:1" ht="28.5" customHeight="1">
      <c r="A17" s="32" t="s">
        <v>151</v>
      </c>
    </row>
    <row r="18" spans="1:1" ht="24" customHeight="1">
      <c r="A18" s="67" t="s">
        <v>152</v>
      </c>
    </row>
  </sheetData>
  <customSheetViews>
    <customSheetView guid="{86B41AF5-FF3A-4416-A5C4-EFC15DC936A3}" showPageBreaks="1" topLeftCell="A10">
      <selection activeCell="M12" sqref="M12"/>
      <pageMargins left="0.74803149606299213" right="0.74803149606299213" top="0.98425196850393704" bottom="0.98425196850393704" header="0.51181102362204722" footer="0.51181102362204722"/>
      <pageSetup paperSize="9" orientation="portrait" blackAndWhite="1" r:id="rId1"/>
      <headerFooter alignWithMargins="0">
        <oddHeader>&amp;R別紙１２</oddHeader>
      </headerFooter>
    </customSheetView>
  </customSheetViews>
  <mergeCells count="5">
    <mergeCell ref="D2:E2"/>
    <mergeCell ref="B6:E6"/>
    <mergeCell ref="A7:A9"/>
    <mergeCell ref="A3:E3"/>
    <mergeCell ref="B5:E5"/>
  </mergeCells>
  <phoneticPr fontId="6"/>
  <pageMargins left="0.74803149606299213" right="0.74803149606299213" top="0.98425196850393704" bottom="0.98425196850393704" header="0.51181102362204722" footer="0.51181102362204722"/>
  <pageSetup paperSize="9" orientation="portrait" blackAndWhite="1"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F16"/>
  <sheetViews>
    <sheetView view="pageBreakPreview" topLeftCell="A4" zoomScaleNormal="100" zoomScaleSheetLayoutView="100" workbookViewId="0">
      <selection activeCell="C9" sqref="C9"/>
    </sheetView>
  </sheetViews>
  <sheetFormatPr defaultColWidth="9" defaultRowHeight="13"/>
  <cols>
    <col min="1" max="1" width="23.36328125" style="1" customWidth="1"/>
    <col min="2" max="2" width="4" style="1" customWidth="1"/>
    <col min="3" max="5" width="20.08984375" style="1" customWidth="1"/>
    <col min="6" max="6" width="3.08984375" style="1" customWidth="1"/>
    <col min="7" max="16384" width="9" style="1"/>
  </cols>
  <sheetData>
    <row r="1" spans="1:6" ht="27.75" customHeight="1">
      <c r="A1" s="580" t="s">
        <v>1048</v>
      </c>
    </row>
    <row r="2" spans="1:6" ht="27.75" customHeight="1">
      <c r="E2" s="1842" t="s">
        <v>793</v>
      </c>
      <c r="F2" s="1848"/>
    </row>
    <row r="3" spans="1:6" ht="36" customHeight="1">
      <c r="A3" s="1838" t="s">
        <v>299</v>
      </c>
      <c r="B3" s="1838"/>
      <c r="C3" s="1838"/>
      <c r="D3" s="1838"/>
      <c r="E3" s="1838"/>
      <c r="F3" s="1838"/>
    </row>
    <row r="4" spans="1:6" ht="36" customHeight="1">
      <c r="A4" s="49"/>
      <c r="B4" s="49"/>
      <c r="C4" s="49"/>
      <c r="D4" s="49"/>
      <c r="E4" s="49"/>
      <c r="F4" s="49"/>
    </row>
    <row r="5" spans="1:6" ht="36" customHeight="1">
      <c r="A5" s="50" t="s">
        <v>230</v>
      </c>
      <c r="B5" s="51"/>
      <c r="C5" s="52"/>
      <c r="D5" s="52"/>
      <c r="E5" s="52"/>
      <c r="F5" s="53"/>
    </row>
    <row r="6" spans="1:6" ht="46.5" customHeight="1">
      <c r="A6" s="68" t="s">
        <v>300</v>
      </c>
      <c r="B6" s="1836" t="s">
        <v>403</v>
      </c>
      <c r="C6" s="1836"/>
      <c r="D6" s="1836"/>
      <c r="E6" s="1836"/>
      <c r="F6" s="1837"/>
    </row>
    <row r="7" spans="1:6">
      <c r="A7" s="71"/>
      <c r="B7" s="63"/>
      <c r="C7" s="63"/>
      <c r="D7" s="63"/>
      <c r="E7" s="63"/>
      <c r="F7" s="64"/>
    </row>
    <row r="8" spans="1:6" ht="29.25" customHeight="1">
      <c r="A8" s="88" t="s">
        <v>301</v>
      </c>
      <c r="C8" s="72" t="s">
        <v>302</v>
      </c>
      <c r="D8" s="72" t="s">
        <v>303</v>
      </c>
      <c r="E8" s="94"/>
      <c r="F8" s="58"/>
    </row>
    <row r="9" spans="1:6" ht="29.25" customHeight="1">
      <c r="A9" s="85"/>
      <c r="C9" s="59" t="s">
        <v>281</v>
      </c>
      <c r="D9" s="73" t="s">
        <v>304</v>
      </c>
      <c r="E9" s="95"/>
      <c r="F9" s="58"/>
    </row>
    <row r="10" spans="1:6">
      <c r="A10" s="87"/>
      <c r="B10" s="62"/>
      <c r="C10" s="62"/>
      <c r="D10" s="62"/>
      <c r="E10" s="62"/>
      <c r="F10" s="2"/>
    </row>
    <row r="11" spans="1:6" ht="9.75" customHeight="1"/>
    <row r="12" spans="1:6" ht="19.5" customHeight="1">
      <c r="A12" s="1" t="s">
        <v>146</v>
      </c>
    </row>
    <row r="13" spans="1:6" ht="19.5" customHeight="1">
      <c r="A13" s="32" t="s">
        <v>153</v>
      </c>
    </row>
    <row r="14" spans="1:6" ht="19.5" customHeight="1">
      <c r="A14" s="67" t="s">
        <v>154</v>
      </c>
    </row>
    <row r="15" spans="1:6" ht="19.5" customHeight="1">
      <c r="A15" s="1" t="s">
        <v>155</v>
      </c>
    </row>
    <row r="16" spans="1:6" ht="19.5" customHeight="1"/>
  </sheetData>
  <customSheetViews>
    <customSheetView guid="{86B41AF5-FF3A-4416-A5C4-EFC15DC936A3}" showPageBreaks="1">
      <selection activeCell="H13" sqref="H13"/>
      <pageMargins left="0.61" right="0.42" top="1" bottom="1" header="0.51200000000000001" footer="0.51200000000000001"/>
      <pageSetup paperSize="9" orientation="portrait" r:id="rId1"/>
      <headerFooter alignWithMargins="0">
        <oddHeader>&amp;R別紙１３</oddHeader>
      </headerFooter>
    </customSheetView>
  </customSheetViews>
  <mergeCells count="3">
    <mergeCell ref="E2:F2"/>
    <mergeCell ref="B6:F6"/>
    <mergeCell ref="A3:F3"/>
  </mergeCells>
  <phoneticPr fontId="6"/>
  <pageMargins left="0.59055118110236227" right="0.43307086614173229" top="0.98425196850393704" bottom="0.98425196850393704" header="0.51181102362204722" footer="0.51181102362204722"/>
  <pageSetup paperSize="9" orientation="portrait" r:id="rId2"/>
  <headerFooter alignWithMargins="0"/>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H52"/>
  <sheetViews>
    <sheetView view="pageBreakPreview" zoomScaleNormal="70" zoomScaleSheetLayoutView="100" workbookViewId="0"/>
  </sheetViews>
  <sheetFormatPr defaultColWidth="9" defaultRowHeight="13"/>
  <cols>
    <col min="1" max="1" width="9" style="118"/>
    <col min="2" max="2" width="11.08984375" style="118" customWidth="1"/>
    <col min="3" max="6" width="9" style="118"/>
    <col min="7" max="8" width="11.453125" style="118" customWidth="1"/>
    <col min="9" max="16384" width="9" style="118"/>
  </cols>
  <sheetData>
    <row r="1" spans="1:8" ht="16.5">
      <c r="A1" s="575" t="s">
        <v>1047</v>
      </c>
    </row>
    <row r="2" spans="1:8" ht="15" customHeight="1">
      <c r="G2" s="1849" t="s">
        <v>1046</v>
      </c>
      <c r="H2" s="1849"/>
    </row>
    <row r="3" spans="1:8" s="127" customFormat="1" ht="34.5" customHeight="1">
      <c r="A3" s="1850" t="s">
        <v>336</v>
      </c>
      <c r="B3" s="1851"/>
      <c r="C3" s="1851"/>
      <c r="D3" s="1851"/>
      <c r="E3" s="1851"/>
      <c r="F3" s="1851"/>
      <c r="G3" s="1851"/>
      <c r="H3" s="1851"/>
    </row>
    <row r="4" spans="1:8" ht="2.25" customHeight="1" thickBot="1"/>
    <row r="5" spans="1:8" ht="15" customHeight="1" thickBot="1">
      <c r="A5" s="1852" t="s">
        <v>19</v>
      </c>
      <c r="B5" s="1853"/>
      <c r="C5" s="1854"/>
      <c r="D5" s="1855"/>
      <c r="E5" s="1855"/>
      <c r="F5" s="1855"/>
      <c r="G5" s="1855"/>
      <c r="H5" s="1856"/>
    </row>
    <row r="6" spans="1:8" ht="15" customHeight="1">
      <c r="A6" s="1852" t="s">
        <v>305</v>
      </c>
      <c r="B6" s="1853"/>
      <c r="C6" s="1854"/>
      <c r="D6" s="1855"/>
      <c r="E6" s="1855"/>
      <c r="F6" s="1855"/>
      <c r="G6" s="1855"/>
      <c r="H6" s="1856"/>
    </row>
    <row r="7" spans="1:8" ht="15" customHeight="1">
      <c r="A7" s="1857" t="s">
        <v>306</v>
      </c>
      <c r="B7" s="1858"/>
      <c r="C7" s="1859"/>
      <c r="D7" s="1860"/>
      <c r="E7" s="1860"/>
      <c r="F7" s="1860"/>
      <c r="G7" s="1860"/>
      <c r="H7" s="1861"/>
    </row>
    <row r="8" spans="1:8" ht="15" customHeight="1">
      <c r="A8" s="1857" t="s">
        <v>307</v>
      </c>
      <c r="B8" s="1858"/>
      <c r="C8" s="1862" t="s">
        <v>308</v>
      </c>
      <c r="D8" s="1863"/>
      <c r="E8" s="1863"/>
      <c r="F8" s="1863"/>
      <c r="G8" s="1863"/>
      <c r="H8" s="1864"/>
    </row>
    <row r="9" spans="1:8" ht="15" customHeight="1">
      <c r="A9" s="1865" t="s">
        <v>309</v>
      </c>
      <c r="B9" s="130" t="s">
        <v>166</v>
      </c>
      <c r="C9" s="1867"/>
      <c r="D9" s="1860"/>
      <c r="E9" s="1868"/>
      <c r="F9" s="1869" t="s">
        <v>310</v>
      </c>
      <c r="G9" s="1871"/>
      <c r="H9" s="1872"/>
    </row>
    <row r="10" spans="1:8" ht="19.5" customHeight="1" thickBot="1">
      <c r="A10" s="1866"/>
      <c r="B10" s="132" t="s">
        <v>311</v>
      </c>
      <c r="C10" s="1871"/>
      <c r="D10" s="1875"/>
      <c r="E10" s="1876"/>
      <c r="F10" s="1870"/>
      <c r="G10" s="1873"/>
      <c r="H10" s="1874"/>
    </row>
    <row r="11" spans="1:8" ht="19.5" customHeight="1" thickTop="1" thickBot="1">
      <c r="A11" s="1877" t="s">
        <v>326</v>
      </c>
      <c r="B11" s="1878"/>
      <c r="C11" s="1878"/>
      <c r="D11" s="1878"/>
      <c r="E11" s="1879"/>
      <c r="F11" s="1880"/>
      <c r="G11" s="1880"/>
      <c r="H11" s="1881"/>
    </row>
    <row r="12" spans="1:8" ht="19.5" customHeight="1" thickTop="1">
      <c r="A12" s="1882" t="s">
        <v>312</v>
      </c>
      <c r="B12" s="1885" t="s">
        <v>313</v>
      </c>
      <c r="C12" s="1886"/>
      <c r="D12" s="1886"/>
      <c r="E12" s="1886"/>
      <c r="F12" s="1887"/>
      <c r="G12" s="1888" t="s">
        <v>314</v>
      </c>
      <c r="H12" s="1889"/>
    </row>
    <row r="13" spans="1:8" ht="18" customHeight="1">
      <c r="A13" s="1883"/>
      <c r="B13" s="1890"/>
      <c r="C13" s="1892" t="s">
        <v>337</v>
      </c>
      <c r="D13" s="1893"/>
      <c r="E13" s="1862" t="s">
        <v>338</v>
      </c>
      <c r="F13" s="1896"/>
      <c r="G13" s="1862"/>
      <c r="H13" s="1864"/>
    </row>
    <row r="14" spans="1:8" ht="19.5" customHeight="1">
      <c r="A14" s="1883"/>
      <c r="B14" s="1890"/>
      <c r="C14" s="1894"/>
      <c r="D14" s="1895"/>
      <c r="E14" s="1862" t="s">
        <v>339</v>
      </c>
      <c r="F14" s="1896"/>
      <c r="G14" s="1862"/>
      <c r="H14" s="1864"/>
    </row>
    <row r="15" spans="1:8" ht="19.5" customHeight="1">
      <c r="A15" s="1883"/>
      <c r="B15" s="1890"/>
      <c r="C15" s="1862" t="s">
        <v>340</v>
      </c>
      <c r="D15" s="1863"/>
      <c r="E15" s="1863"/>
      <c r="F15" s="1896"/>
      <c r="G15" s="1862"/>
      <c r="H15" s="1864"/>
    </row>
    <row r="16" spans="1:8" ht="19.5" customHeight="1" thickBot="1">
      <c r="A16" s="1884"/>
      <c r="B16" s="1891"/>
      <c r="C16" s="1897" t="s">
        <v>341</v>
      </c>
      <c r="D16" s="1898"/>
      <c r="E16" s="1898"/>
      <c r="F16" s="1899"/>
      <c r="G16" s="1900"/>
      <c r="H16" s="1901"/>
    </row>
    <row r="17" spans="1:8" ht="15" customHeight="1" thickTop="1">
      <c r="A17" s="1902" t="s">
        <v>315</v>
      </c>
      <c r="B17" s="1904" t="s">
        <v>342</v>
      </c>
      <c r="C17" s="1905"/>
      <c r="D17" s="1905"/>
      <c r="E17" s="1905"/>
      <c r="F17" s="1905"/>
      <c r="G17" s="1906"/>
      <c r="H17" s="1907"/>
    </row>
    <row r="18" spans="1:8" ht="15" customHeight="1">
      <c r="A18" s="1883"/>
      <c r="B18" s="1862" t="s">
        <v>316</v>
      </c>
      <c r="C18" s="1863"/>
      <c r="D18" s="1896"/>
      <c r="E18" s="1862" t="s">
        <v>327</v>
      </c>
      <c r="F18" s="1863"/>
      <c r="G18" s="1863"/>
      <c r="H18" s="1864"/>
    </row>
    <row r="19" spans="1:8" ht="15" customHeight="1">
      <c r="A19" s="1883"/>
      <c r="B19" s="120">
        <v>1</v>
      </c>
      <c r="C19" s="1867"/>
      <c r="D19" s="1868"/>
      <c r="E19" s="1867"/>
      <c r="F19" s="1860"/>
      <c r="G19" s="1860"/>
      <c r="H19" s="1861"/>
    </row>
    <row r="20" spans="1:8" ht="15" customHeight="1">
      <c r="A20" s="1883"/>
      <c r="B20" s="120">
        <v>2</v>
      </c>
      <c r="C20" s="1867"/>
      <c r="D20" s="1868"/>
      <c r="E20" s="1867"/>
      <c r="F20" s="1860"/>
      <c r="G20" s="1860"/>
      <c r="H20" s="1861"/>
    </row>
    <row r="21" spans="1:8" ht="19.5" customHeight="1">
      <c r="A21" s="1883"/>
      <c r="B21" s="120">
        <v>3</v>
      </c>
      <c r="C21" s="1867"/>
      <c r="D21" s="1868"/>
      <c r="E21" s="1867"/>
      <c r="F21" s="1860"/>
      <c r="G21" s="1860"/>
      <c r="H21" s="1861"/>
    </row>
    <row r="22" spans="1:8" ht="19.5" customHeight="1">
      <c r="A22" s="1883"/>
      <c r="B22" s="120">
        <v>4</v>
      </c>
      <c r="C22" s="1867"/>
      <c r="D22" s="1868"/>
      <c r="E22" s="1867"/>
      <c r="F22" s="1860"/>
      <c r="G22" s="1860"/>
      <c r="H22" s="1861"/>
    </row>
    <row r="23" spans="1:8" ht="19.5" customHeight="1">
      <c r="A23" s="1883"/>
      <c r="B23" s="120">
        <v>5</v>
      </c>
      <c r="C23" s="1867"/>
      <c r="D23" s="1868"/>
      <c r="E23" s="1867"/>
      <c r="F23" s="1860"/>
      <c r="G23" s="1860"/>
      <c r="H23" s="1861"/>
    </row>
    <row r="24" spans="1:8" ht="19.5" customHeight="1">
      <c r="A24" s="1883"/>
      <c r="B24" s="120">
        <v>6</v>
      </c>
      <c r="C24" s="1867"/>
      <c r="D24" s="1868"/>
      <c r="E24" s="1867"/>
      <c r="F24" s="1860"/>
      <c r="G24" s="1860"/>
      <c r="H24" s="1861"/>
    </row>
    <row r="25" spans="1:8" ht="19.5" customHeight="1">
      <c r="A25" s="1883"/>
      <c r="B25" s="120">
        <v>7</v>
      </c>
      <c r="C25" s="1867"/>
      <c r="D25" s="1868"/>
      <c r="E25" s="1867"/>
      <c r="F25" s="1860"/>
      <c r="G25" s="1860"/>
      <c r="H25" s="1861"/>
    </row>
    <row r="26" spans="1:8" ht="19.5" customHeight="1">
      <c r="A26" s="1883"/>
      <c r="B26" s="120">
        <v>8</v>
      </c>
      <c r="C26" s="1867"/>
      <c r="D26" s="1868"/>
      <c r="E26" s="1867"/>
      <c r="F26" s="1860"/>
      <c r="G26" s="1860"/>
      <c r="H26" s="1861"/>
    </row>
    <row r="27" spans="1:8" ht="15" customHeight="1">
      <c r="A27" s="1883"/>
      <c r="B27" s="120">
        <v>9</v>
      </c>
      <c r="C27" s="1867"/>
      <c r="D27" s="1868"/>
      <c r="E27" s="1867"/>
      <c r="F27" s="1860"/>
      <c r="G27" s="1860"/>
      <c r="H27" s="1861"/>
    </row>
    <row r="28" spans="1:8" ht="15" customHeight="1">
      <c r="A28" s="1883"/>
      <c r="B28" s="120">
        <v>10</v>
      </c>
      <c r="C28" s="1867"/>
      <c r="D28" s="1868"/>
      <c r="E28" s="1867"/>
      <c r="F28" s="1860"/>
      <c r="G28" s="1860"/>
      <c r="H28" s="1861"/>
    </row>
    <row r="29" spans="1:8" ht="17.25" customHeight="1">
      <c r="A29" s="1883"/>
      <c r="B29" s="120">
        <v>11</v>
      </c>
      <c r="C29" s="1867"/>
      <c r="D29" s="1868"/>
      <c r="E29" s="1867"/>
      <c r="F29" s="1860"/>
      <c r="G29" s="1860"/>
      <c r="H29" s="1861"/>
    </row>
    <row r="30" spans="1:8" ht="17.25" customHeight="1">
      <c r="A30" s="1883"/>
      <c r="B30" s="120">
        <v>12</v>
      </c>
      <c r="C30" s="1867"/>
      <c r="D30" s="1868"/>
      <c r="E30" s="1867"/>
      <c r="F30" s="1860"/>
      <c r="G30" s="1860"/>
      <c r="H30" s="1861"/>
    </row>
    <row r="31" spans="1:8" ht="15" customHeight="1">
      <c r="A31" s="1883"/>
      <c r="B31" s="120">
        <v>13</v>
      </c>
      <c r="C31" s="1867"/>
      <c r="D31" s="1868"/>
      <c r="E31" s="1867"/>
      <c r="F31" s="1860"/>
      <c r="G31" s="1860"/>
      <c r="H31" s="1861"/>
    </row>
    <row r="32" spans="1:8" ht="15" customHeight="1">
      <c r="A32" s="1883"/>
      <c r="B32" s="120">
        <v>14</v>
      </c>
      <c r="C32" s="1867"/>
      <c r="D32" s="1868"/>
      <c r="E32" s="1867"/>
      <c r="F32" s="1860"/>
      <c r="G32" s="1860"/>
      <c r="H32" s="1861"/>
    </row>
    <row r="33" spans="1:8" ht="15" customHeight="1">
      <c r="A33" s="1883"/>
      <c r="B33" s="120">
        <v>15</v>
      </c>
      <c r="C33" s="1867"/>
      <c r="D33" s="1868"/>
      <c r="E33" s="1867"/>
      <c r="F33" s="1860"/>
      <c r="G33" s="1860"/>
      <c r="H33" s="1861"/>
    </row>
    <row r="34" spans="1:8" ht="15" customHeight="1">
      <c r="A34" s="1883"/>
      <c r="B34" s="120">
        <v>16</v>
      </c>
      <c r="C34" s="1867"/>
      <c r="D34" s="1868"/>
      <c r="E34" s="1867"/>
      <c r="F34" s="1860"/>
      <c r="G34" s="1860"/>
      <c r="H34" s="1861"/>
    </row>
    <row r="35" spans="1:8" ht="15" customHeight="1">
      <c r="A35" s="1883"/>
      <c r="B35" s="120">
        <v>17</v>
      </c>
      <c r="C35" s="1867"/>
      <c r="D35" s="1868"/>
      <c r="E35" s="1867"/>
      <c r="F35" s="1860"/>
      <c r="G35" s="1860"/>
      <c r="H35" s="1861"/>
    </row>
    <row r="36" spans="1:8" ht="15" customHeight="1">
      <c r="A36" s="1883"/>
      <c r="B36" s="120">
        <v>18</v>
      </c>
      <c r="C36" s="1867"/>
      <c r="D36" s="1868"/>
      <c r="E36" s="1867"/>
      <c r="F36" s="1860"/>
      <c r="G36" s="1860"/>
      <c r="H36" s="1861"/>
    </row>
    <row r="37" spans="1:8" ht="15" customHeight="1">
      <c r="A37" s="1883"/>
      <c r="B37" s="120">
        <v>19</v>
      </c>
      <c r="C37" s="1867"/>
      <c r="D37" s="1868"/>
      <c r="E37" s="1867"/>
      <c r="F37" s="1860"/>
      <c r="G37" s="1860"/>
      <c r="H37" s="1861"/>
    </row>
    <row r="38" spans="1:8" ht="15" customHeight="1">
      <c r="A38" s="1883"/>
      <c r="B38" s="120">
        <v>20</v>
      </c>
      <c r="C38" s="1867"/>
      <c r="D38" s="1868"/>
      <c r="E38" s="1867"/>
      <c r="F38" s="1860"/>
      <c r="G38" s="1860"/>
      <c r="H38" s="1861"/>
    </row>
    <row r="39" spans="1:8" ht="15" customHeight="1">
      <c r="A39" s="1883"/>
      <c r="B39" s="120">
        <v>21</v>
      </c>
      <c r="C39" s="1867"/>
      <c r="D39" s="1868"/>
      <c r="E39" s="1867"/>
      <c r="F39" s="1860"/>
      <c r="G39" s="1860"/>
      <c r="H39" s="1861"/>
    </row>
    <row r="40" spans="1:8" ht="15" customHeight="1">
      <c r="A40" s="1883"/>
      <c r="B40" s="120">
        <v>22</v>
      </c>
      <c r="C40" s="1867"/>
      <c r="D40" s="1868"/>
      <c r="E40" s="1867"/>
      <c r="F40" s="1860"/>
      <c r="G40" s="1860"/>
      <c r="H40" s="1861"/>
    </row>
    <row r="41" spans="1:8" ht="15" customHeight="1">
      <c r="A41" s="1883"/>
      <c r="B41" s="120">
        <v>23</v>
      </c>
      <c r="C41" s="1867"/>
      <c r="D41" s="1868"/>
      <c r="E41" s="1867"/>
      <c r="F41" s="1860"/>
      <c r="G41" s="1860"/>
      <c r="H41" s="1861"/>
    </row>
    <row r="42" spans="1:8" ht="15" customHeight="1">
      <c r="A42" s="1883"/>
      <c r="B42" s="120">
        <v>24</v>
      </c>
      <c r="C42" s="1867"/>
      <c r="D42" s="1868"/>
      <c r="E42" s="1867"/>
      <c r="F42" s="1860"/>
      <c r="G42" s="1860"/>
      <c r="H42" s="1861"/>
    </row>
    <row r="43" spans="1:8" ht="15" customHeight="1">
      <c r="A43" s="1883"/>
      <c r="B43" s="120">
        <v>25</v>
      </c>
      <c r="C43" s="1867"/>
      <c r="D43" s="1868"/>
      <c r="E43" s="1867"/>
      <c r="F43" s="1860"/>
      <c r="G43" s="1860"/>
      <c r="H43" s="1861"/>
    </row>
    <row r="44" spans="1:8" ht="15" customHeight="1">
      <c r="A44" s="1883"/>
      <c r="B44" s="120">
        <v>26</v>
      </c>
      <c r="C44" s="1867"/>
      <c r="D44" s="1868"/>
      <c r="E44" s="1867"/>
      <c r="F44" s="1860"/>
      <c r="G44" s="1860"/>
      <c r="H44" s="1861"/>
    </row>
    <row r="45" spans="1:8" ht="15" customHeight="1">
      <c r="A45" s="1883"/>
      <c r="B45" s="120">
        <v>27</v>
      </c>
      <c r="C45" s="1867"/>
      <c r="D45" s="1868"/>
      <c r="E45" s="1867"/>
      <c r="F45" s="1860"/>
      <c r="G45" s="1860"/>
      <c r="H45" s="1861"/>
    </row>
    <row r="46" spans="1:8" ht="15" customHeight="1">
      <c r="A46" s="1883"/>
      <c r="B46" s="120">
        <v>28</v>
      </c>
      <c r="C46" s="1867"/>
      <c r="D46" s="1868"/>
      <c r="E46" s="1867"/>
      <c r="F46" s="1860"/>
      <c r="G46" s="1860"/>
      <c r="H46" s="1861"/>
    </row>
    <row r="47" spans="1:8" ht="15" customHeight="1">
      <c r="A47" s="1883"/>
      <c r="B47" s="120">
        <v>29</v>
      </c>
      <c r="C47" s="1867"/>
      <c r="D47" s="1868"/>
      <c r="E47" s="1867"/>
      <c r="F47" s="1860"/>
      <c r="G47" s="1860"/>
      <c r="H47" s="1861"/>
    </row>
    <row r="48" spans="1:8" ht="15" customHeight="1" thickBot="1">
      <c r="A48" s="1903"/>
      <c r="B48" s="137">
        <v>30</v>
      </c>
      <c r="C48" s="1908"/>
      <c r="D48" s="1909"/>
      <c r="E48" s="1908"/>
      <c r="F48" s="1910"/>
      <c r="G48" s="1910"/>
      <c r="H48" s="1911"/>
    </row>
    <row r="49" spans="1:1" ht="15" customHeight="1">
      <c r="A49" s="128" t="s">
        <v>334</v>
      </c>
    </row>
    <row r="50" spans="1:1" ht="15" customHeight="1">
      <c r="A50" s="128" t="s">
        <v>328</v>
      </c>
    </row>
    <row r="51" spans="1:1" ht="15" customHeight="1">
      <c r="A51" s="128" t="s">
        <v>343</v>
      </c>
    </row>
    <row r="52" spans="1:1" ht="15" customHeight="1">
      <c r="A52" s="128" t="s">
        <v>344</v>
      </c>
    </row>
  </sheetData>
  <customSheetViews>
    <customSheetView guid="{86B41AF5-FF3A-4416-A5C4-EFC15DC936A3}" scale="70" showPageBreaks="1">
      <selection activeCell="M12" sqref="M12"/>
      <pageMargins left="0.39370078740157483" right="0.39370078740157483" top="0.78740157480314965" bottom="0.47244094488188981" header="0.51181102362204722" footer="0.39370078740157483"/>
      <printOptions horizontalCentered="1"/>
      <pageSetup paperSize="9" scale="97" orientation="portrait" r:id="rId1"/>
      <headerFooter alignWithMargins="0">
        <oddHeader>&amp;R&amp;12別紙１４</oddHeader>
      </headerFooter>
    </customSheetView>
  </customSheetViews>
  <mergeCells count="95">
    <mergeCell ref="C43:D43"/>
    <mergeCell ref="E43:H43"/>
    <mergeCell ref="C48:D48"/>
    <mergeCell ref="E48:H48"/>
    <mergeCell ref="C45:D45"/>
    <mergeCell ref="E45:H45"/>
    <mergeCell ref="C46:D46"/>
    <mergeCell ref="E46:H46"/>
    <mergeCell ref="C47:D47"/>
    <mergeCell ref="E47:H47"/>
    <mergeCell ref="C36:D36"/>
    <mergeCell ref="E36:H36"/>
    <mergeCell ref="C44:D44"/>
    <mergeCell ref="E44:H44"/>
    <mergeCell ref="C38:D38"/>
    <mergeCell ref="E38:H38"/>
    <mergeCell ref="C37:D37"/>
    <mergeCell ref="E37:H37"/>
    <mergeCell ref="C39:D39"/>
    <mergeCell ref="E39:H39"/>
    <mergeCell ref="C41:D41"/>
    <mergeCell ref="E41:H41"/>
    <mergeCell ref="C40:D40"/>
    <mergeCell ref="E40:H40"/>
    <mergeCell ref="C42:D42"/>
    <mergeCell ref="E42:H42"/>
    <mergeCell ref="C33:D33"/>
    <mergeCell ref="E33:H33"/>
    <mergeCell ref="C35:D35"/>
    <mergeCell ref="E35:H35"/>
    <mergeCell ref="C34:D34"/>
    <mergeCell ref="E34:H34"/>
    <mergeCell ref="C30:D30"/>
    <mergeCell ref="E30:H30"/>
    <mergeCell ref="C32:D32"/>
    <mergeCell ref="E32:H32"/>
    <mergeCell ref="C31:D31"/>
    <mergeCell ref="E31:H31"/>
    <mergeCell ref="C27:D27"/>
    <mergeCell ref="E27:H27"/>
    <mergeCell ref="C29:D29"/>
    <mergeCell ref="E29:H29"/>
    <mergeCell ref="C28:D28"/>
    <mergeCell ref="E28:H28"/>
    <mergeCell ref="E23:H23"/>
    <mergeCell ref="C26:D26"/>
    <mergeCell ref="E26:H26"/>
    <mergeCell ref="C25:D25"/>
    <mergeCell ref="E25:H25"/>
    <mergeCell ref="C19:D19"/>
    <mergeCell ref="E19:H19"/>
    <mergeCell ref="A17:A48"/>
    <mergeCell ref="B17:F17"/>
    <mergeCell ref="G17:H17"/>
    <mergeCell ref="B18:D18"/>
    <mergeCell ref="E18:H18"/>
    <mergeCell ref="C24:D24"/>
    <mergeCell ref="E24:H24"/>
    <mergeCell ref="C22:D22"/>
    <mergeCell ref="E22:H22"/>
    <mergeCell ref="C20:D20"/>
    <mergeCell ref="E20:H20"/>
    <mergeCell ref="C21:D21"/>
    <mergeCell ref="E21:H21"/>
    <mergeCell ref="C23:D23"/>
    <mergeCell ref="A11:D11"/>
    <mergeCell ref="E11:H11"/>
    <mergeCell ref="A12:A16"/>
    <mergeCell ref="B12:F12"/>
    <mergeCell ref="G12:H12"/>
    <mergeCell ref="B13:B16"/>
    <mergeCell ref="C13:D14"/>
    <mergeCell ref="E13:F13"/>
    <mergeCell ref="G13:H13"/>
    <mergeCell ref="E14:F14"/>
    <mergeCell ref="G14:H14"/>
    <mergeCell ref="C15:F15"/>
    <mergeCell ref="G15:H15"/>
    <mergeCell ref="C16:F16"/>
    <mergeCell ref="G16:H16"/>
    <mergeCell ref="A7:B7"/>
    <mergeCell ref="C7:H7"/>
    <mergeCell ref="A8:B8"/>
    <mergeCell ref="C8:H8"/>
    <mergeCell ref="A9:A10"/>
    <mergeCell ref="C9:E9"/>
    <mergeCell ref="F9:F10"/>
    <mergeCell ref="G9:H10"/>
    <mergeCell ref="C10:E10"/>
    <mergeCell ref="G2:H2"/>
    <mergeCell ref="A3:H3"/>
    <mergeCell ref="A5:B5"/>
    <mergeCell ref="C5:H5"/>
    <mergeCell ref="A6:B6"/>
    <mergeCell ref="C6:H6"/>
  </mergeCells>
  <phoneticPr fontId="6"/>
  <printOptions horizontalCentered="1"/>
  <pageMargins left="0.39370078740157483" right="0.39370078740157483" top="0.78740157480314965" bottom="0.47244094488188981" header="0.51181102362204722" footer="0.39370078740157483"/>
  <pageSetup paperSize="9" scale="97" orientation="portrait"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F40"/>
  <sheetViews>
    <sheetView zoomScale="85" zoomScaleNormal="85" workbookViewId="0">
      <selection sqref="A1:F1"/>
    </sheetView>
  </sheetViews>
  <sheetFormatPr defaultColWidth="9" defaultRowHeight="13"/>
  <cols>
    <col min="1" max="1" width="20.6328125" style="1" customWidth="1"/>
    <col min="2" max="2" width="10.6328125" style="1" customWidth="1"/>
    <col min="3" max="3" width="17.90625" style="1" customWidth="1"/>
    <col min="4" max="4" width="19.08984375" style="1" customWidth="1"/>
    <col min="5" max="5" width="20.6328125" style="1" customWidth="1"/>
    <col min="6" max="6" width="5.6328125" style="1" customWidth="1"/>
    <col min="7" max="15" width="20.6328125" style="1" customWidth="1"/>
    <col min="16" max="16384" width="9" style="1"/>
  </cols>
  <sheetData>
    <row r="1" spans="1:6" ht="30" customHeight="1">
      <c r="A1" s="1936" t="s">
        <v>241</v>
      </c>
      <c r="B1" s="1936"/>
      <c r="C1" s="1936"/>
      <c r="D1" s="1936"/>
      <c r="E1" s="1936"/>
      <c r="F1" s="1936"/>
    </row>
    <row r="2" spans="1:6" s="67" customFormat="1" ht="25" customHeight="1">
      <c r="F2" s="74" t="s">
        <v>242</v>
      </c>
    </row>
    <row r="3" spans="1:6" s="67" customFormat="1" ht="25" customHeight="1">
      <c r="B3" s="67" t="s">
        <v>0</v>
      </c>
      <c r="F3" s="74" t="s">
        <v>1019</v>
      </c>
    </row>
    <row r="4" spans="1:6" s="67" customFormat="1" ht="25" customHeight="1"/>
    <row r="5" spans="1:6" s="67" customFormat="1" ht="30" customHeight="1">
      <c r="C5" s="67" t="s">
        <v>243</v>
      </c>
    </row>
    <row r="6" spans="1:6" s="67" customFormat="1" ht="30" customHeight="1">
      <c r="C6" s="67" t="s">
        <v>244</v>
      </c>
      <c r="F6" s="67" t="s">
        <v>171</v>
      </c>
    </row>
    <row r="7" spans="1:6" s="67" customFormat="1" ht="30" customHeight="1">
      <c r="C7" s="67" t="s">
        <v>166</v>
      </c>
    </row>
    <row r="8" spans="1:6" ht="30" customHeight="1" thickBot="1">
      <c r="A8" s="1" t="s">
        <v>245</v>
      </c>
    </row>
    <row r="9" spans="1:6" ht="35.15" customHeight="1" thickTop="1">
      <c r="A9" s="98" t="s">
        <v>246</v>
      </c>
      <c r="B9" s="1937" t="s">
        <v>254</v>
      </c>
      <c r="C9" s="1938"/>
      <c r="D9" s="1938"/>
      <c r="E9" s="1938"/>
      <c r="F9" s="1939"/>
    </row>
    <row r="10" spans="1:6" ht="35.15" customHeight="1">
      <c r="A10" s="99" t="s">
        <v>247</v>
      </c>
      <c r="B10" s="1940"/>
      <c r="C10" s="1940"/>
      <c r="D10" s="1940"/>
      <c r="E10" s="1940"/>
      <c r="F10" s="1941"/>
    </row>
    <row r="11" spans="1:6" ht="35.15" customHeight="1">
      <c r="A11" s="1942" t="s">
        <v>248</v>
      </c>
      <c r="B11" s="1944"/>
      <c r="C11" s="1945"/>
      <c r="D11" s="1945"/>
      <c r="E11" s="1945"/>
      <c r="F11" s="1946"/>
    </row>
    <row r="12" spans="1:6" ht="35.15" customHeight="1">
      <c r="A12" s="1943"/>
      <c r="B12" s="1947" t="s">
        <v>249</v>
      </c>
      <c r="C12" s="1948"/>
      <c r="D12" s="1948"/>
      <c r="E12" s="1948"/>
      <c r="F12" s="1949"/>
    </row>
    <row r="13" spans="1:6" ht="35.15" customHeight="1">
      <c r="A13" s="97" t="s">
        <v>250</v>
      </c>
      <c r="B13" s="1912" t="s">
        <v>255</v>
      </c>
      <c r="C13" s="1913"/>
      <c r="D13" s="1913"/>
      <c r="E13" s="1913"/>
      <c r="F13" s="1914"/>
    </row>
    <row r="14" spans="1:6" ht="35.15" customHeight="1">
      <c r="A14" s="1924" t="s">
        <v>251</v>
      </c>
      <c r="B14" s="1915" t="s">
        <v>256</v>
      </c>
      <c r="C14" s="1836"/>
      <c r="D14" s="1836"/>
      <c r="E14" s="1836"/>
      <c r="F14" s="100"/>
    </row>
    <row r="15" spans="1:6" ht="35.15" customHeight="1">
      <c r="A15" s="1925"/>
      <c r="B15" s="1926"/>
      <c r="C15" s="1927"/>
      <c r="D15" s="1927"/>
      <c r="E15" s="1927"/>
      <c r="F15" s="1928"/>
    </row>
    <row r="16" spans="1:6" ht="35.15" customHeight="1">
      <c r="A16" s="1916" t="s">
        <v>252</v>
      </c>
      <c r="B16" s="1918"/>
      <c r="C16" s="1919"/>
      <c r="D16" s="1919"/>
      <c r="E16" s="1919"/>
      <c r="F16" s="1920"/>
    </row>
    <row r="17" spans="1:6" ht="35.15" customHeight="1">
      <c r="A17" s="1917"/>
      <c r="B17" s="1921"/>
      <c r="C17" s="1922"/>
      <c r="D17" s="1922"/>
      <c r="E17" s="1922"/>
      <c r="F17" s="1923"/>
    </row>
    <row r="18" spans="1:6" ht="35.15" customHeight="1">
      <c r="A18" s="1924" t="s">
        <v>253</v>
      </c>
      <c r="B18" s="1915" t="s">
        <v>257</v>
      </c>
      <c r="C18" s="1836"/>
      <c r="D18" s="1836"/>
      <c r="E18" s="1836"/>
      <c r="F18" s="1930"/>
    </row>
    <row r="19" spans="1:6" ht="35.15" customHeight="1" thickBot="1">
      <c r="A19" s="1929"/>
      <c r="B19" s="1931"/>
      <c r="C19" s="1932"/>
      <c r="D19" s="1932"/>
      <c r="E19" s="1932"/>
      <c r="F19" s="1933"/>
    </row>
    <row r="20" spans="1:6" ht="30" customHeight="1" thickTop="1"/>
    <row r="21" spans="1:6" ht="30" customHeight="1">
      <c r="A21" s="67" t="s">
        <v>156</v>
      </c>
      <c r="B21" s="67"/>
      <c r="C21" s="67"/>
      <c r="D21" s="67"/>
      <c r="E21" s="67"/>
      <c r="F21" s="67"/>
    </row>
    <row r="22" spans="1:6" ht="30" customHeight="1">
      <c r="A22" s="1934" t="s">
        <v>157</v>
      </c>
      <c r="B22" s="1934"/>
      <c r="C22" s="1934"/>
      <c r="D22" s="1934"/>
      <c r="E22" s="1934"/>
      <c r="F22" s="1934"/>
    </row>
    <row r="23" spans="1:6" ht="30" customHeight="1">
      <c r="A23" s="1935" t="s">
        <v>158</v>
      </c>
      <c r="B23" s="1935"/>
      <c r="C23" s="1935"/>
      <c r="D23" s="1935"/>
      <c r="E23" s="1935"/>
      <c r="F23" s="1935"/>
    </row>
    <row r="24" spans="1:6" ht="30" customHeight="1">
      <c r="A24" s="1935" t="s">
        <v>159</v>
      </c>
      <c r="B24" s="1935"/>
      <c r="C24" s="1935"/>
      <c r="D24" s="1935"/>
      <c r="E24" s="1935"/>
      <c r="F24" s="1935"/>
    </row>
    <row r="25" spans="1:6" ht="30" customHeight="1">
      <c r="A25" s="1935" t="s">
        <v>160</v>
      </c>
      <c r="B25" s="1935"/>
      <c r="C25" s="1935"/>
      <c r="D25" s="1935"/>
      <c r="E25" s="1935"/>
      <c r="F25" s="1935"/>
    </row>
    <row r="26" spans="1:6" ht="30" customHeight="1">
      <c r="A26" s="67" t="s">
        <v>161</v>
      </c>
      <c r="B26" s="67"/>
      <c r="C26" s="67"/>
      <c r="D26" s="67"/>
      <c r="E26" s="67"/>
      <c r="F26" s="67"/>
    </row>
    <row r="27" spans="1:6" ht="30" customHeight="1"/>
    <row r="28" spans="1:6" ht="30" customHeight="1"/>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sheetData>
  <customSheetViews>
    <customSheetView guid="{86B41AF5-FF3A-4416-A5C4-EFC15DC936A3}" showPageBreaks="1">
      <selection activeCell="M12" sqref="M12"/>
      <pageMargins left="0.56999999999999995" right="0.25" top="0.77" bottom="0.33" header="0.51200000000000001" footer="0.51200000000000001"/>
      <pageSetup paperSize="9" orientation="portrait" r:id="rId1"/>
      <headerFooter alignWithMargins="0">
        <oddHeader>&amp;R別紙１６</oddHeader>
      </headerFooter>
    </customSheetView>
  </customSheetViews>
  <mergeCells count="19">
    <mergeCell ref="A1:F1"/>
    <mergeCell ref="B9:F9"/>
    <mergeCell ref="B10:F10"/>
    <mergeCell ref="A11:A12"/>
    <mergeCell ref="B11:F11"/>
    <mergeCell ref="B12:F12"/>
    <mergeCell ref="A18:A19"/>
    <mergeCell ref="B18:F19"/>
    <mergeCell ref="A22:F22"/>
    <mergeCell ref="A25:F25"/>
    <mergeCell ref="A23:F23"/>
    <mergeCell ref="A24:F24"/>
    <mergeCell ref="B13:F13"/>
    <mergeCell ref="B14:C14"/>
    <mergeCell ref="A16:A17"/>
    <mergeCell ref="B16:F17"/>
    <mergeCell ref="A14:A15"/>
    <mergeCell ref="D14:E14"/>
    <mergeCell ref="B15:F15"/>
  </mergeCells>
  <phoneticPr fontId="6"/>
  <pageMargins left="0.56999999999999995" right="0.25" top="0.77" bottom="0.33" header="0.51200000000000001" footer="0.51200000000000001"/>
  <pageSetup paperSize="9" orientation="portrait" r:id="rId2"/>
  <headerFooter alignWithMargins="0">
    <oddHeader>&amp;R別紙１６</oddHeader>
  </headerFooter>
  <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I45"/>
  <sheetViews>
    <sheetView view="pageBreakPreview" zoomScale="70" zoomScaleNormal="70" zoomScaleSheetLayoutView="70" workbookViewId="0">
      <selection activeCell="B7" sqref="B7:D8"/>
    </sheetView>
  </sheetViews>
  <sheetFormatPr defaultColWidth="9" defaultRowHeight="13"/>
  <cols>
    <col min="1" max="1" width="5" style="138" customWidth="1"/>
    <col min="2" max="2" width="20.6328125" style="138" customWidth="1"/>
    <col min="3" max="3" width="15.36328125" style="138" customWidth="1"/>
    <col min="4" max="4" width="2.453125" style="138" customWidth="1"/>
    <col min="5" max="5" width="9.36328125" style="138" customWidth="1"/>
    <col min="6" max="8" width="22.6328125" style="138" customWidth="1"/>
    <col min="9" max="20" width="20.6328125" style="138" customWidth="1"/>
    <col min="21" max="16384" width="9" style="138"/>
  </cols>
  <sheetData>
    <row r="1" spans="1:9" ht="20.25" customHeight="1">
      <c r="A1" s="572" t="s">
        <v>1045</v>
      </c>
    </row>
    <row r="2" spans="1:9" ht="20.25" customHeight="1">
      <c r="H2" s="563" t="s">
        <v>793</v>
      </c>
    </row>
    <row r="3" spans="1:9" ht="52.5" customHeight="1" thickBot="1">
      <c r="A3" s="1959" t="s">
        <v>478</v>
      </c>
      <c r="B3" s="1959"/>
      <c r="C3" s="1959"/>
      <c r="D3" s="1959"/>
      <c r="E3" s="1959"/>
      <c r="F3" s="1959"/>
      <c r="G3" s="1959"/>
      <c r="H3" s="1959"/>
      <c r="I3" s="156"/>
    </row>
    <row r="4" spans="1:9" ht="30.75" customHeight="1">
      <c r="A4" s="157"/>
      <c r="B4" s="1967" t="s">
        <v>543</v>
      </c>
      <c r="C4" s="1968"/>
      <c r="D4" s="1969"/>
      <c r="E4" s="139" t="s">
        <v>348</v>
      </c>
      <c r="F4" s="1974"/>
      <c r="G4" s="1975"/>
      <c r="H4" s="1976"/>
    </row>
    <row r="5" spans="1:9" ht="30" customHeight="1">
      <c r="A5" s="158"/>
      <c r="B5" s="1977" t="s">
        <v>544</v>
      </c>
      <c r="C5" s="1978"/>
      <c r="D5" s="1978"/>
      <c r="E5" s="140" t="s">
        <v>357</v>
      </c>
      <c r="F5" s="1950"/>
      <c r="G5" s="1951"/>
      <c r="H5" s="1952"/>
    </row>
    <row r="6" spans="1:9" ht="30" customHeight="1">
      <c r="A6" s="158"/>
      <c r="B6" s="1957" t="s">
        <v>358</v>
      </c>
      <c r="C6" s="1982"/>
      <c r="D6" s="1982"/>
      <c r="E6" s="140" t="s">
        <v>359</v>
      </c>
      <c r="F6" s="1979" t="e">
        <f>F5/F4</f>
        <v>#DIV/0!</v>
      </c>
      <c r="G6" s="1980"/>
      <c r="H6" s="1981"/>
    </row>
    <row r="7" spans="1:9" ht="30" customHeight="1">
      <c r="A7" s="159"/>
      <c r="B7" s="1970" t="s">
        <v>34</v>
      </c>
      <c r="C7" s="1970"/>
      <c r="D7" s="1970"/>
      <c r="E7" s="1972"/>
      <c r="F7" s="160" t="s">
        <v>360</v>
      </c>
      <c r="G7" s="160" t="s">
        <v>260</v>
      </c>
      <c r="H7" s="161"/>
    </row>
    <row r="8" spans="1:9" ht="30" customHeight="1">
      <c r="A8" s="162"/>
      <c r="B8" s="1971"/>
      <c r="C8" s="1971"/>
      <c r="D8" s="1971"/>
      <c r="E8" s="1973"/>
      <c r="F8" s="163"/>
      <c r="G8" s="163"/>
      <c r="H8" s="141"/>
    </row>
    <row r="9" spans="1:9" ht="30" customHeight="1" thickBot="1">
      <c r="A9" s="1963" t="s">
        <v>316</v>
      </c>
      <c r="B9" s="1964"/>
      <c r="C9" s="1964"/>
      <c r="D9" s="1964"/>
      <c r="E9" s="1964"/>
      <c r="F9" s="1964"/>
      <c r="G9" s="1965"/>
      <c r="H9" s="1966"/>
    </row>
    <row r="10" spans="1:9" ht="30" customHeight="1" thickTop="1">
      <c r="A10" s="164">
        <v>1</v>
      </c>
      <c r="B10" s="1960"/>
      <c r="C10" s="1960"/>
      <c r="D10" s="1960"/>
      <c r="E10" s="1960"/>
      <c r="F10" s="1960"/>
      <c r="G10" s="1961"/>
      <c r="H10" s="1962"/>
    </row>
    <row r="11" spans="1:9" ht="30" customHeight="1">
      <c r="A11" s="147">
        <v>2</v>
      </c>
      <c r="B11" s="1950"/>
      <c r="C11" s="1950"/>
      <c r="D11" s="1950"/>
      <c r="E11" s="1950"/>
      <c r="F11" s="1950"/>
      <c r="G11" s="1951"/>
      <c r="H11" s="1952"/>
    </row>
    <row r="12" spans="1:9" ht="30" customHeight="1">
      <c r="A12" s="147">
        <v>3</v>
      </c>
      <c r="B12" s="1950"/>
      <c r="C12" s="1950"/>
      <c r="D12" s="1950"/>
      <c r="E12" s="1950"/>
      <c r="F12" s="1950"/>
      <c r="G12" s="1951"/>
      <c r="H12" s="1952"/>
    </row>
    <row r="13" spans="1:9" ht="30" customHeight="1">
      <c r="A13" s="147">
        <v>4</v>
      </c>
      <c r="B13" s="1950"/>
      <c r="C13" s="1950"/>
      <c r="D13" s="1950"/>
      <c r="E13" s="1950"/>
      <c r="F13" s="1950"/>
      <c r="G13" s="1951"/>
      <c r="H13" s="1952"/>
    </row>
    <row r="14" spans="1:9" ht="30" customHeight="1">
      <c r="A14" s="147">
        <v>5</v>
      </c>
      <c r="B14" s="1950"/>
      <c r="C14" s="1950"/>
      <c r="D14" s="1950"/>
      <c r="E14" s="1950"/>
      <c r="F14" s="1950"/>
      <c r="G14" s="1951"/>
      <c r="H14" s="1952"/>
    </row>
    <row r="15" spans="1:9" ht="30" customHeight="1">
      <c r="A15" s="147">
        <v>6</v>
      </c>
      <c r="B15" s="1956"/>
      <c r="C15" s="1956"/>
      <c r="D15" s="1956"/>
      <c r="E15" s="1956"/>
      <c r="F15" s="1956"/>
      <c r="G15" s="1957"/>
      <c r="H15" s="1958"/>
    </row>
    <row r="16" spans="1:9" ht="30" customHeight="1">
      <c r="A16" s="147">
        <v>7</v>
      </c>
      <c r="B16" s="1956"/>
      <c r="C16" s="1956"/>
      <c r="D16" s="1956"/>
      <c r="E16" s="1956"/>
      <c r="F16" s="1956"/>
      <c r="G16" s="1957"/>
      <c r="H16" s="1958"/>
    </row>
    <row r="17" spans="1:8" ht="30" customHeight="1">
      <c r="A17" s="147">
        <v>8</v>
      </c>
      <c r="B17" s="1956"/>
      <c r="C17" s="1956"/>
      <c r="D17" s="1956"/>
      <c r="E17" s="1956"/>
      <c r="F17" s="1956"/>
      <c r="G17" s="1957"/>
      <c r="H17" s="1958"/>
    </row>
    <row r="18" spans="1:8" ht="30" customHeight="1">
      <c r="A18" s="147">
        <v>9</v>
      </c>
      <c r="B18" s="1956"/>
      <c r="C18" s="1956"/>
      <c r="D18" s="1956"/>
      <c r="E18" s="1956"/>
      <c r="F18" s="1956"/>
      <c r="G18" s="1957"/>
      <c r="H18" s="1958"/>
    </row>
    <row r="19" spans="1:8" ht="30" customHeight="1" thickBot="1">
      <c r="A19" s="152">
        <v>10</v>
      </c>
      <c r="B19" s="1953"/>
      <c r="C19" s="1953"/>
      <c r="D19" s="1953"/>
      <c r="E19" s="1953"/>
      <c r="F19" s="1953"/>
      <c r="G19" s="1954"/>
      <c r="H19" s="1955"/>
    </row>
    <row r="20" spans="1:8" ht="30" customHeight="1">
      <c r="A20" s="138" t="s">
        <v>361</v>
      </c>
    </row>
    <row r="21" spans="1:8" ht="30" customHeight="1">
      <c r="A21" s="138" t="s">
        <v>362</v>
      </c>
    </row>
    <row r="22" spans="1:8" ht="30" customHeight="1"/>
    <row r="23" spans="1:8" ht="30" customHeight="1">
      <c r="B23" s="155"/>
    </row>
    <row r="24" spans="1:8" ht="30" customHeight="1"/>
    <row r="25" spans="1:8" ht="30" customHeight="1"/>
    <row r="26" spans="1:8" ht="30" customHeight="1"/>
    <row r="27" spans="1:8" ht="30" customHeight="1"/>
    <row r="28" spans="1:8" ht="30" customHeight="1"/>
    <row r="29" spans="1:8" ht="30" customHeight="1"/>
    <row r="30" spans="1:8" ht="30" customHeight="1"/>
    <row r="31" spans="1:8" ht="30" customHeight="1"/>
    <row r="32" spans="1: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customSheetViews>
    <customSheetView guid="{86B41AF5-FF3A-4416-A5C4-EFC15DC936A3}" scale="70" showPageBreaks="1" printArea="1">
      <selection activeCell="C14" sqref="C14:I14"/>
      <colBreaks count="1" manualBreakCount="1">
        <brk id="10" max="1048575" man="1"/>
      </colBreaks>
      <pageMargins left="0.39370078740157483" right="0.39370078740157483" top="0.98425196850393704" bottom="0.59055118110236227" header="0.59055118110236227" footer="0.39370078740157483"/>
      <printOptions horizontalCentered="1"/>
      <pageSetup paperSize="9" scale="62" orientation="portrait" r:id="rId1"/>
      <headerFooter alignWithMargins="0">
        <oddHeader>&amp;R別紙１７</oddHeader>
      </headerFooter>
    </customSheetView>
  </customSheetViews>
  <mergeCells count="20">
    <mergeCell ref="A3:H3"/>
    <mergeCell ref="B10:H10"/>
    <mergeCell ref="B11:H11"/>
    <mergeCell ref="B12:H12"/>
    <mergeCell ref="A9:H9"/>
    <mergeCell ref="B4:D4"/>
    <mergeCell ref="B7:D8"/>
    <mergeCell ref="E7:E8"/>
    <mergeCell ref="F4:H4"/>
    <mergeCell ref="B5:D5"/>
    <mergeCell ref="F5:H5"/>
    <mergeCell ref="F6:H6"/>
    <mergeCell ref="B6:D6"/>
    <mergeCell ref="B13:H13"/>
    <mergeCell ref="B19:H19"/>
    <mergeCell ref="B16:H16"/>
    <mergeCell ref="B17:H17"/>
    <mergeCell ref="B18:H18"/>
    <mergeCell ref="B14:H14"/>
    <mergeCell ref="B15:H15"/>
  </mergeCells>
  <phoneticPr fontId="6"/>
  <printOptions horizontalCentered="1"/>
  <pageMargins left="0.39370078740157483" right="0.39370078740157483" top="0.98425196850393704" bottom="0.59055118110236227" header="0.59055118110236227" footer="0.39370078740157483"/>
  <pageSetup paperSize="9" scale="62" orientation="portrait" r:id="rId2"/>
  <headerFooter alignWithMargins="0"/>
  <colBreaks count="1" manualBreakCount="1">
    <brk id="9" max="1048575" man="1"/>
  </colBreaks>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K51"/>
  <sheetViews>
    <sheetView view="pageBreakPreview" zoomScale="85" zoomScaleNormal="85" zoomScaleSheetLayoutView="85" workbookViewId="0">
      <selection activeCell="A34" sqref="A34:H34"/>
    </sheetView>
  </sheetViews>
  <sheetFormatPr defaultColWidth="9" defaultRowHeight="13"/>
  <cols>
    <col min="1" max="1" width="6.7265625" style="187" customWidth="1"/>
    <col min="2" max="6" width="14.36328125" style="187" customWidth="1"/>
    <col min="7" max="7" width="19" style="187" customWidth="1"/>
    <col min="8" max="8" width="8" style="187" customWidth="1"/>
    <col min="9" max="16384" width="9" style="187"/>
  </cols>
  <sheetData>
    <row r="1" spans="1:10" ht="27.75" customHeight="1">
      <c r="A1" s="579" t="s">
        <v>479</v>
      </c>
      <c r="G1" s="223"/>
      <c r="H1" s="234"/>
      <c r="I1" s="223"/>
      <c r="J1" s="223"/>
    </row>
    <row r="2" spans="1:10" ht="39" customHeight="1">
      <c r="G2" s="564" t="s">
        <v>793</v>
      </c>
    </row>
    <row r="3" spans="1:10" ht="24" customHeight="1">
      <c r="A3" s="1984" t="s">
        <v>261</v>
      </c>
      <c r="B3" s="1985"/>
      <c r="C3" s="1985"/>
      <c r="D3" s="1985"/>
      <c r="E3" s="1985"/>
      <c r="F3" s="1985"/>
      <c r="G3" s="1985"/>
      <c r="H3" s="1985"/>
      <c r="I3" s="223"/>
    </row>
    <row r="4" spans="1:10" ht="13.5" thickBot="1"/>
    <row r="5" spans="1:10" ht="27" customHeight="1" thickTop="1">
      <c r="A5" s="1986" t="s">
        <v>462</v>
      </c>
      <c r="B5" s="1987"/>
      <c r="C5" s="1987"/>
      <c r="D5" s="1987"/>
      <c r="E5" s="1987"/>
      <c r="F5" s="1987"/>
      <c r="G5" s="1988"/>
      <c r="H5" s="1989"/>
    </row>
    <row r="6" spans="1:10" ht="27" customHeight="1">
      <c r="A6" s="1990" t="s">
        <v>1274</v>
      </c>
      <c r="B6" s="1991"/>
      <c r="C6" s="1991"/>
      <c r="D6" s="1991"/>
      <c r="E6" s="1991"/>
      <c r="F6" s="1991"/>
      <c r="G6" s="1992">
        <f>G5/6</f>
        <v>0</v>
      </c>
      <c r="H6" s="1993"/>
    </row>
    <row r="7" spans="1:10" ht="27" customHeight="1" thickBot="1">
      <c r="A7" s="1994" t="s">
        <v>1275</v>
      </c>
      <c r="B7" s="1995"/>
      <c r="C7" s="1995"/>
      <c r="D7" s="1995"/>
      <c r="E7" s="1995"/>
      <c r="F7" s="1995"/>
      <c r="G7" s="1996">
        <f>G5/5</f>
        <v>0</v>
      </c>
      <c r="H7" s="1997"/>
    </row>
    <row r="8" spans="1:10" ht="19.5" customHeight="1" thickTop="1" thickBot="1">
      <c r="A8" s="1998"/>
      <c r="B8" s="1998"/>
      <c r="C8" s="1998"/>
      <c r="D8" s="1998"/>
      <c r="E8" s="1998"/>
      <c r="F8" s="1998"/>
      <c r="G8" s="1998"/>
      <c r="H8" s="1998"/>
    </row>
    <row r="9" spans="1:10" ht="23.25" customHeight="1" thickTop="1" thickBot="1">
      <c r="A9" s="1999" t="s">
        <v>463</v>
      </c>
      <c r="B9" s="2000"/>
      <c r="C9" s="2000"/>
      <c r="D9" s="2000"/>
      <c r="E9" s="2000"/>
      <c r="F9" s="2000"/>
      <c r="G9" s="2000" t="s">
        <v>464</v>
      </c>
      <c r="H9" s="2001"/>
    </row>
    <row r="10" spans="1:10" ht="18.75" customHeight="1" thickTop="1">
      <c r="A10" s="224">
        <v>1</v>
      </c>
      <c r="B10" s="2002"/>
      <c r="C10" s="2002"/>
      <c r="D10" s="2002"/>
      <c r="E10" s="2002"/>
      <c r="F10" s="2002"/>
      <c r="G10" s="2002"/>
      <c r="H10" s="2003"/>
    </row>
    <row r="11" spans="1:10" ht="18.75" customHeight="1">
      <c r="A11" s="225">
        <v>2</v>
      </c>
      <c r="B11" s="2004"/>
      <c r="C11" s="2004"/>
      <c r="D11" s="2004"/>
      <c r="E11" s="2004"/>
      <c r="F11" s="2004"/>
      <c r="G11" s="2004"/>
      <c r="H11" s="2005"/>
    </row>
    <row r="12" spans="1:10" ht="18.75" customHeight="1">
      <c r="A12" s="225">
        <v>3</v>
      </c>
      <c r="B12" s="2004"/>
      <c r="C12" s="2004"/>
      <c r="D12" s="2004"/>
      <c r="E12" s="2004"/>
      <c r="F12" s="2004"/>
      <c r="G12" s="2004"/>
      <c r="H12" s="2005"/>
    </row>
    <row r="13" spans="1:10" ht="18.75" customHeight="1">
      <c r="A13" s="225">
        <v>4</v>
      </c>
      <c r="B13" s="2004"/>
      <c r="C13" s="2004"/>
      <c r="D13" s="2004"/>
      <c r="E13" s="2004"/>
      <c r="F13" s="2004"/>
      <c r="G13" s="2004"/>
      <c r="H13" s="2006"/>
    </row>
    <row r="14" spans="1:10" ht="18.75" customHeight="1">
      <c r="A14" s="225">
        <v>5</v>
      </c>
      <c r="B14" s="2004"/>
      <c r="C14" s="2004"/>
      <c r="D14" s="2004"/>
      <c r="E14" s="2004"/>
      <c r="F14" s="2004"/>
      <c r="G14" s="2004"/>
      <c r="H14" s="2005"/>
    </row>
    <row r="15" spans="1:10" ht="18.75" customHeight="1">
      <c r="A15" s="225">
        <v>6</v>
      </c>
      <c r="B15" s="2007"/>
      <c r="C15" s="2007"/>
      <c r="D15" s="2007"/>
      <c r="E15" s="2007"/>
      <c r="F15" s="2007"/>
      <c r="G15" s="2007"/>
      <c r="H15" s="2008"/>
    </row>
    <row r="16" spans="1:10" ht="18.75" customHeight="1">
      <c r="A16" s="225">
        <v>7</v>
      </c>
      <c r="B16" s="2007"/>
      <c r="C16" s="2007"/>
      <c r="D16" s="2007"/>
      <c r="E16" s="2007"/>
      <c r="F16" s="2007"/>
      <c r="G16" s="2007"/>
      <c r="H16" s="2008"/>
    </row>
    <row r="17" spans="1:11" ht="18.75" customHeight="1">
      <c r="A17" s="225">
        <v>8</v>
      </c>
      <c r="B17" s="2007"/>
      <c r="C17" s="2007"/>
      <c r="D17" s="2007"/>
      <c r="E17" s="2007"/>
      <c r="F17" s="2007"/>
      <c r="G17" s="2007"/>
      <c r="H17" s="2008"/>
    </row>
    <row r="18" spans="1:11" ht="18.75" customHeight="1">
      <c r="A18" s="225">
        <v>9</v>
      </c>
      <c r="B18" s="2007"/>
      <c r="C18" s="2007"/>
      <c r="D18" s="2007"/>
      <c r="E18" s="2007"/>
      <c r="F18" s="2007"/>
      <c r="G18" s="2007"/>
      <c r="H18" s="2008"/>
    </row>
    <row r="19" spans="1:11" ht="18.75" customHeight="1" thickBot="1">
      <c r="A19" s="226">
        <v>10</v>
      </c>
      <c r="B19" s="2012"/>
      <c r="C19" s="2012"/>
      <c r="D19" s="2012"/>
      <c r="E19" s="2012"/>
      <c r="F19" s="2012"/>
      <c r="G19" s="2012"/>
      <c r="H19" s="2013"/>
    </row>
    <row r="20" spans="1:11" ht="21.75" customHeight="1" thickTop="1" thickBot="1">
      <c r="A20" s="227" t="s">
        <v>20</v>
      </c>
      <c r="B20" s="2014" t="s">
        <v>465</v>
      </c>
      <c r="C20" s="2015"/>
      <c r="D20" s="2015"/>
      <c r="E20" s="2015"/>
      <c r="F20" s="2015"/>
      <c r="G20" s="228">
        <f>SUM(G10:H19)</f>
        <v>0</v>
      </c>
      <c r="H20" s="229" t="s">
        <v>323</v>
      </c>
      <c r="K20" s="232"/>
    </row>
    <row r="21" spans="1:11" ht="14" thickTop="1" thickBot="1"/>
    <row r="22" spans="1:11" ht="18.75" customHeight="1" thickTop="1">
      <c r="A22" s="2016" t="s">
        <v>262</v>
      </c>
      <c r="B22" s="2017"/>
      <c r="C22" s="2017"/>
      <c r="D22" s="2017"/>
      <c r="E22" s="2017"/>
      <c r="F22" s="2017"/>
      <c r="G22" s="2017" t="s">
        <v>464</v>
      </c>
      <c r="H22" s="2018"/>
    </row>
    <row r="23" spans="1:11" ht="21.75" customHeight="1">
      <c r="A23" s="225">
        <v>1</v>
      </c>
      <c r="B23" s="2009"/>
      <c r="C23" s="2010"/>
      <c r="D23" s="2010"/>
      <c r="E23" s="2010"/>
      <c r="F23" s="2011"/>
      <c r="G23" s="2009"/>
      <c r="H23" s="2006"/>
    </row>
    <row r="24" spans="1:11" ht="21.75" customHeight="1">
      <c r="A24" s="225">
        <v>2</v>
      </c>
      <c r="B24" s="2009"/>
      <c r="C24" s="2010"/>
      <c r="D24" s="2010"/>
      <c r="E24" s="2010"/>
      <c r="F24" s="2011"/>
      <c r="G24" s="2009"/>
      <c r="H24" s="2006"/>
    </row>
    <row r="25" spans="1:11" ht="21.75" customHeight="1">
      <c r="A25" s="225">
        <v>3</v>
      </c>
      <c r="B25" s="2019"/>
      <c r="C25" s="2020"/>
      <c r="D25" s="2020"/>
      <c r="E25" s="2020"/>
      <c r="F25" s="2021"/>
      <c r="G25" s="2019"/>
      <c r="H25" s="2022"/>
    </row>
    <row r="26" spans="1:11" ht="21.75" customHeight="1">
      <c r="A26" s="225">
        <v>4</v>
      </c>
      <c r="B26" s="2019"/>
      <c r="C26" s="2020"/>
      <c r="D26" s="2020"/>
      <c r="E26" s="2020"/>
      <c r="F26" s="2021"/>
      <c r="G26" s="2019"/>
      <c r="H26" s="2022"/>
    </row>
    <row r="27" spans="1:11" ht="21.75" customHeight="1" thickBot="1">
      <c r="A27" s="230">
        <v>5</v>
      </c>
      <c r="B27" s="2024"/>
      <c r="C27" s="2025"/>
      <c r="D27" s="2025"/>
      <c r="E27" s="2025"/>
      <c r="F27" s="2026"/>
      <c r="G27" s="2024"/>
      <c r="H27" s="2027"/>
    </row>
    <row r="28" spans="1:11" ht="21.75" customHeight="1" thickTop="1" thickBot="1">
      <c r="A28" s="231" t="s">
        <v>20</v>
      </c>
      <c r="B28" s="2014" t="s">
        <v>466</v>
      </c>
      <c r="C28" s="2015"/>
      <c r="D28" s="2015"/>
      <c r="E28" s="2015"/>
      <c r="F28" s="2015"/>
      <c r="G28" s="228">
        <f>SUM(G23:H27)</f>
        <v>0</v>
      </c>
      <c r="H28" s="228" t="s">
        <v>324</v>
      </c>
    </row>
    <row r="29" spans="1:11" ht="14" thickTop="1" thickBot="1"/>
    <row r="30" spans="1:11" ht="13.5" customHeight="1" thickTop="1">
      <c r="B30" s="2030" t="s">
        <v>467</v>
      </c>
      <c r="C30" s="2030"/>
      <c r="D30" s="2030"/>
      <c r="E30" s="2030"/>
      <c r="F30" s="2031" t="s">
        <v>468</v>
      </c>
      <c r="G30" s="2028">
        <f>G20+G28</f>
        <v>0</v>
      </c>
      <c r="H30" s="2028" t="s">
        <v>469</v>
      </c>
    </row>
    <row r="31" spans="1:11" ht="13.5" customHeight="1" thickBot="1">
      <c r="B31" s="2030"/>
      <c r="C31" s="2030"/>
      <c r="D31" s="2030"/>
      <c r="E31" s="2030"/>
      <c r="F31" s="2032"/>
      <c r="G31" s="2029"/>
      <c r="H31" s="2029"/>
    </row>
    <row r="32" spans="1:11" ht="13.5" thickTop="1"/>
    <row r="33" spans="1:8" ht="32.25" customHeight="1">
      <c r="A33" s="2023" t="s">
        <v>470</v>
      </c>
      <c r="B33" s="2023"/>
      <c r="C33" s="2023"/>
      <c r="D33" s="2023"/>
      <c r="E33" s="2023"/>
      <c r="F33" s="2023"/>
      <c r="G33" s="2023"/>
      <c r="H33" s="2023"/>
    </row>
    <row r="34" spans="1:8" ht="25.5" customHeight="1">
      <c r="A34" s="2023" t="s">
        <v>1276</v>
      </c>
      <c r="B34" s="2023"/>
      <c r="C34" s="2023"/>
      <c r="D34" s="2023"/>
      <c r="E34" s="2023"/>
      <c r="F34" s="2023"/>
      <c r="G34" s="2023"/>
      <c r="H34" s="2023"/>
    </row>
    <row r="35" spans="1:8" s="251" customFormat="1" ht="27" customHeight="1">
      <c r="A35" s="250"/>
      <c r="B35" s="250"/>
      <c r="C35" s="250"/>
      <c r="D35" s="250"/>
      <c r="E35" s="250"/>
      <c r="F35" s="250"/>
      <c r="G35" s="250"/>
      <c r="H35" s="250"/>
    </row>
    <row r="36" spans="1:8" ht="34.5" customHeight="1">
      <c r="A36" s="1983"/>
      <c r="B36" s="1983"/>
      <c r="C36" s="1983"/>
      <c r="D36" s="1983"/>
      <c r="E36" s="1983"/>
      <c r="F36" s="1983"/>
      <c r="G36" s="1983"/>
      <c r="H36" s="1983"/>
    </row>
    <row r="37" spans="1:8">
      <c r="A37" s="222"/>
      <c r="B37" s="222"/>
      <c r="C37" s="222"/>
      <c r="D37" s="222"/>
      <c r="E37" s="222"/>
      <c r="F37" s="222"/>
      <c r="G37" s="222"/>
      <c r="H37" s="222"/>
    </row>
    <row r="38" spans="1:8">
      <c r="A38" s="222"/>
      <c r="B38" s="222"/>
      <c r="C38" s="222"/>
      <c r="D38" s="222"/>
      <c r="E38" s="222"/>
      <c r="F38" s="222"/>
      <c r="G38" s="222"/>
      <c r="H38" s="222"/>
    </row>
    <row r="39" spans="1:8">
      <c r="A39" s="222"/>
      <c r="B39" s="222"/>
      <c r="C39" s="222"/>
      <c r="D39" s="222"/>
      <c r="E39" s="222"/>
      <c r="F39" s="222"/>
      <c r="G39" s="222"/>
      <c r="H39" s="222"/>
    </row>
    <row r="40" spans="1:8">
      <c r="A40" s="222"/>
      <c r="B40" s="222"/>
      <c r="C40" s="222"/>
      <c r="D40" s="222"/>
      <c r="E40" s="222"/>
      <c r="F40" s="222"/>
      <c r="G40" s="222"/>
      <c r="H40" s="222"/>
    </row>
    <row r="41" spans="1:8">
      <c r="A41" s="222"/>
      <c r="B41" s="222"/>
      <c r="C41" s="222"/>
      <c r="D41" s="222"/>
      <c r="E41" s="222"/>
      <c r="F41" s="222"/>
      <c r="G41" s="222"/>
      <c r="H41" s="222"/>
    </row>
    <row r="42" spans="1:8">
      <c r="A42" s="222"/>
      <c r="B42" s="222"/>
      <c r="C42" s="222"/>
      <c r="D42" s="222"/>
      <c r="E42" s="222"/>
      <c r="F42" s="222"/>
      <c r="G42" s="222"/>
      <c r="H42" s="222"/>
    </row>
    <row r="51" ht="6.75" customHeight="1"/>
  </sheetData>
  <customSheetViews>
    <customSheetView guid="{86B41AF5-FF3A-4416-A5C4-EFC15DC936A3}" showPageBreaks="1" printArea="1">
      <selection activeCell="M12" sqref="M12"/>
      <pageMargins left="0.70866141732283472" right="0.70866141732283472" top="0.74803149606299213" bottom="0.74803149606299213" header="0.31496062992125984" footer="0.31496062992125984"/>
      <printOptions horizontalCentered="1"/>
      <pageSetup paperSize="9" scale="84" fitToHeight="2" orientation="portrait" r:id="rId1"/>
    </customSheetView>
  </customSheetViews>
  <mergeCells count="51">
    <mergeCell ref="A34:H34"/>
    <mergeCell ref="B28:F28"/>
    <mergeCell ref="B30:E31"/>
    <mergeCell ref="F30:F31"/>
    <mergeCell ref="G30:G31"/>
    <mergeCell ref="G22:H22"/>
    <mergeCell ref="B25:F25"/>
    <mergeCell ref="G25:H25"/>
    <mergeCell ref="A33:H33"/>
    <mergeCell ref="B26:F26"/>
    <mergeCell ref="G26:H26"/>
    <mergeCell ref="B27:F27"/>
    <mergeCell ref="G27:H27"/>
    <mergeCell ref="H30:H31"/>
    <mergeCell ref="B15:F15"/>
    <mergeCell ref="G15:H15"/>
    <mergeCell ref="B23:F23"/>
    <mergeCell ref="G23:H23"/>
    <mergeCell ref="B24:F24"/>
    <mergeCell ref="G24:H24"/>
    <mergeCell ref="B16:F16"/>
    <mergeCell ref="G16:H16"/>
    <mergeCell ref="B17:F17"/>
    <mergeCell ref="G17:H17"/>
    <mergeCell ref="B18:F18"/>
    <mergeCell ref="G18:H18"/>
    <mergeCell ref="B19:F19"/>
    <mergeCell ref="G19:H19"/>
    <mergeCell ref="B20:F20"/>
    <mergeCell ref="A22:F22"/>
    <mergeCell ref="G13:H13"/>
    <mergeCell ref="B14:F14"/>
    <mergeCell ref="G14:H14"/>
    <mergeCell ref="B12:F12"/>
    <mergeCell ref="G12:H12"/>
    <mergeCell ref="A36:H36"/>
    <mergeCell ref="A3:H3"/>
    <mergeCell ref="A5:F5"/>
    <mergeCell ref="G5:H5"/>
    <mergeCell ref="A6:F6"/>
    <mergeCell ref="G6:H6"/>
    <mergeCell ref="A7:F7"/>
    <mergeCell ref="G7:H7"/>
    <mergeCell ref="A8:H8"/>
    <mergeCell ref="A9:F9"/>
    <mergeCell ref="G9:H9"/>
    <mergeCell ref="B10:F10"/>
    <mergeCell ref="G10:H10"/>
    <mergeCell ref="B11:F11"/>
    <mergeCell ref="G11:H11"/>
    <mergeCell ref="B13:F13"/>
  </mergeCells>
  <phoneticPr fontId="6"/>
  <printOptions horizontalCentered="1"/>
  <pageMargins left="0.70866141732283472" right="0.70866141732283472" top="0.74803149606299213" bottom="0.74803149606299213" header="0.31496062992125984" footer="0.31496062992125984"/>
  <pageSetup paperSize="9" scale="84" fitToHeight="2"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pageSetUpPr fitToPage="1"/>
  </sheetPr>
  <dimension ref="A1:G52"/>
  <sheetViews>
    <sheetView view="pageBreakPreview" zoomScale="60" zoomScaleNormal="70" workbookViewId="0"/>
  </sheetViews>
  <sheetFormatPr defaultColWidth="9" defaultRowHeight="25" customHeight="1"/>
  <cols>
    <col min="1" max="1" width="9.08984375" style="96" customWidth="1"/>
    <col min="2" max="2" width="15.453125" style="96" customWidth="1"/>
    <col min="3" max="3" width="14.36328125" style="96" bestFit="1" customWidth="1"/>
    <col min="4" max="5" width="22.453125" style="96" customWidth="1"/>
    <col min="6" max="6" width="6.26953125" style="96" bestFit="1" customWidth="1"/>
    <col min="7" max="7" width="5.7265625" style="96" bestFit="1" customWidth="1"/>
    <col min="8" max="8" width="14.36328125" style="96" bestFit="1" customWidth="1"/>
    <col min="9" max="9" width="15.6328125" style="96" bestFit="1" customWidth="1"/>
    <col min="10" max="10" width="17" style="96" bestFit="1" customWidth="1"/>
    <col min="11" max="11" width="9.08984375" style="96" bestFit="1" customWidth="1"/>
    <col min="12" max="12" width="9" style="96"/>
    <col min="13" max="13" width="7.7265625" style="96" bestFit="1" customWidth="1"/>
    <col min="14" max="14" width="14.36328125" style="96" bestFit="1" customWidth="1"/>
    <col min="15" max="15" width="7.7265625" style="96" bestFit="1" customWidth="1"/>
    <col min="16" max="16" width="14.36328125" style="96" bestFit="1" customWidth="1"/>
    <col min="17" max="16384" width="9" style="96"/>
  </cols>
  <sheetData>
    <row r="1" spans="1:7" ht="25" customHeight="1">
      <c r="A1" s="578" t="s">
        <v>1044</v>
      </c>
    </row>
    <row r="2" spans="1:7" ht="25" customHeight="1">
      <c r="A2" s="1936" t="s">
        <v>274</v>
      </c>
      <c r="B2" s="1936"/>
      <c r="C2" s="1936"/>
      <c r="D2" s="1936"/>
      <c r="E2" s="1936"/>
      <c r="F2" s="1936"/>
      <c r="G2" s="1936"/>
    </row>
    <row r="3" spans="1:7" ht="25" customHeight="1">
      <c r="A3" s="577"/>
      <c r="B3" s="577"/>
      <c r="C3" s="577"/>
      <c r="D3" s="577"/>
      <c r="E3" s="577"/>
      <c r="F3" s="577"/>
      <c r="G3" s="577"/>
    </row>
    <row r="4" spans="1:7" ht="25" customHeight="1">
      <c r="A4" s="96" t="s">
        <v>263</v>
      </c>
      <c r="E4" s="565" t="s">
        <v>1020</v>
      </c>
      <c r="F4" s="101" t="s">
        <v>264</v>
      </c>
    </row>
    <row r="5" spans="1:7" ht="25" customHeight="1">
      <c r="A5" s="2036" t="s">
        <v>265</v>
      </c>
      <c r="B5" s="2036" t="s">
        <v>266</v>
      </c>
      <c r="C5" s="2036" t="s">
        <v>267</v>
      </c>
      <c r="D5" s="2036" t="s">
        <v>268</v>
      </c>
      <c r="E5" s="2036" t="s">
        <v>269</v>
      </c>
      <c r="F5" s="2038" t="s">
        <v>270</v>
      </c>
      <c r="G5" s="2039"/>
    </row>
    <row r="6" spans="1:7" ht="25" customHeight="1">
      <c r="A6" s="2037"/>
      <c r="B6" s="2037"/>
      <c r="C6" s="2037"/>
      <c r="D6" s="2037"/>
      <c r="E6" s="2037"/>
      <c r="F6" s="2040"/>
      <c r="G6" s="2041"/>
    </row>
    <row r="7" spans="1:7" ht="25" customHeight="1">
      <c r="A7" s="102">
        <v>1</v>
      </c>
      <c r="B7" s="102"/>
      <c r="C7" s="102"/>
      <c r="D7" s="102"/>
      <c r="E7" s="103"/>
      <c r="F7" s="107" t="str">
        <f t="shared" ref="F7:F36" si="0">IF(E7="","",DATEDIF(E7,$E$4,"m"))</f>
        <v/>
      </c>
      <c r="G7" s="104" t="s">
        <v>271</v>
      </c>
    </row>
    <row r="8" spans="1:7" ht="25" customHeight="1">
      <c r="A8" s="102">
        <v>2</v>
      </c>
      <c r="B8" s="102"/>
      <c r="C8" s="102"/>
      <c r="D8" s="102"/>
      <c r="E8" s="103"/>
      <c r="F8" s="107" t="str">
        <f t="shared" si="0"/>
        <v/>
      </c>
      <c r="G8" s="104" t="s">
        <v>271</v>
      </c>
    </row>
    <row r="9" spans="1:7" ht="25" customHeight="1">
      <c r="A9" s="102">
        <v>3</v>
      </c>
      <c r="B9" s="102"/>
      <c r="C9" s="102"/>
      <c r="D9" s="102"/>
      <c r="E9" s="103"/>
      <c r="F9" s="107" t="str">
        <f t="shared" si="0"/>
        <v/>
      </c>
      <c r="G9" s="104" t="s">
        <v>271</v>
      </c>
    </row>
    <row r="10" spans="1:7" ht="25" customHeight="1">
      <c r="A10" s="102">
        <v>4</v>
      </c>
      <c r="B10" s="102"/>
      <c r="C10" s="102"/>
      <c r="D10" s="102"/>
      <c r="E10" s="103"/>
      <c r="F10" s="107" t="str">
        <f t="shared" si="0"/>
        <v/>
      </c>
      <c r="G10" s="104" t="s">
        <v>271</v>
      </c>
    </row>
    <row r="11" spans="1:7" ht="25" customHeight="1">
      <c r="A11" s="102">
        <v>5</v>
      </c>
      <c r="B11" s="102"/>
      <c r="C11" s="102"/>
      <c r="D11" s="102"/>
      <c r="E11" s="103"/>
      <c r="F11" s="107" t="str">
        <f t="shared" si="0"/>
        <v/>
      </c>
      <c r="G11" s="104" t="s">
        <v>271</v>
      </c>
    </row>
    <row r="12" spans="1:7" ht="25" customHeight="1">
      <c r="A12" s="102">
        <v>6</v>
      </c>
      <c r="B12" s="102"/>
      <c r="C12" s="102"/>
      <c r="D12" s="102"/>
      <c r="E12" s="103"/>
      <c r="F12" s="107" t="str">
        <f t="shared" si="0"/>
        <v/>
      </c>
      <c r="G12" s="104" t="s">
        <v>271</v>
      </c>
    </row>
    <row r="13" spans="1:7" ht="25" customHeight="1">
      <c r="A13" s="102">
        <v>7</v>
      </c>
      <c r="B13" s="102"/>
      <c r="C13" s="102"/>
      <c r="D13" s="102"/>
      <c r="E13" s="103"/>
      <c r="F13" s="107" t="str">
        <f t="shared" si="0"/>
        <v/>
      </c>
      <c r="G13" s="104" t="s">
        <v>271</v>
      </c>
    </row>
    <row r="14" spans="1:7" ht="25" customHeight="1">
      <c r="A14" s="102">
        <v>8</v>
      </c>
      <c r="B14" s="102"/>
      <c r="C14" s="102"/>
      <c r="D14" s="102"/>
      <c r="E14" s="103"/>
      <c r="F14" s="107" t="str">
        <f t="shared" si="0"/>
        <v/>
      </c>
      <c r="G14" s="104" t="s">
        <v>271</v>
      </c>
    </row>
    <row r="15" spans="1:7" ht="25" customHeight="1">
      <c r="A15" s="102">
        <v>9</v>
      </c>
      <c r="B15" s="102"/>
      <c r="C15" s="102"/>
      <c r="D15" s="102"/>
      <c r="E15" s="103"/>
      <c r="F15" s="107" t="str">
        <f t="shared" si="0"/>
        <v/>
      </c>
      <c r="G15" s="104" t="s">
        <v>271</v>
      </c>
    </row>
    <row r="16" spans="1:7" ht="25" customHeight="1">
      <c r="A16" s="102">
        <v>10</v>
      </c>
      <c r="B16" s="102"/>
      <c r="C16" s="102"/>
      <c r="D16" s="102"/>
      <c r="E16" s="103"/>
      <c r="F16" s="107" t="str">
        <f t="shared" si="0"/>
        <v/>
      </c>
      <c r="G16" s="104" t="s">
        <v>271</v>
      </c>
    </row>
    <row r="17" spans="1:7" ht="25" customHeight="1">
      <c r="A17" s="102">
        <v>11</v>
      </c>
      <c r="B17" s="102"/>
      <c r="C17" s="102"/>
      <c r="D17" s="102"/>
      <c r="E17" s="103"/>
      <c r="F17" s="107" t="str">
        <f t="shared" si="0"/>
        <v/>
      </c>
      <c r="G17" s="104" t="s">
        <v>271</v>
      </c>
    </row>
    <row r="18" spans="1:7" ht="25" customHeight="1">
      <c r="A18" s="102">
        <v>12</v>
      </c>
      <c r="B18" s="102"/>
      <c r="C18" s="102"/>
      <c r="D18" s="102"/>
      <c r="E18" s="103"/>
      <c r="F18" s="107" t="str">
        <f t="shared" si="0"/>
        <v/>
      </c>
      <c r="G18" s="104" t="s">
        <v>271</v>
      </c>
    </row>
    <row r="19" spans="1:7" ht="25" customHeight="1">
      <c r="A19" s="102">
        <v>13</v>
      </c>
      <c r="B19" s="102"/>
      <c r="C19" s="102"/>
      <c r="D19" s="102"/>
      <c r="E19" s="103"/>
      <c r="F19" s="107" t="str">
        <f t="shared" si="0"/>
        <v/>
      </c>
      <c r="G19" s="104" t="s">
        <v>271</v>
      </c>
    </row>
    <row r="20" spans="1:7" ht="25" customHeight="1">
      <c r="A20" s="102">
        <v>14</v>
      </c>
      <c r="B20" s="102"/>
      <c r="C20" s="102"/>
      <c r="D20" s="102"/>
      <c r="E20" s="103"/>
      <c r="F20" s="107" t="str">
        <f t="shared" si="0"/>
        <v/>
      </c>
      <c r="G20" s="104" t="s">
        <v>271</v>
      </c>
    </row>
    <row r="21" spans="1:7" ht="25" customHeight="1">
      <c r="A21" s="102">
        <v>15</v>
      </c>
      <c r="B21" s="102"/>
      <c r="C21" s="102"/>
      <c r="D21" s="102"/>
      <c r="E21" s="103"/>
      <c r="F21" s="107" t="str">
        <f t="shared" si="0"/>
        <v/>
      </c>
      <c r="G21" s="104" t="s">
        <v>271</v>
      </c>
    </row>
    <row r="22" spans="1:7" ht="25" customHeight="1">
      <c r="A22" s="102">
        <v>16</v>
      </c>
      <c r="B22" s="102"/>
      <c r="C22" s="102"/>
      <c r="D22" s="102"/>
      <c r="E22" s="103"/>
      <c r="F22" s="107" t="str">
        <f t="shared" si="0"/>
        <v/>
      </c>
      <c r="G22" s="104" t="s">
        <v>271</v>
      </c>
    </row>
    <row r="23" spans="1:7" ht="25" customHeight="1">
      <c r="A23" s="102">
        <v>17</v>
      </c>
      <c r="B23" s="102"/>
      <c r="C23" s="102"/>
      <c r="D23" s="102"/>
      <c r="E23" s="103"/>
      <c r="F23" s="107" t="str">
        <f t="shared" si="0"/>
        <v/>
      </c>
      <c r="G23" s="104" t="s">
        <v>271</v>
      </c>
    </row>
    <row r="24" spans="1:7" ht="25" customHeight="1">
      <c r="A24" s="102">
        <v>18</v>
      </c>
      <c r="B24" s="102"/>
      <c r="C24" s="102"/>
      <c r="D24" s="102"/>
      <c r="E24" s="103"/>
      <c r="F24" s="107" t="str">
        <f t="shared" si="0"/>
        <v/>
      </c>
      <c r="G24" s="104" t="s">
        <v>271</v>
      </c>
    </row>
    <row r="25" spans="1:7" ht="25" customHeight="1">
      <c r="A25" s="102">
        <v>19</v>
      </c>
      <c r="B25" s="102"/>
      <c r="C25" s="102"/>
      <c r="D25" s="102"/>
      <c r="E25" s="103"/>
      <c r="F25" s="107" t="str">
        <f t="shared" si="0"/>
        <v/>
      </c>
      <c r="G25" s="104" t="s">
        <v>271</v>
      </c>
    </row>
    <row r="26" spans="1:7" ht="25" customHeight="1">
      <c r="A26" s="102">
        <v>20</v>
      </c>
      <c r="B26" s="102"/>
      <c r="C26" s="102"/>
      <c r="D26" s="102"/>
      <c r="E26" s="103"/>
      <c r="F26" s="107" t="str">
        <f t="shared" si="0"/>
        <v/>
      </c>
      <c r="G26" s="104" t="s">
        <v>271</v>
      </c>
    </row>
    <row r="27" spans="1:7" ht="25" hidden="1" customHeight="1">
      <c r="A27" s="102">
        <v>21</v>
      </c>
      <c r="B27" s="102"/>
      <c r="C27" s="102"/>
      <c r="D27" s="102"/>
      <c r="E27" s="103"/>
      <c r="F27" s="107" t="str">
        <f t="shared" si="0"/>
        <v/>
      </c>
      <c r="G27" s="104" t="s">
        <v>271</v>
      </c>
    </row>
    <row r="28" spans="1:7" ht="25" hidden="1" customHeight="1">
      <c r="A28" s="102">
        <v>22</v>
      </c>
      <c r="B28" s="102"/>
      <c r="C28" s="102"/>
      <c r="D28" s="102"/>
      <c r="E28" s="103"/>
      <c r="F28" s="107" t="str">
        <f t="shared" si="0"/>
        <v/>
      </c>
      <c r="G28" s="104" t="s">
        <v>271</v>
      </c>
    </row>
    <row r="29" spans="1:7" ht="25" hidden="1" customHeight="1">
      <c r="A29" s="102">
        <v>23</v>
      </c>
      <c r="B29" s="102"/>
      <c r="C29" s="102"/>
      <c r="D29" s="102"/>
      <c r="E29" s="103"/>
      <c r="F29" s="107" t="str">
        <f t="shared" si="0"/>
        <v/>
      </c>
      <c r="G29" s="104" t="s">
        <v>271</v>
      </c>
    </row>
    <row r="30" spans="1:7" ht="25" hidden="1" customHeight="1">
      <c r="A30" s="102">
        <v>24</v>
      </c>
      <c r="B30" s="102"/>
      <c r="C30" s="102"/>
      <c r="D30" s="102"/>
      <c r="E30" s="103"/>
      <c r="F30" s="107" t="str">
        <f t="shared" si="0"/>
        <v/>
      </c>
      <c r="G30" s="104" t="s">
        <v>271</v>
      </c>
    </row>
    <row r="31" spans="1:7" ht="25" hidden="1" customHeight="1">
      <c r="A31" s="102">
        <v>25</v>
      </c>
      <c r="B31" s="102"/>
      <c r="C31" s="102"/>
      <c r="D31" s="102"/>
      <c r="E31" s="103"/>
      <c r="F31" s="107" t="str">
        <f t="shared" si="0"/>
        <v/>
      </c>
      <c r="G31" s="104" t="s">
        <v>271</v>
      </c>
    </row>
    <row r="32" spans="1:7" ht="25" hidden="1" customHeight="1">
      <c r="A32" s="102">
        <v>26</v>
      </c>
      <c r="B32" s="102"/>
      <c r="C32" s="102"/>
      <c r="D32" s="102"/>
      <c r="E32" s="103"/>
      <c r="F32" s="107" t="str">
        <f t="shared" si="0"/>
        <v/>
      </c>
      <c r="G32" s="104" t="s">
        <v>271</v>
      </c>
    </row>
    <row r="33" spans="1:7" ht="25" hidden="1" customHeight="1">
      <c r="A33" s="102">
        <v>27</v>
      </c>
      <c r="B33" s="102"/>
      <c r="C33" s="102"/>
      <c r="D33" s="102"/>
      <c r="E33" s="103"/>
      <c r="F33" s="107" t="str">
        <f t="shared" si="0"/>
        <v/>
      </c>
      <c r="G33" s="104" t="s">
        <v>271</v>
      </c>
    </row>
    <row r="34" spans="1:7" ht="25" hidden="1" customHeight="1">
      <c r="A34" s="102">
        <v>28</v>
      </c>
      <c r="B34" s="102"/>
      <c r="C34" s="102"/>
      <c r="D34" s="102"/>
      <c r="E34" s="103"/>
      <c r="F34" s="107" t="str">
        <f t="shared" si="0"/>
        <v/>
      </c>
      <c r="G34" s="104" t="s">
        <v>271</v>
      </c>
    </row>
    <row r="35" spans="1:7" ht="25" hidden="1" customHeight="1">
      <c r="A35" s="102">
        <v>29</v>
      </c>
      <c r="B35" s="102"/>
      <c r="C35" s="102"/>
      <c r="D35" s="102"/>
      <c r="E35" s="103"/>
      <c r="F35" s="107" t="str">
        <f t="shared" si="0"/>
        <v/>
      </c>
      <c r="G35" s="104" t="s">
        <v>271</v>
      </c>
    </row>
    <row r="36" spans="1:7" ht="25" hidden="1" customHeight="1">
      <c r="A36" s="102">
        <v>30</v>
      </c>
      <c r="B36" s="102"/>
      <c r="C36" s="102"/>
      <c r="D36" s="102"/>
      <c r="E36" s="103"/>
      <c r="F36" s="107" t="str">
        <f t="shared" si="0"/>
        <v/>
      </c>
      <c r="G36" s="104" t="s">
        <v>271</v>
      </c>
    </row>
    <row r="37" spans="1:7" ht="25" customHeight="1" thickBot="1"/>
    <row r="38" spans="1:7" ht="25" customHeight="1" thickBot="1">
      <c r="A38" s="2033" t="s">
        <v>272</v>
      </c>
      <c r="B38" s="2034"/>
      <c r="C38" s="2035"/>
      <c r="D38" s="108" t="e">
        <f>SUM(F7:F36)/COUNT(F7:F36)</f>
        <v>#DIV/0!</v>
      </c>
    </row>
    <row r="39" spans="1:7" ht="25" customHeight="1">
      <c r="A39" s="105"/>
      <c r="B39" s="105"/>
      <c r="C39" s="105"/>
      <c r="D39" s="106"/>
    </row>
    <row r="40" spans="1:7" ht="25" customHeight="1">
      <c r="A40" s="96" t="s">
        <v>273</v>
      </c>
    </row>
    <row r="41" spans="1:7" ht="25" customHeight="1">
      <c r="A41" s="2036" t="s">
        <v>265</v>
      </c>
      <c r="B41" s="2036" t="s">
        <v>266</v>
      </c>
      <c r="C41" s="2036" t="s">
        <v>267</v>
      </c>
      <c r="D41" s="2036" t="s">
        <v>268</v>
      </c>
      <c r="E41" s="2036" t="s">
        <v>269</v>
      </c>
      <c r="F41" s="2038" t="s">
        <v>270</v>
      </c>
      <c r="G41" s="2039"/>
    </row>
    <row r="42" spans="1:7" ht="25" customHeight="1">
      <c r="A42" s="2037"/>
      <c r="B42" s="2037"/>
      <c r="C42" s="2037"/>
      <c r="D42" s="2037"/>
      <c r="E42" s="2037"/>
      <c r="F42" s="2040"/>
      <c r="G42" s="2041"/>
    </row>
    <row r="43" spans="1:7" ht="25" customHeight="1">
      <c r="A43" s="102">
        <v>1</v>
      </c>
      <c r="B43" s="102"/>
      <c r="C43" s="102"/>
      <c r="D43" s="102"/>
      <c r="E43" s="103"/>
      <c r="F43" s="107" t="str">
        <f t="shared" ref="F43:F52" si="1">IF(E43="","",DATEDIF(E43,$E$4,"m"))</f>
        <v/>
      </c>
      <c r="G43" s="104" t="s">
        <v>271</v>
      </c>
    </row>
    <row r="44" spans="1:7" ht="25" customHeight="1">
      <c r="A44" s="102">
        <v>2</v>
      </c>
      <c r="B44" s="102"/>
      <c r="C44" s="102"/>
      <c r="D44" s="102"/>
      <c r="E44" s="103"/>
      <c r="F44" s="107" t="str">
        <f t="shared" si="1"/>
        <v/>
      </c>
      <c r="G44" s="104" t="s">
        <v>271</v>
      </c>
    </row>
    <row r="45" spans="1:7" ht="25" customHeight="1">
      <c r="A45" s="102">
        <v>3</v>
      </c>
      <c r="B45" s="102"/>
      <c r="C45" s="102"/>
      <c r="D45" s="102"/>
      <c r="E45" s="103"/>
      <c r="F45" s="107" t="str">
        <f t="shared" si="1"/>
        <v/>
      </c>
      <c r="G45" s="104" t="s">
        <v>271</v>
      </c>
    </row>
    <row r="46" spans="1:7" ht="25" customHeight="1">
      <c r="A46" s="102">
        <v>4</v>
      </c>
      <c r="B46" s="102"/>
      <c r="C46" s="102"/>
      <c r="D46" s="102"/>
      <c r="E46" s="103"/>
      <c r="F46" s="107" t="str">
        <f t="shared" si="1"/>
        <v/>
      </c>
      <c r="G46" s="104" t="s">
        <v>271</v>
      </c>
    </row>
    <row r="47" spans="1:7" ht="25" customHeight="1">
      <c r="A47" s="102">
        <v>5</v>
      </c>
      <c r="B47" s="102"/>
      <c r="C47" s="102"/>
      <c r="D47" s="102"/>
      <c r="E47" s="103"/>
      <c r="F47" s="107" t="str">
        <f t="shared" si="1"/>
        <v/>
      </c>
      <c r="G47" s="104" t="s">
        <v>271</v>
      </c>
    </row>
    <row r="48" spans="1:7" ht="25" hidden="1" customHeight="1">
      <c r="A48" s="102">
        <v>6</v>
      </c>
      <c r="B48" s="102"/>
      <c r="C48" s="102"/>
      <c r="D48" s="102"/>
      <c r="E48" s="103"/>
      <c r="F48" s="107" t="str">
        <f t="shared" si="1"/>
        <v/>
      </c>
      <c r="G48" s="104" t="s">
        <v>271</v>
      </c>
    </row>
    <row r="49" spans="1:7" ht="25" hidden="1" customHeight="1">
      <c r="A49" s="102">
        <v>7</v>
      </c>
      <c r="B49" s="102"/>
      <c r="C49" s="102"/>
      <c r="D49" s="102"/>
      <c r="E49" s="103"/>
      <c r="F49" s="107" t="str">
        <f t="shared" si="1"/>
        <v/>
      </c>
      <c r="G49" s="104" t="s">
        <v>271</v>
      </c>
    </row>
    <row r="50" spans="1:7" ht="25" hidden="1" customHeight="1">
      <c r="A50" s="102">
        <v>8</v>
      </c>
      <c r="B50" s="102"/>
      <c r="C50" s="102"/>
      <c r="D50" s="102"/>
      <c r="E50" s="103"/>
      <c r="F50" s="107" t="str">
        <f t="shared" si="1"/>
        <v/>
      </c>
      <c r="G50" s="104" t="s">
        <v>271</v>
      </c>
    </row>
    <row r="51" spans="1:7" ht="25" hidden="1" customHeight="1">
      <c r="A51" s="102">
        <v>9</v>
      </c>
      <c r="B51" s="102"/>
      <c r="C51" s="102"/>
      <c r="D51" s="102"/>
      <c r="E51" s="103"/>
      <c r="F51" s="107" t="str">
        <f t="shared" si="1"/>
        <v/>
      </c>
      <c r="G51" s="104" t="s">
        <v>271</v>
      </c>
    </row>
    <row r="52" spans="1:7" ht="25" hidden="1" customHeight="1">
      <c r="A52" s="102">
        <v>10</v>
      </c>
      <c r="B52" s="102"/>
      <c r="C52" s="102"/>
      <c r="D52" s="102"/>
      <c r="E52" s="103"/>
      <c r="F52" s="107" t="str">
        <f t="shared" si="1"/>
        <v/>
      </c>
      <c r="G52" s="104" t="s">
        <v>271</v>
      </c>
    </row>
  </sheetData>
  <customSheetViews>
    <customSheetView guid="{86B41AF5-FF3A-4416-A5C4-EFC15DC936A3}" scale="85" showPageBreaks="1" fitToPage="1" hiddenRows="1">
      <selection activeCell="D11" sqref="D11"/>
      <pageMargins left="0.5" right="0.42" top="0.55118110236220474" bottom="0.19685039370078741" header="0.51181102362204722" footer="0.51181102362204722"/>
      <printOptions horizontalCentered="1"/>
      <pageSetup paperSize="9" scale="97" orientation="portrait" r:id="rId1"/>
      <headerFooter alignWithMargins="0">
        <oddHeader>&amp;R別紙２０</oddHeader>
      </headerFooter>
    </customSheetView>
  </customSheetViews>
  <mergeCells count="14">
    <mergeCell ref="A2:G2"/>
    <mergeCell ref="A38:C38"/>
    <mergeCell ref="A41:A42"/>
    <mergeCell ref="B41:B42"/>
    <mergeCell ref="C41:C42"/>
    <mergeCell ref="A5:A6"/>
    <mergeCell ref="B5:B6"/>
    <mergeCell ref="C5:C6"/>
    <mergeCell ref="E5:E6"/>
    <mergeCell ref="F5:G6"/>
    <mergeCell ref="D41:D42"/>
    <mergeCell ref="E41:E42"/>
    <mergeCell ref="F41:G42"/>
    <mergeCell ref="D5:D6"/>
  </mergeCells>
  <phoneticPr fontId="6"/>
  <printOptions horizontalCentered="1"/>
  <pageMargins left="0.51181102362204722" right="0.43307086614173229" top="0.55118110236220474" bottom="0.19685039370078741" header="0.51181102362204722" footer="0.51181102362204722"/>
  <pageSetup paperSize="9" scale="90" orientation="portrait"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J28"/>
  <sheetViews>
    <sheetView view="pageBreakPreview" zoomScale="85" zoomScaleNormal="70" zoomScaleSheetLayoutView="85" workbookViewId="0">
      <selection activeCell="I22" sqref="I22"/>
    </sheetView>
  </sheetViews>
  <sheetFormatPr defaultColWidth="9" defaultRowHeight="13"/>
  <cols>
    <col min="1" max="1" width="9" style="121"/>
    <col min="2" max="8" width="10.6328125" style="121" customWidth="1"/>
    <col min="9" max="16384" width="9" style="121"/>
  </cols>
  <sheetData>
    <row r="1" spans="1:10" ht="16.5">
      <c r="A1" s="576" t="s">
        <v>1043</v>
      </c>
    </row>
    <row r="2" spans="1:10" ht="31" customHeight="1">
      <c r="G2" s="2047" t="s">
        <v>1279</v>
      </c>
      <c r="H2" s="2048"/>
    </row>
    <row r="3" spans="1:10" ht="31" customHeight="1">
      <c r="A3" s="2049" t="s">
        <v>105</v>
      </c>
      <c r="B3" s="2049"/>
      <c r="C3" s="2049"/>
      <c r="D3" s="2049"/>
      <c r="E3" s="2049"/>
      <c r="F3" s="2049"/>
      <c r="G3" s="2049"/>
      <c r="H3" s="2049"/>
      <c r="I3" s="122"/>
      <c r="J3" s="122"/>
    </row>
    <row r="4" spans="1:10" ht="31" customHeight="1">
      <c r="A4" s="122"/>
      <c r="B4" s="122"/>
      <c r="C4" s="122"/>
      <c r="D4" s="122"/>
      <c r="E4" s="122"/>
      <c r="F4" s="122"/>
      <c r="G4" s="122"/>
      <c r="H4" s="122"/>
      <c r="I4" s="122"/>
      <c r="J4" s="122"/>
    </row>
    <row r="5" spans="1:10" ht="31" customHeight="1">
      <c r="A5" s="2043" t="s">
        <v>106</v>
      </c>
      <c r="B5" s="2043"/>
      <c r="C5" s="2044"/>
      <c r="D5" s="2045"/>
      <c r="E5" s="2045"/>
      <c r="F5" s="2045"/>
      <c r="G5" s="2045"/>
      <c r="H5" s="2046"/>
    </row>
    <row r="6" spans="1:10" ht="31" customHeight="1">
      <c r="A6" s="2043" t="s">
        <v>107</v>
      </c>
      <c r="B6" s="2043"/>
      <c r="C6" s="2044"/>
      <c r="D6" s="2045"/>
      <c r="E6" s="2045"/>
      <c r="F6" s="2045"/>
      <c r="G6" s="2045"/>
      <c r="H6" s="2046"/>
    </row>
    <row r="7" spans="1:10" ht="31" customHeight="1">
      <c r="A7" s="2043" t="s">
        <v>206</v>
      </c>
      <c r="B7" s="2043"/>
      <c r="C7" s="2044"/>
      <c r="D7" s="2045"/>
      <c r="E7" s="2045"/>
      <c r="F7" s="2045"/>
      <c r="G7" s="2045"/>
      <c r="H7" s="2046"/>
    </row>
    <row r="8" spans="1:10" ht="36.75" customHeight="1">
      <c r="A8" s="2050" t="s">
        <v>108</v>
      </c>
      <c r="B8" s="2051"/>
      <c r="C8" s="2052"/>
      <c r="D8" s="2053"/>
      <c r="E8" s="2053"/>
      <c r="F8" s="2053"/>
      <c r="G8" s="2053"/>
      <c r="H8" s="2054"/>
    </row>
    <row r="9" spans="1:10" ht="31" customHeight="1"/>
    <row r="10" spans="1:10" ht="31" customHeight="1">
      <c r="A10" s="2043" t="s">
        <v>174</v>
      </c>
      <c r="B10" s="2043"/>
      <c r="C10" s="2043"/>
      <c r="D10" s="123" t="s">
        <v>109</v>
      </c>
      <c r="E10" s="2043" t="s">
        <v>110</v>
      </c>
      <c r="F10" s="2043"/>
      <c r="G10" s="2043" t="s">
        <v>111</v>
      </c>
      <c r="H10" s="2043"/>
    </row>
    <row r="11" spans="1:10" ht="31" customHeight="1">
      <c r="A11" s="123">
        <v>1</v>
      </c>
      <c r="B11" s="2043"/>
      <c r="C11" s="2043"/>
      <c r="D11" s="123"/>
      <c r="E11" s="2043"/>
      <c r="F11" s="2043"/>
      <c r="G11" s="2043"/>
      <c r="H11" s="2043"/>
    </row>
    <row r="12" spans="1:10" ht="31" customHeight="1">
      <c r="A12" s="123">
        <v>2</v>
      </c>
      <c r="B12" s="2043"/>
      <c r="C12" s="2043"/>
      <c r="D12" s="123"/>
      <c r="E12" s="2043"/>
      <c r="F12" s="2043"/>
      <c r="G12" s="2043"/>
      <c r="H12" s="2043"/>
    </row>
    <row r="13" spans="1:10" ht="31" customHeight="1">
      <c r="A13" s="123">
        <v>3</v>
      </c>
      <c r="B13" s="2043"/>
      <c r="C13" s="2043"/>
      <c r="D13" s="123"/>
      <c r="E13" s="2043"/>
      <c r="F13" s="2043"/>
      <c r="G13" s="2043"/>
      <c r="H13" s="2043"/>
    </row>
    <row r="14" spans="1:10" ht="31" customHeight="1">
      <c r="A14" s="123">
        <v>4</v>
      </c>
      <c r="B14" s="2043"/>
      <c r="C14" s="2043"/>
      <c r="D14" s="123"/>
      <c r="E14" s="2043"/>
      <c r="F14" s="2043"/>
      <c r="G14" s="2043"/>
      <c r="H14" s="2043"/>
    </row>
    <row r="15" spans="1:10" ht="31" customHeight="1">
      <c r="A15" s="123">
        <v>5</v>
      </c>
      <c r="B15" s="2043"/>
      <c r="C15" s="2043"/>
      <c r="D15" s="123"/>
      <c r="E15" s="2043"/>
      <c r="F15" s="2043"/>
      <c r="G15" s="2043"/>
      <c r="H15" s="2043"/>
    </row>
    <row r="16" spans="1:10" ht="31" customHeight="1">
      <c r="A16" s="123">
        <v>6</v>
      </c>
      <c r="B16" s="2043"/>
      <c r="C16" s="2043"/>
      <c r="D16" s="123"/>
      <c r="E16" s="2043"/>
      <c r="F16" s="2043"/>
      <c r="G16" s="2043"/>
      <c r="H16" s="2043"/>
    </row>
    <row r="17" spans="1:8" ht="31" customHeight="1">
      <c r="A17" s="123">
        <v>7</v>
      </c>
      <c r="B17" s="2043"/>
      <c r="C17" s="2043"/>
      <c r="D17" s="123"/>
      <c r="E17" s="2043"/>
      <c r="F17" s="2043"/>
      <c r="G17" s="2043"/>
      <c r="H17" s="2043"/>
    </row>
    <row r="18" spans="1:8" ht="31" customHeight="1">
      <c r="A18" s="123">
        <v>8</v>
      </c>
      <c r="B18" s="2043"/>
      <c r="C18" s="2043"/>
      <c r="D18" s="123"/>
      <c r="E18" s="2043"/>
      <c r="F18" s="2043"/>
      <c r="G18" s="2043"/>
      <c r="H18" s="2043"/>
    </row>
    <row r="19" spans="1:8" ht="31" customHeight="1">
      <c r="A19" s="123">
        <v>9</v>
      </c>
      <c r="B19" s="2043"/>
      <c r="C19" s="2043"/>
      <c r="D19" s="123"/>
      <c r="E19" s="2043"/>
      <c r="F19" s="2043"/>
      <c r="G19" s="2043"/>
      <c r="H19" s="2043"/>
    </row>
    <row r="20" spans="1:8" ht="31" customHeight="1">
      <c r="A20" s="123">
        <v>10</v>
      </c>
      <c r="B20" s="2043"/>
      <c r="C20" s="2043"/>
      <c r="D20" s="123"/>
      <c r="E20" s="2043"/>
      <c r="F20" s="2043"/>
      <c r="G20" s="2043"/>
      <c r="H20" s="2043"/>
    </row>
    <row r="21" spans="1:8" ht="12.75" customHeight="1"/>
    <row r="22" spans="1:8" ht="31" customHeight="1">
      <c r="A22" s="2042" t="s">
        <v>1280</v>
      </c>
      <c r="B22" s="2042"/>
      <c r="C22" s="2042"/>
      <c r="D22" s="2042"/>
      <c r="E22" s="2042"/>
      <c r="F22" s="2042"/>
      <c r="G22" s="2042"/>
      <c r="H22" s="2042"/>
    </row>
    <row r="23" spans="1:8" ht="31" customHeight="1">
      <c r="A23" s="2042" t="s">
        <v>1281</v>
      </c>
      <c r="B23" s="2042"/>
      <c r="C23" s="2042"/>
      <c r="D23" s="2042"/>
      <c r="E23" s="2042"/>
      <c r="F23" s="2042"/>
      <c r="G23" s="2042"/>
      <c r="H23" s="2042"/>
    </row>
    <row r="24" spans="1:8" ht="31" customHeight="1">
      <c r="A24" s="2042" t="s">
        <v>1283</v>
      </c>
      <c r="B24" s="2042"/>
      <c r="C24" s="2042"/>
      <c r="D24" s="2042"/>
      <c r="E24" s="2042"/>
      <c r="F24" s="2042"/>
      <c r="G24" s="2042"/>
      <c r="H24" s="2042"/>
    </row>
    <row r="25" spans="1:8" ht="49.5" customHeight="1">
      <c r="A25" s="2055" t="s">
        <v>1282</v>
      </c>
      <c r="B25" s="2056"/>
      <c r="C25" s="2056"/>
      <c r="D25" s="2056"/>
      <c r="E25" s="2056"/>
      <c r="F25" s="2056"/>
      <c r="G25" s="2056"/>
      <c r="H25" s="2056"/>
    </row>
    <row r="26" spans="1:8" ht="49.5" customHeight="1">
      <c r="A26" s="124"/>
    </row>
    <row r="27" spans="1:8" ht="25" customHeight="1"/>
    <row r="28" spans="1:8" ht="25" customHeight="1"/>
  </sheetData>
  <customSheetViews>
    <customSheetView guid="{86B41AF5-FF3A-4416-A5C4-EFC15DC936A3}" scale="70" showPageBreaks="1">
      <selection activeCell="K15" sqref="K15"/>
      <pageMargins left="0.39370078740157483" right="0.39370078740157483" top="0.98425196850393704" bottom="0.98425196850393704" header="0.51181102362204722" footer="0.51181102362204722"/>
      <printOptions horizontalCentered="1"/>
      <pageSetup paperSize="9" orientation="portrait" r:id="rId1"/>
      <headerFooter alignWithMargins="0">
        <oddHeader>&amp;R別紙２２</oddHeader>
      </headerFooter>
    </customSheetView>
  </customSheetViews>
  <mergeCells count="47">
    <mergeCell ref="E20:F20"/>
    <mergeCell ref="G20:H20"/>
    <mergeCell ref="B18:C18"/>
    <mergeCell ref="E18:F18"/>
    <mergeCell ref="G18:H18"/>
    <mergeCell ref="B19:C19"/>
    <mergeCell ref="E19:F19"/>
    <mergeCell ref="G19:H19"/>
    <mergeCell ref="A10:C10"/>
    <mergeCell ref="E10:F10"/>
    <mergeCell ref="G10:H10"/>
    <mergeCell ref="G15:H15"/>
    <mergeCell ref="B16:C16"/>
    <mergeCell ref="E16:F16"/>
    <mergeCell ref="G16:H16"/>
    <mergeCell ref="A25:H25"/>
    <mergeCell ref="B12:C12"/>
    <mergeCell ref="E12:F12"/>
    <mergeCell ref="G12:H12"/>
    <mergeCell ref="B13:C13"/>
    <mergeCell ref="E13:F13"/>
    <mergeCell ref="G13:H13"/>
    <mergeCell ref="B14:C14"/>
    <mergeCell ref="E14:F14"/>
    <mergeCell ref="G14:H14"/>
    <mergeCell ref="B15:C15"/>
    <mergeCell ref="E15:F15"/>
    <mergeCell ref="B17:C17"/>
    <mergeCell ref="E17:F17"/>
    <mergeCell ref="G17:H17"/>
    <mergeCell ref="B20:C20"/>
    <mergeCell ref="A23:H23"/>
    <mergeCell ref="A24:H24"/>
    <mergeCell ref="A7:B7"/>
    <mergeCell ref="C7:H7"/>
    <mergeCell ref="G2:H2"/>
    <mergeCell ref="A3:H3"/>
    <mergeCell ref="A5:B5"/>
    <mergeCell ref="C5:H5"/>
    <mergeCell ref="A6:B6"/>
    <mergeCell ref="C6:H6"/>
    <mergeCell ref="B11:C11"/>
    <mergeCell ref="E11:F11"/>
    <mergeCell ref="G11:H11"/>
    <mergeCell ref="A22:H22"/>
    <mergeCell ref="A8:B8"/>
    <mergeCell ref="C8:H8"/>
  </mergeCells>
  <phoneticPr fontId="6"/>
  <printOptions horizontalCentered="1"/>
  <pageMargins left="0.39370078740157483" right="0.39370078740157483" top="0.98425196850393704" bottom="0.98425196850393704" header="0.51181102362204722" footer="0.51181102362204722"/>
  <pageSetup paperSize="9" orientation="portrait" r:id="rId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4DF28-6910-46A0-A022-E0979F5AC674}">
  <sheetPr>
    <tabColor theme="8"/>
  </sheetPr>
  <dimension ref="A1:H32"/>
  <sheetViews>
    <sheetView view="pageBreakPreview" zoomScaleNormal="100" zoomScaleSheetLayoutView="100" workbookViewId="0">
      <selection activeCell="A2" sqref="A2"/>
    </sheetView>
  </sheetViews>
  <sheetFormatPr defaultColWidth="8.08984375" defaultRowHeight="13"/>
  <cols>
    <col min="1" max="1" width="10.08984375" style="669" customWidth="1"/>
    <col min="2" max="2" width="17.36328125" style="669" customWidth="1"/>
    <col min="3" max="3" width="11.6328125" style="669" customWidth="1"/>
    <col min="4" max="7" width="10.08984375" style="669" customWidth="1"/>
    <col min="8" max="8" width="16.26953125" style="669" customWidth="1"/>
    <col min="9" max="256" width="8.08984375" style="669"/>
    <col min="257" max="264" width="10.08984375" style="669" customWidth="1"/>
    <col min="265" max="512" width="8.08984375" style="669"/>
    <col min="513" max="520" width="10.08984375" style="669" customWidth="1"/>
    <col min="521" max="768" width="8.08984375" style="669"/>
    <col min="769" max="776" width="10.08984375" style="669" customWidth="1"/>
    <col min="777" max="1024" width="8.08984375" style="669"/>
    <col min="1025" max="1032" width="10.08984375" style="669" customWidth="1"/>
    <col min="1033" max="1280" width="8.08984375" style="669"/>
    <col min="1281" max="1288" width="10.08984375" style="669" customWidth="1"/>
    <col min="1289" max="1536" width="8.08984375" style="669"/>
    <col min="1537" max="1544" width="10.08984375" style="669" customWidth="1"/>
    <col min="1545" max="1792" width="8.08984375" style="669"/>
    <col min="1793" max="1800" width="10.08984375" style="669" customWidth="1"/>
    <col min="1801" max="2048" width="8.08984375" style="669"/>
    <col min="2049" max="2056" width="10.08984375" style="669" customWidth="1"/>
    <col min="2057" max="2304" width="8.08984375" style="669"/>
    <col min="2305" max="2312" width="10.08984375" style="669" customWidth="1"/>
    <col min="2313" max="2560" width="8.08984375" style="669"/>
    <col min="2561" max="2568" width="10.08984375" style="669" customWidth="1"/>
    <col min="2569" max="2816" width="8.08984375" style="669"/>
    <col min="2817" max="2824" width="10.08984375" style="669" customWidth="1"/>
    <col min="2825" max="3072" width="8.08984375" style="669"/>
    <col min="3073" max="3080" width="10.08984375" style="669" customWidth="1"/>
    <col min="3081" max="3328" width="8.08984375" style="669"/>
    <col min="3329" max="3336" width="10.08984375" style="669" customWidth="1"/>
    <col min="3337" max="3584" width="8.08984375" style="669"/>
    <col min="3585" max="3592" width="10.08984375" style="669" customWidth="1"/>
    <col min="3593" max="3840" width="8.08984375" style="669"/>
    <col min="3841" max="3848" width="10.08984375" style="669" customWidth="1"/>
    <col min="3849" max="4096" width="8.08984375" style="669"/>
    <col min="4097" max="4104" width="10.08984375" style="669" customWidth="1"/>
    <col min="4105" max="4352" width="8.08984375" style="669"/>
    <col min="4353" max="4360" width="10.08984375" style="669" customWidth="1"/>
    <col min="4361" max="4608" width="8.08984375" style="669"/>
    <col min="4609" max="4616" width="10.08984375" style="669" customWidth="1"/>
    <col min="4617" max="4864" width="8.08984375" style="669"/>
    <col min="4865" max="4872" width="10.08984375" style="669" customWidth="1"/>
    <col min="4873" max="5120" width="8.08984375" style="669"/>
    <col min="5121" max="5128" width="10.08984375" style="669" customWidth="1"/>
    <col min="5129" max="5376" width="8.08984375" style="669"/>
    <col min="5377" max="5384" width="10.08984375" style="669" customWidth="1"/>
    <col min="5385" max="5632" width="8.08984375" style="669"/>
    <col min="5633" max="5640" width="10.08984375" style="669" customWidth="1"/>
    <col min="5641" max="5888" width="8.08984375" style="669"/>
    <col min="5889" max="5896" width="10.08984375" style="669" customWidth="1"/>
    <col min="5897" max="6144" width="8.08984375" style="669"/>
    <col min="6145" max="6152" width="10.08984375" style="669" customWidth="1"/>
    <col min="6153" max="6400" width="8.08984375" style="669"/>
    <col min="6401" max="6408" width="10.08984375" style="669" customWidth="1"/>
    <col min="6409" max="6656" width="8.08984375" style="669"/>
    <col min="6657" max="6664" width="10.08984375" style="669" customWidth="1"/>
    <col min="6665" max="6912" width="8.08984375" style="669"/>
    <col min="6913" max="6920" width="10.08984375" style="669" customWidth="1"/>
    <col min="6921" max="7168" width="8.08984375" style="669"/>
    <col min="7169" max="7176" width="10.08984375" style="669" customWidth="1"/>
    <col min="7177" max="7424" width="8.08984375" style="669"/>
    <col min="7425" max="7432" width="10.08984375" style="669" customWidth="1"/>
    <col min="7433" max="7680" width="8.08984375" style="669"/>
    <col min="7681" max="7688" width="10.08984375" style="669" customWidth="1"/>
    <col min="7689" max="7936" width="8.08984375" style="669"/>
    <col min="7937" max="7944" width="10.08984375" style="669" customWidth="1"/>
    <col min="7945" max="8192" width="8.08984375" style="669"/>
    <col min="8193" max="8200" width="10.08984375" style="669" customWidth="1"/>
    <col min="8201" max="8448" width="8.08984375" style="669"/>
    <col min="8449" max="8456" width="10.08984375" style="669" customWidth="1"/>
    <col min="8457" max="8704" width="8.08984375" style="669"/>
    <col min="8705" max="8712" width="10.08984375" style="669" customWidth="1"/>
    <col min="8713" max="8960" width="8.08984375" style="669"/>
    <col min="8961" max="8968" width="10.08984375" style="669" customWidth="1"/>
    <col min="8969" max="9216" width="8.08984375" style="669"/>
    <col min="9217" max="9224" width="10.08984375" style="669" customWidth="1"/>
    <col min="9225" max="9472" width="8.08984375" style="669"/>
    <col min="9473" max="9480" width="10.08984375" style="669" customWidth="1"/>
    <col min="9481" max="9728" width="8.08984375" style="669"/>
    <col min="9729" max="9736" width="10.08984375" style="669" customWidth="1"/>
    <col min="9737" max="9984" width="8.08984375" style="669"/>
    <col min="9985" max="9992" width="10.08984375" style="669" customWidth="1"/>
    <col min="9993" max="10240" width="8.08984375" style="669"/>
    <col min="10241" max="10248" width="10.08984375" style="669" customWidth="1"/>
    <col min="10249" max="10496" width="8.08984375" style="669"/>
    <col min="10497" max="10504" width="10.08984375" style="669" customWidth="1"/>
    <col min="10505" max="10752" width="8.08984375" style="669"/>
    <col min="10753" max="10760" width="10.08984375" style="669" customWidth="1"/>
    <col min="10761" max="11008" width="8.08984375" style="669"/>
    <col min="11009" max="11016" width="10.08984375" style="669" customWidth="1"/>
    <col min="11017" max="11264" width="8.08984375" style="669"/>
    <col min="11265" max="11272" width="10.08984375" style="669" customWidth="1"/>
    <col min="11273" max="11520" width="8.08984375" style="669"/>
    <col min="11521" max="11528" width="10.08984375" style="669" customWidth="1"/>
    <col min="11529" max="11776" width="8.08984375" style="669"/>
    <col min="11777" max="11784" width="10.08984375" style="669" customWidth="1"/>
    <col min="11785" max="12032" width="8.08984375" style="669"/>
    <col min="12033" max="12040" width="10.08984375" style="669" customWidth="1"/>
    <col min="12041" max="12288" width="8.08984375" style="669"/>
    <col min="12289" max="12296" width="10.08984375" style="669" customWidth="1"/>
    <col min="12297" max="12544" width="8.08984375" style="669"/>
    <col min="12545" max="12552" width="10.08984375" style="669" customWidth="1"/>
    <col min="12553" max="12800" width="8.08984375" style="669"/>
    <col min="12801" max="12808" width="10.08984375" style="669" customWidth="1"/>
    <col min="12809" max="13056" width="8.08984375" style="669"/>
    <col min="13057" max="13064" width="10.08984375" style="669" customWidth="1"/>
    <col min="13065" max="13312" width="8.08984375" style="669"/>
    <col min="13313" max="13320" width="10.08984375" style="669" customWidth="1"/>
    <col min="13321" max="13568" width="8.08984375" style="669"/>
    <col min="13569" max="13576" width="10.08984375" style="669" customWidth="1"/>
    <col min="13577" max="13824" width="8.08984375" style="669"/>
    <col min="13825" max="13832" width="10.08984375" style="669" customWidth="1"/>
    <col min="13833" max="14080" width="8.08984375" style="669"/>
    <col min="14081" max="14088" width="10.08984375" style="669" customWidth="1"/>
    <col min="14089" max="14336" width="8.08984375" style="669"/>
    <col min="14337" max="14344" width="10.08984375" style="669" customWidth="1"/>
    <col min="14345" max="14592" width="8.08984375" style="669"/>
    <col min="14593" max="14600" width="10.08984375" style="669" customWidth="1"/>
    <col min="14601" max="14848" width="8.08984375" style="669"/>
    <col min="14849" max="14856" width="10.08984375" style="669" customWidth="1"/>
    <col min="14857" max="15104" width="8.08984375" style="669"/>
    <col min="15105" max="15112" width="10.08984375" style="669" customWidth="1"/>
    <col min="15113" max="15360" width="8.08984375" style="669"/>
    <col min="15361" max="15368" width="10.08984375" style="669" customWidth="1"/>
    <col min="15369" max="15616" width="8.08984375" style="669"/>
    <col min="15617" max="15624" width="10.08984375" style="669" customWidth="1"/>
    <col min="15625" max="15872" width="8.08984375" style="669"/>
    <col min="15873" max="15880" width="10.08984375" style="669" customWidth="1"/>
    <col min="15881" max="16128" width="8.08984375" style="669"/>
    <col min="16129" max="16136" width="10.08984375" style="669" customWidth="1"/>
    <col min="16137" max="16384" width="8.08984375" style="669"/>
  </cols>
  <sheetData>
    <row r="1" spans="1:8" ht="20.149999999999999" customHeight="1">
      <c r="A1" s="804" t="s">
        <v>1042</v>
      </c>
    </row>
    <row r="2" spans="1:8" ht="20.149999999999999" customHeight="1">
      <c r="F2" s="2071" t="s">
        <v>1308</v>
      </c>
      <c r="G2" s="2071"/>
      <c r="H2" s="2071"/>
    </row>
    <row r="3" spans="1:8" ht="20.149999999999999" customHeight="1"/>
    <row r="4" spans="1:8" s="803" customFormat="1" ht="20.149999999999999" customHeight="1">
      <c r="A4" s="2093" t="s">
        <v>1307</v>
      </c>
      <c r="B4" s="1548"/>
      <c r="C4" s="1548"/>
      <c r="D4" s="1548"/>
      <c r="E4" s="1548"/>
      <c r="F4" s="1548"/>
      <c r="G4" s="1548"/>
      <c r="H4" s="1548"/>
    </row>
    <row r="5" spans="1:8" ht="20.149999999999999" customHeight="1">
      <c r="A5" s="792"/>
      <c r="B5" s="792"/>
      <c r="C5" s="792"/>
      <c r="D5" s="792"/>
      <c r="E5" s="792"/>
      <c r="F5" s="792"/>
      <c r="G5" s="792"/>
      <c r="H5" s="792"/>
    </row>
    <row r="6" spans="1:8" ht="45" customHeight="1">
      <c r="A6" s="2061" t="s">
        <v>230</v>
      </c>
      <c r="B6" s="2061"/>
      <c r="C6" s="2094"/>
      <c r="D6" s="2095"/>
      <c r="E6" s="2095"/>
      <c r="F6" s="2095"/>
      <c r="G6" s="2095"/>
      <c r="H6" s="2096"/>
    </row>
    <row r="7" spans="1:8" ht="45" customHeight="1">
      <c r="A7" s="2060" t="s">
        <v>1306</v>
      </c>
      <c r="B7" s="2060"/>
      <c r="C7" s="2061" t="s">
        <v>1305</v>
      </c>
      <c r="D7" s="2061"/>
      <c r="E7" s="2061"/>
      <c r="F7" s="2061"/>
      <c r="G7" s="2061"/>
      <c r="H7" s="2061"/>
    </row>
    <row r="8" spans="1:8" ht="26.25" customHeight="1">
      <c r="A8" s="2062" t="s">
        <v>1304</v>
      </c>
      <c r="B8" s="2063"/>
      <c r="C8" s="2068" t="s">
        <v>1303</v>
      </c>
      <c r="D8" s="2069"/>
      <c r="E8" s="2057" t="s">
        <v>1302</v>
      </c>
      <c r="F8" s="2058"/>
      <c r="G8" s="2059"/>
      <c r="H8" s="802"/>
    </row>
    <row r="9" spans="1:8" ht="26.25" customHeight="1">
      <c r="A9" s="2064"/>
      <c r="B9" s="2065"/>
      <c r="C9" s="2070" t="s">
        <v>1301</v>
      </c>
      <c r="D9" s="2070"/>
      <c r="E9" s="2057" t="s">
        <v>489</v>
      </c>
      <c r="F9" s="2058"/>
      <c r="G9" s="2059"/>
      <c r="H9" s="802"/>
    </row>
    <row r="10" spans="1:8" ht="26.25" customHeight="1">
      <c r="A10" s="2064"/>
      <c r="B10" s="2065"/>
      <c r="C10" s="2070" t="s">
        <v>1300</v>
      </c>
      <c r="D10" s="2070"/>
      <c r="E10" s="2057" t="s">
        <v>1299</v>
      </c>
      <c r="F10" s="2058"/>
      <c r="G10" s="2059"/>
      <c r="H10" s="802"/>
    </row>
    <row r="11" spans="1:8" ht="26.25" customHeight="1">
      <c r="A11" s="2064"/>
      <c r="B11" s="2065"/>
      <c r="C11" s="2070" t="s">
        <v>1298</v>
      </c>
      <c r="D11" s="2070"/>
      <c r="E11" s="2057" t="s">
        <v>1297</v>
      </c>
      <c r="F11" s="2058"/>
      <c r="G11" s="2059"/>
      <c r="H11" s="802"/>
    </row>
    <row r="12" spans="1:8" ht="26.25" customHeight="1">
      <c r="A12" s="2066"/>
      <c r="B12" s="2067"/>
      <c r="C12" s="2070" t="s">
        <v>1296</v>
      </c>
      <c r="D12" s="2070"/>
      <c r="E12" s="2057" t="s">
        <v>364</v>
      </c>
      <c r="F12" s="2058"/>
      <c r="G12" s="2059"/>
      <c r="H12" s="802"/>
    </row>
    <row r="13" spans="1:8" ht="14.25" customHeight="1" thickBot="1">
      <c r="A13" s="786"/>
      <c r="B13" s="786"/>
      <c r="C13" s="786"/>
      <c r="D13" s="786"/>
      <c r="E13" s="786"/>
      <c r="F13" s="786"/>
      <c r="G13" s="792"/>
      <c r="H13" s="786"/>
    </row>
    <row r="14" spans="1:8" ht="45" customHeight="1" thickTop="1">
      <c r="A14" s="2076" t="s">
        <v>1295</v>
      </c>
      <c r="B14" s="2077"/>
      <c r="C14" s="799" t="s">
        <v>331</v>
      </c>
      <c r="D14" s="801"/>
      <c r="E14" s="800" t="s">
        <v>281</v>
      </c>
      <c r="F14" s="2082" t="s">
        <v>1294</v>
      </c>
      <c r="G14" s="2083"/>
      <c r="H14" s="2088" t="s">
        <v>1293</v>
      </c>
    </row>
    <row r="15" spans="1:8" ht="45" customHeight="1">
      <c r="A15" s="2078"/>
      <c r="B15" s="2079"/>
      <c r="C15" s="799" t="s">
        <v>402</v>
      </c>
      <c r="D15" s="798"/>
      <c r="E15" s="797" t="s">
        <v>281</v>
      </c>
      <c r="F15" s="2084"/>
      <c r="G15" s="2085"/>
      <c r="H15" s="2089"/>
    </row>
    <row r="16" spans="1:8" ht="45" customHeight="1" thickBot="1">
      <c r="A16" s="2080"/>
      <c r="B16" s="2081"/>
      <c r="C16" s="796" t="s">
        <v>333</v>
      </c>
      <c r="D16" s="795"/>
      <c r="E16" s="794" t="s">
        <v>281</v>
      </c>
      <c r="F16" s="2086"/>
      <c r="G16" s="2087"/>
      <c r="H16" s="2090"/>
    </row>
    <row r="17" spans="1:8" ht="21" customHeight="1" thickTop="1">
      <c r="A17" s="792"/>
      <c r="B17" s="792"/>
      <c r="C17" s="792"/>
      <c r="D17" s="786"/>
      <c r="E17" s="786"/>
      <c r="F17" s="793"/>
      <c r="G17" s="793"/>
      <c r="H17" s="792"/>
    </row>
    <row r="18" spans="1:8" ht="45" customHeight="1">
      <c r="A18" s="2076" t="s">
        <v>1292</v>
      </c>
      <c r="B18" s="2077"/>
      <c r="C18" s="791" t="s">
        <v>1291</v>
      </c>
      <c r="D18" s="789"/>
      <c r="E18" s="788" t="s">
        <v>281</v>
      </c>
      <c r="F18" s="2091" t="s">
        <v>1290</v>
      </c>
      <c r="G18" s="2091"/>
      <c r="H18" s="2092" t="s">
        <v>1289</v>
      </c>
    </row>
    <row r="19" spans="1:8" ht="51.75" customHeight="1">
      <c r="A19" s="2080"/>
      <c r="B19" s="2081"/>
      <c r="C19" s="790" t="s">
        <v>1288</v>
      </c>
      <c r="D19" s="789"/>
      <c r="E19" s="788" t="s">
        <v>281</v>
      </c>
      <c r="F19" s="2091"/>
      <c r="G19" s="2091"/>
      <c r="H19" s="2072"/>
    </row>
    <row r="20" spans="1:8" ht="15" customHeight="1">
      <c r="A20" s="787"/>
      <c r="B20" s="786"/>
      <c r="C20" s="786"/>
      <c r="D20" s="786"/>
      <c r="E20" s="786"/>
      <c r="F20" s="786"/>
      <c r="G20" s="786"/>
      <c r="H20" s="786"/>
    </row>
    <row r="21" spans="1:8" ht="57.75" customHeight="1">
      <c r="A21" s="2072" t="s">
        <v>1187</v>
      </c>
      <c r="B21" s="2072"/>
      <c r="C21" s="2073" t="s">
        <v>1287</v>
      </c>
      <c r="D21" s="2074"/>
      <c r="E21" s="2074"/>
      <c r="F21" s="2074"/>
      <c r="G21" s="2074"/>
      <c r="H21" s="2075"/>
    </row>
    <row r="22" spans="1:8" ht="15" customHeight="1">
      <c r="A22" s="668"/>
      <c r="B22" s="668"/>
      <c r="C22" s="668"/>
      <c r="D22" s="668"/>
      <c r="E22" s="668"/>
      <c r="F22" s="668"/>
      <c r="G22" s="668"/>
      <c r="H22" s="668"/>
    </row>
    <row r="23" spans="1:8" ht="52.5" customHeight="1">
      <c r="A23" s="1546" t="s">
        <v>1286</v>
      </c>
      <c r="B23" s="1546"/>
      <c r="C23" s="1546"/>
      <c r="D23" s="1546"/>
      <c r="E23" s="1546"/>
      <c r="F23" s="1546"/>
      <c r="G23" s="1546"/>
      <c r="H23" s="1546"/>
    </row>
    <row r="24" spans="1:8" ht="39" customHeight="1">
      <c r="A24" s="1546" t="s">
        <v>1285</v>
      </c>
      <c r="B24" s="1546"/>
      <c r="C24" s="1546"/>
      <c r="D24" s="1546"/>
      <c r="E24" s="1546"/>
      <c r="F24" s="1546"/>
      <c r="G24" s="1546"/>
      <c r="H24" s="1546"/>
    </row>
    <row r="25" spans="1:8" ht="38.25" customHeight="1">
      <c r="A25" s="1546" t="s">
        <v>1284</v>
      </c>
      <c r="B25" s="1546"/>
      <c r="C25" s="1546"/>
      <c r="D25" s="1546"/>
      <c r="E25" s="1546"/>
      <c r="F25" s="1546"/>
      <c r="G25" s="1546"/>
      <c r="H25" s="1546"/>
    </row>
    <row r="26" spans="1:8" ht="19.5" customHeight="1"/>
    <row r="27" spans="1:8" ht="19.5" customHeight="1"/>
    <row r="28" spans="1:8" ht="19.5" customHeight="1"/>
    <row r="31" spans="1:8" ht="17.25" customHeight="1"/>
    <row r="32" spans="1:8" ht="17.25" customHeight="1"/>
  </sheetData>
  <mergeCells count="28">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6"/>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H33"/>
  <sheetViews>
    <sheetView view="pageBreakPreview" zoomScaleNormal="85" zoomScaleSheetLayoutView="100" workbookViewId="0"/>
  </sheetViews>
  <sheetFormatPr defaultColWidth="9" defaultRowHeight="13"/>
  <cols>
    <col min="1" max="1" width="9" style="118"/>
    <col min="2" max="2" width="11.08984375" style="118" customWidth="1"/>
    <col min="3" max="6" width="9" style="118"/>
    <col min="7" max="8" width="11.453125" style="118" customWidth="1"/>
    <col min="9" max="16384" width="9" style="118"/>
  </cols>
  <sheetData>
    <row r="1" spans="1:8" ht="14">
      <c r="A1" s="574" t="s">
        <v>1042</v>
      </c>
    </row>
    <row r="2" spans="1:8" ht="15" customHeight="1">
      <c r="G2" s="1849" t="s">
        <v>1021</v>
      </c>
      <c r="H2" s="2097"/>
    </row>
    <row r="3" spans="1:8" ht="8.25" customHeight="1">
      <c r="G3" s="119"/>
      <c r="H3" s="119"/>
    </row>
    <row r="4" spans="1:8" ht="8.25" customHeight="1">
      <c r="G4" s="119"/>
      <c r="H4" s="119"/>
    </row>
    <row r="5" spans="1:8" s="127" customFormat="1" ht="20.25" customHeight="1">
      <c r="A5" s="1851" t="s">
        <v>488</v>
      </c>
      <c r="B5" s="1851"/>
      <c r="C5" s="1851"/>
      <c r="D5" s="1851"/>
      <c r="E5" s="1851"/>
      <c r="F5" s="1851"/>
      <c r="G5" s="1851"/>
      <c r="H5" s="1851"/>
    </row>
    <row r="6" spans="1:8" ht="24.75" customHeight="1"/>
    <row r="7" spans="1:8" ht="24.75" customHeight="1">
      <c r="A7" s="237" t="s">
        <v>1005</v>
      </c>
    </row>
    <row r="8" spans="1:8" ht="24.75" customHeight="1">
      <c r="A8" s="237" t="s">
        <v>487</v>
      </c>
    </row>
    <row r="9" spans="1:8" ht="10.5" customHeight="1" thickBot="1"/>
    <row r="10" spans="1:8" ht="36" customHeight="1" thickBot="1">
      <c r="A10" s="1852" t="s">
        <v>19</v>
      </c>
      <c r="B10" s="1853"/>
      <c r="C10" s="1854"/>
      <c r="D10" s="1855"/>
      <c r="E10" s="1855"/>
      <c r="F10" s="1855"/>
      <c r="G10" s="1855"/>
      <c r="H10" s="1856"/>
    </row>
    <row r="11" spans="1:8" ht="36" customHeight="1">
      <c r="A11" s="1852" t="s">
        <v>305</v>
      </c>
      <c r="B11" s="1853"/>
      <c r="C11" s="1854"/>
      <c r="D11" s="1855"/>
      <c r="E11" s="1855"/>
      <c r="F11" s="1855"/>
      <c r="G11" s="1855"/>
      <c r="H11" s="1856"/>
    </row>
    <row r="12" spans="1:8" ht="36" customHeight="1">
      <c r="A12" s="1857" t="s">
        <v>379</v>
      </c>
      <c r="B12" s="1858"/>
      <c r="C12" s="1862"/>
      <c r="D12" s="1863"/>
      <c r="E12" s="1863"/>
      <c r="F12" s="1863"/>
      <c r="G12" s="1863"/>
      <c r="H12" s="1864"/>
    </row>
    <row r="13" spans="1:8" ht="36" customHeight="1">
      <c r="A13" s="1857" t="s">
        <v>307</v>
      </c>
      <c r="B13" s="1858"/>
      <c r="C13" s="1862" t="s">
        <v>308</v>
      </c>
      <c r="D13" s="1863"/>
      <c r="E13" s="1863"/>
      <c r="F13" s="1863"/>
      <c r="G13" s="1863"/>
      <c r="H13" s="1864"/>
    </row>
    <row r="14" spans="1:8" ht="36" customHeight="1">
      <c r="A14" s="2098" t="s">
        <v>330</v>
      </c>
      <c r="B14" s="2099"/>
      <c r="C14" s="120" t="s">
        <v>331</v>
      </c>
      <c r="D14" s="129" t="s">
        <v>332</v>
      </c>
      <c r="E14" s="129"/>
      <c r="F14" s="131" t="s">
        <v>281</v>
      </c>
      <c r="G14" s="2104"/>
      <c r="H14" s="2105"/>
    </row>
    <row r="15" spans="1:8" ht="36" customHeight="1">
      <c r="A15" s="2100"/>
      <c r="B15" s="2101"/>
      <c r="C15" s="120" t="s">
        <v>402</v>
      </c>
      <c r="D15" s="129" t="s">
        <v>332</v>
      </c>
      <c r="E15" s="129"/>
      <c r="F15" s="131" t="s">
        <v>281</v>
      </c>
      <c r="G15" s="2106"/>
      <c r="H15" s="2107"/>
    </row>
    <row r="16" spans="1:8" ht="36" customHeight="1" thickBot="1">
      <c r="A16" s="2102"/>
      <c r="B16" s="2103"/>
      <c r="C16" s="133" t="s">
        <v>333</v>
      </c>
      <c r="D16" s="134" t="s">
        <v>332</v>
      </c>
      <c r="E16" s="134"/>
      <c r="F16" s="135" t="s">
        <v>281</v>
      </c>
      <c r="G16" s="2108"/>
      <c r="H16" s="2109"/>
    </row>
    <row r="17" spans="1:1" ht="19.5" customHeight="1">
      <c r="A17" s="136"/>
    </row>
    <row r="18" spans="1:1" s="238" customFormat="1" ht="19.5" customHeight="1">
      <c r="A18" s="118" t="s">
        <v>334</v>
      </c>
    </row>
    <row r="19" spans="1:1" s="238" customFormat="1" ht="19.5" customHeight="1">
      <c r="A19" s="118" t="s">
        <v>335</v>
      </c>
    </row>
    <row r="20" spans="1:1" ht="15" customHeight="1">
      <c r="A20" s="128"/>
    </row>
    <row r="21" spans="1:1" ht="15" customHeight="1">
      <c r="A21" s="128"/>
    </row>
    <row r="24" spans="1:1" ht="19.5" customHeight="1"/>
    <row r="25" spans="1:1" ht="19.5" customHeight="1"/>
    <row r="26" spans="1:1" ht="19.5" customHeight="1"/>
    <row r="27" spans="1:1" ht="19.5" customHeight="1"/>
    <row r="28" spans="1:1" ht="19.5" customHeight="1"/>
    <row r="29" spans="1:1" ht="19.5" customHeight="1"/>
    <row r="32" spans="1:1" ht="17.25" customHeight="1"/>
    <row r="33" ht="17.25" customHeight="1"/>
  </sheetData>
  <customSheetViews>
    <customSheetView guid="{86B41AF5-FF3A-4416-A5C4-EFC15DC936A3}" scale="70" showPageBreaks="1" printArea="1">
      <selection activeCell="L16" sqref="L16"/>
      <pageMargins left="0.39370078740157483" right="0.39370078740157483" top="0.98425196850393704" bottom="0.47244094488188981" header="0.51181102362204722" footer="0.39370078740157483"/>
      <printOptions horizontalCentered="1"/>
      <pageSetup paperSize="9" orientation="portrait" r:id="rId1"/>
      <headerFooter alignWithMargins="0">
        <oddHeader>&amp;R&amp;12別紙２４</oddHeader>
      </headerFooter>
    </customSheetView>
  </customSheetViews>
  <mergeCells count="12">
    <mergeCell ref="A14:B16"/>
    <mergeCell ref="G14:H16"/>
    <mergeCell ref="A13:B13"/>
    <mergeCell ref="C13:H13"/>
    <mergeCell ref="A12:B12"/>
    <mergeCell ref="C12:H12"/>
    <mergeCell ref="A11:B11"/>
    <mergeCell ref="C11:H11"/>
    <mergeCell ref="G2:H2"/>
    <mergeCell ref="A5:H5"/>
    <mergeCell ref="A10:B10"/>
    <mergeCell ref="C10:H10"/>
  </mergeCells>
  <phoneticPr fontId="6"/>
  <printOptions horizontalCentered="1"/>
  <pageMargins left="0.39370078740157483" right="0.39370078740157483" top="0.98425196850393704" bottom="0.47244094488188981" header="0.51181102362204722" footer="0.39370078740157483"/>
  <pageSetup paperSize="9"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37BCB-648A-4BFB-AF83-B4D1974A9AEE}">
  <sheetPr codeName="Sheet4">
    <tabColor rgb="FFC00000"/>
  </sheetPr>
  <dimension ref="A1:BF432"/>
  <sheetViews>
    <sheetView view="pageBreakPreview" zoomScale="55" zoomScaleNormal="70" zoomScaleSheetLayoutView="55" workbookViewId="0">
      <pane xSplit="31" ySplit="7" topLeftCell="AF8" activePane="bottomRight" state="frozen"/>
      <selection pane="topRight" activeCell="AF1" sqref="AF1"/>
      <selection pane="bottomLeft" activeCell="A8" sqref="A8"/>
      <selection pane="bottomRight" activeCell="BK253" sqref="BK253"/>
    </sheetView>
  </sheetViews>
  <sheetFormatPr defaultColWidth="9" defaultRowHeight="13"/>
  <cols>
    <col min="1" max="1" width="2.6328125" style="349" customWidth="1"/>
    <col min="2" max="2" width="7.453125" style="349" customWidth="1"/>
    <col min="3" max="13" width="2.6328125" style="349" customWidth="1"/>
    <col min="14" max="14" width="4.6328125" style="349" customWidth="1"/>
    <col min="15" max="20" width="3.6328125" style="349" customWidth="1"/>
    <col min="21" max="26" width="3.453125" style="349" customWidth="1"/>
    <col min="27" max="31" width="3.36328125" style="349" customWidth="1"/>
    <col min="32" max="36" width="5" style="349" customWidth="1"/>
    <col min="37" max="37" width="5.90625" style="349" customWidth="1"/>
    <col min="38" max="51" width="4.453125" style="349" customWidth="1"/>
    <col min="52" max="52" width="18.7265625" style="349" customWidth="1"/>
    <col min="53" max="54" width="2.6328125" style="349" customWidth="1"/>
    <col min="55" max="55" width="4.26953125" style="349" customWidth="1"/>
    <col min="56" max="59" width="2.6328125" style="349" customWidth="1"/>
    <col min="60" max="60" width="9" style="349" customWidth="1"/>
    <col min="61" max="16384" width="9" style="349"/>
  </cols>
  <sheetData>
    <row r="1" spans="1:58" ht="18" customHeight="1">
      <c r="A1" s="588"/>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row>
    <row r="2" spans="1:58">
      <c r="A2" s="588"/>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c r="AV2" s="588"/>
      <c r="AW2" s="588"/>
      <c r="AX2" s="588"/>
      <c r="AY2" s="588"/>
      <c r="AZ2" s="588"/>
      <c r="BA2" s="588"/>
      <c r="BB2" s="588"/>
      <c r="BC2" s="588"/>
      <c r="BD2" s="588"/>
      <c r="BE2" s="588"/>
    </row>
    <row r="3" spans="1:58" ht="21">
      <c r="A3" s="1419" t="s">
        <v>1160</v>
      </c>
      <c r="B3" s="1419"/>
      <c r="C3" s="1419"/>
      <c r="D3" s="1419"/>
      <c r="E3" s="1419"/>
      <c r="F3" s="1419"/>
      <c r="G3" s="1419"/>
      <c r="H3" s="1419"/>
      <c r="I3" s="1419"/>
      <c r="J3" s="1419"/>
      <c r="K3" s="1419"/>
      <c r="L3" s="1419"/>
      <c r="M3" s="1419"/>
      <c r="N3" s="1419"/>
      <c r="O3" s="1419"/>
      <c r="P3" s="1419"/>
      <c r="Q3" s="1419"/>
      <c r="R3" s="1419"/>
      <c r="S3" s="1419"/>
      <c r="T3" s="1419"/>
      <c r="U3" s="1419"/>
      <c r="V3" s="1419"/>
      <c r="W3" s="1419"/>
      <c r="X3" s="1419"/>
      <c r="Y3" s="1419"/>
      <c r="Z3" s="1419"/>
      <c r="AA3" s="1419"/>
      <c r="AB3" s="1419"/>
      <c r="AC3" s="1419"/>
      <c r="AD3" s="1419"/>
      <c r="AE3" s="1419"/>
      <c r="AF3" s="1419"/>
      <c r="AG3" s="1419"/>
      <c r="AH3" s="1419"/>
      <c r="AI3" s="1419"/>
      <c r="AJ3" s="1419"/>
      <c r="AK3" s="1419"/>
      <c r="AL3" s="1419"/>
      <c r="AM3" s="1419"/>
      <c r="AN3" s="1419"/>
      <c r="AO3" s="1419"/>
      <c r="AP3" s="1419"/>
      <c r="AQ3" s="1419"/>
      <c r="AR3" s="1419"/>
      <c r="AS3" s="1419"/>
      <c r="AT3" s="1419"/>
      <c r="AU3" s="1419"/>
      <c r="AV3" s="1419"/>
      <c r="AW3" s="1419"/>
      <c r="AX3" s="1419"/>
      <c r="AY3" s="1419"/>
      <c r="AZ3" s="1419"/>
      <c r="BA3" s="1419"/>
      <c r="BB3" s="1419"/>
      <c r="BC3" s="1419"/>
      <c r="BD3" s="1419"/>
      <c r="BE3" s="1419"/>
      <c r="BF3" s="589"/>
    </row>
    <row r="4" spans="1:58" ht="13.5" thickBot="1">
      <c r="A4" s="590"/>
      <c r="B4" s="590"/>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row>
    <row r="5" spans="1:58" ht="22" customHeight="1" thickBot="1">
      <c r="A5" s="1420" t="s">
        <v>188</v>
      </c>
      <c r="B5" s="1421"/>
      <c r="C5" s="1421"/>
      <c r="D5" s="1421"/>
      <c r="E5" s="1421"/>
      <c r="F5" s="1421"/>
      <c r="G5" s="1421"/>
      <c r="H5" s="1421"/>
      <c r="I5" s="1421"/>
      <c r="J5" s="1422"/>
      <c r="K5" s="1426" t="s">
        <v>125</v>
      </c>
      <c r="L5" s="1421"/>
      <c r="M5" s="1421"/>
      <c r="N5" s="1422"/>
      <c r="O5" s="1426" t="s">
        <v>189</v>
      </c>
      <c r="P5" s="1421"/>
      <c r="Q5" s="1421"/>
      <c r="R5" s="1421"/>
      <c r="S5" s="1421"/>
      <c r="T5" s="1422"/>
      <c r="U5" s="1428" t="s">
        <v>407</v>
      </c>
      <c r="V5" s="1429"/>
      <c r="W5" s="1429"/>
      <c r="X5" s="1429"/>
      <c r="Y5" s="1429"/>
      <c r="Z5" s="1430"/>
      <c r="AA5" s="1428" t="s">
        <v>408</v>
      </c>
      <c r="AB5" s="1421"/>
      <c r="AC5" s="1421"/>
      <c r="AD5" s="1421"/>
      <c r="AE5" s="1421"/>
      <c r="AF5" s="1434" t="s">
        <v>190</v>
      </c>
      <c r="AG5" s="1435"/>
      <c r="AH5" s="1435"/>
      <c r="AI5" s="1435"/>
      <c r="AJ5" s="1435"/>
      <c r="AK5" s="1435"/>
      <c r="AL5" s="1435"/>
      <c r="AM5" s="1435"/>
      <c r="AN5" s="1435"/>
      <c r="AO5" s="1435"/>
      <c r="AP5" s="1435"/>
      <c r="AQ5" s="1435"/>
      <c r="AR5" s="1435"/>
      <c r="AS5" s="1435"/>
      <c r="AT5" s="1435"/>
      <c r="AU5" s="1435"/>
      <c r="AV5" s="1435"/>
      <c r="AW5" s="1435"/>
      <c r="AX5" s="1435"/>
      <c r="AY5" s="1435"/>
      <c r="AZ5" s="1435"/>
      <c r="BA5" s="591"/>
      <c r="BB5" s="591"/>
      <c r="BC5" s="591"/>
      <c r="BD5" s="591"/>
      <c r="BE5" s="592"/>
      <c r="BF5" s="590"/>
    </row>
    <row r="6" spans="1:58" ht="22" customHeight="1" thickTop="1" thickBot="1">
      <c r="A6" s="1423"/>
      <c r="B6" s="1424"/>
      <c r="C6" s="1424"/>
      <c r="D6" s="1424"/>
      <c r="E6" s="1424"/>
      <c r="F6" s="1424"/>
      <c r="G6" s="1424"/>
      <c r="H6" s="1424"/>
      <c r="I6" s="1424"/>
      <c r="J6" s="1425"/>
      <c r="K6" s="1427"/>
      <c r="L6" s="1424"/>
      <c r="M6" s="1424"/>
      <c r="N6" s="1425"/>
      <c r="O6" s="1427"/>
      <c r="P6" s="1424"/>
      <c r="Q6" s="1424"/>
      <c r="R6" s="1424"/>
      <c r="S6" s="1424"/>
      <c r="T6" s="1425"/>
      <c r="U6" s="1431"/>
      <c r="V6" s="1432"/>
      <c r="W6" s="1432"/>
      <c r="X6" s="1432"/>
      <c r="Y6" s="1432"/>
      <c r="Z6" s="1433"/>
      <c r="AA6" s="1427"/>
      <c r="AB6" s="1424"/>
      <c r="AC6" s="1424"/>
      <c r="AD6" s="1424"/>
      <c r="AE6" s="1424"/>
      <c r="AF6" s="1436"/>
      <c r="AG6" s="1437"/>
      <c r="AH6" s="1437"/>
      <c r="AI6" s="1437"/>
      <c r="AJ6" s="1437"/>
      <c r="AK6" s="1437"/>
      <c r="AL6" s="1437"/>
      <c r="AM6" s="1437"/>
      <c r="AN6" s="1437"/>
      <c r="AO6" s="1437"/>
      <c r="AP6" s="1437"/>
      <c r="AQ6" s="1437"/>
      <c r="AR6" s="1437"/>
      <c r="AS6" s="1437"/>
      <c r="AT6" s="1437"/>
      <c r="AU6" s="1437"/>
      <c r="AV6" s="1437"/>
      <c r="AW6" s="1437"/>
      <c r="AX6" s="1437"/>
      <c r="AY6" s="1437"/>
      <c r="AZ6" s="1437"/>
      <c r="BA6" s="1438" t="s">
        <v>191</v>
      </c>
      <c r="BB6" s="1439"/>
      <c r="BC6" s="1439"/>
      <c r="BD6" s="1439"/>
      <c r="BE6" s="1440"/>
      <c r="BF6" s="590"/>
    </row>
    <row r="7" spans="1:58" ht="57.75" customHeight="1" thickTop="1" thickBot="1">
      <c r="A7" s="1404" t="s">
        <v>165</v>
      </c>
      <c r="B7" s="1405"/>
      <c r="C7" s="1405"/>
      <c r="D7" s="1405"/>
      <c r="E7" s="1405"/>
      <c r="F7" s="1405"/>
      <c r="G7" s="1405"/>
      <c r="H7" s="1405"/>
      <c r="I7" s="1405"/>
      <c r="J7" s="1406"/>
      <c r="K7" s="1407"/>
      <c r="L7" s="1408"/>
      <c r="M7" s="1408"/>
      <c r="N7" s="1409"/>
      <c r="O7" s="1407"/>
      <c r="P7" s="1408"/>
      <c r="Q7" s="1408"/>
      <c r="R7" s="1408"/>
      <c r="S7" s="1408"/>
      <c r="T7" s="1409"/>
      <c r="U7" s="1410"/>
      <c r="V7" s="1411"/>
      <c r="W7" s="1411"/>
      <c r="X7" s="1411"/>
      <c r="Y7" s="1411"/>
      <c r="Z7" s="1412"/>
      <c r="AA7" s="1407"/>
      <c r="AB7" s="1408"/>
      <c r="AC7" s="1408"/>
      <c r="AD7" s="1408"/>
      <c r="AE7" s="1408"/>
      <c r="AF7" s="1413" t="s">
        <v>409</v>
      </c>
      <c r="AG7" s="1414"/>
      <c r="AH7" s="1414"/>
      <c r="AI7" s="1414"/>
      <c r="AJ7" s="1414"/>
      <c r="AK7" s="1415"/>
      <c r="AL7" s="1441" t="s">
        <v>780</v>
      </c>
      <c r="AM7" s="1442"/>
      <c r="AN7" s="1442"/>
      <c r="AO7" s="1442"/>
      <c r="AP7" s="1442"/>
      <c r="AQ7" s="1442"/>
      <c r="AR7" s="1442"/>
      <c r="AS7" s="1442"/>
      <c r="AT7" s="1442"/>
      <c r="AU7" s="1442"/>
      <c r="AV7" s="1442"/>
      <c r="AW7" s="1442"/>
      <c r="AX7" s="1442"/>
      <c r="AY7" s="1442"/>
      <c r="AZ7" s="1443"/>
      <c r="BA7" s="1444"/>
      <c r="BB7" s="1445"/>
      <c r="BC7" s="1445"/>
      <c r="BD7" s="1445"/>
      <c r="BE7" s="1446"/>
      <c r="BF7" s="590"/>
    </row>
    <row r="8" spans="1:58" ht="21.75" customHeight="1">
      <c r="A8" s="1402"/>
      <c r="B8" s="1199" t="s">
        <v>181</v>
      </c>
      <c r="C8" s="1200"/>
      <c r="D8" s="1200"/>
      <c r="E8" s="1200"/>
      <c r="F8" s="1200"/>
      <c r="G8" s="1200"/>
      <c r="H8" s="1200"/>
      <c r="I8" s="1200"/>
      <c r="J8" s="1201"/>
      <c r="K8" s="1416"/>
      <c r="L8" s="1370"/>
      <c r="M8" s="1370"/>
      <c r="N8" s="1371"/>
      <c r="O8" s="1223" t="s">
        <v>779</v>
      </c>
      <c r="P8" s="1341"/>
      <c r="Q8" s="1341"/>
      <c r="R8" s="1341"/>
      <c r="S8" s="1341"/>
      <c r="T8" s="1342"/>
      <c r="U8" s="1417"/>
      <c r="V8" s="1217"/>
      <c r="W8" s="1217"/>
      <c r="X8" s="1217"/>
      <c r="Y8" s="1217"/>
      <c r="Z8" s="1218"/>
      <c r="AA8" s="1223" t="s">
        <v>778</v>
      </c>
      <c r="AB8" s="1341"/>
      <c r="AC8" s="1341"/>
      <c r="AD8" s="1341"/>
      <c r="AE8" s="1342"/>
      <c r="AF8" s="1193" t="s">
        <v>1060</v>
      </c>
      <c r="AG8" s="1194"/>
      <c r="AH8" s="1194"/>
      <c r="AI8" s="1194"/>
      <c r="AJ8" s="1194"/>
      <c r="AK8" s="1195"/>
      <c r="AL8" s="1257" t="s">
        <v>1056</v>
      </c>
      <c r="AM8" s="1258"/>
      <c r="AN8" s="1258"/>
      <c r="AO8" s="1258"/>
      <c r="AP8" s="1258"/>
      <c r="AQ8" s="1258"/>
      <c r="AR8" s="1258"/>
      <c r="AS8" s="1258"/>
      <c r="AT8" s="1258"/>
      <c r="AU8" s="1258"/>
      <c r="AV8" s="1258"/>
      <c r="AW8" s="1258"/>
      <c r="AX8" s="1258"/>
      <c r="AY8" s="1258"/>
      <c r="AZ8" s="1259"/>
      <c r="BA8" s="1280"/>
      <c r="BB8" s="1280"/>
      <c r="BC8" s="1280"/>
      <c r="BD8" s="1280"/>
      <c r="BE8" s="1281"/>
      <c r="BF8" s="590"/>
    </row>
    <row r="9" spans="1:58" ht="22" customHeight="1">
      <c r="A9" s="1402"/>
      <c r="B9" s="1202"/>
      <c r="C9" s="1203"/>
      <c r="D9" s="1203"/>
      <c r="E9" s="1203"/>
      <c r="F9" s="1203"/>
      <c r="G9" s="1203"/>
      <c r="H9" s="1203"/>
      <c r="I9" s="1203"/>
      <c r="J9" s="1204"/>
      <c r="K9" s="1297"/>
      <c r="L9" s="1298"/>
      <c r="M9" s="1298"/>
      <c r="N9" s="1299"/>
      <c r="O9" s="1224"/>
      <c r="P9" s="1343"/>
      <c r="Q9" s="1343"/>
      <c r="R9" s="1343"/>
      <c r="S9" s="1343"/>
      <c r="T9" s="1344"/>
      <c r="U9" s="1418"/>
      <c r="V9" s="1219"/>
      <c r="W9" s="1219"/>
      <c r="X9" s="1219"/>
      <c r="Y9" s="1219"/>
      <c r="Z9" s="1220"/>
      <c r="AA9" s="1224"/>
      <c r="AB9" s="1343"/>
      <c r="AC9" s="1343"/>
      <c r="AD9" s="1343"/>
      <c r="AE9" s="1344"/>
      <c r="AF9" s="1193" t="s">
        <v>1057</v>
      </c>
      <c r="AG9" s="1194"/>
      <c r="AH9" s="1194"/>
      <c r="AI9" s="1194"/>
      <c r="AJ9" s="1194"/>
      <c r="AK9" s="1195"/>
      <c r="AL9" s="1257" t="s">
        <v>753</v>
      </c>
      <c r="AM9" s="1258"/>
      <c r="AN9" s="1258"/>
      <c r="AO9" s="1258"/>
      <c r="AP9" s="1258"/>
      <c r="AQ9" s="1258"/>
      <c r="AR9" s="1258"/>
      <c r="AS9" s="1258"/>
      <c r="AT9" s="1258"/>
      <c r="AU9" s="1258"/>
      <c r="AV9" s="1258"/>
      <c r="AW9" s="1258"/>
      <c r="AX9" s="1258"/>
      <c r="AY9" s="1258"/>
      <c r="AZ9" s="1259"/>
      <c r="BA9" s="1280"/>
      <c r="BB9" s="1280"/>
      <c r="BC9" s="1280"/>
      <c r="BD9" s="1280"/>
      <c r="BE9" s="1281"/>
      <c r="BF9" s="590"/>
    </row>
    <row r="10" spans="1:58" ht="22" customHeight="1">
      <c r="A10" s="1402"/>
      <c r="B10" s="1202"/>
      <c r="C10" s="1203"/>
      <c r="D10" s="1203"/>
      <c r="E10" s="1203"/>
      <c r="F10" s="1203"/>
      <c r="G10" s="1203"/>
      <c r="H10" s="1203"/>
      <c r="I10" s="1203"/>
      <c r="J10" s="1204"/>
      <c r="K10" s="1297"/>
      <c r="L10" s="1298"/>
      <c r="M10" s="1298"/>
      <c r="N10" s="1299"/>
      <c r="O10" s="1224"/>
      <c r="P10" s="1343"/>
      <c r="Q10" s="1343"/>
      <c r="R10" s="1343"/>
      <c r="S10" s="1343"/>
      <c r="T10" s="1344"/>
      <c r="U10" s="1418"/>
      <c r="V10" s="1219"/>
      <c r="W10" s="1219"/>
      <c r="X10" s="1219"/>
      <c r="Y10" s="1219"/>
      <c r="Z10" s="1220"/>
      <c r="AA10" s="1224"/>
      <c r="AB10" s="1343"/>
      <c r="AC10" s="1343"/>
      <c r="AD10" s="1343"/>
      <c r="AE10" s="1344"/>
      <c r="AF10" s="1194" t="s">
        <v>1062</v>
      </c>
      <c r="AG10" s="1194"/>
      <c r="AH10" s="1194"/>
      <c r="AI10" s="1194"/>
      <c r="AJ10" s="1194"/>
      <c r="AK10" s="1195"/>
      <c r="AL10" s="1226" t="s">
        <v>753</v>
      </c>
      <c r="AM10" s="1227"/>
      <c r="AN10" s="1227"/>
      <c r="AO10" s="1227"/>
      <c r="AP10" s="1227"/>
      <c r="AQ10" s="1227"/>
      <c r="AR10" s="1227"/>
      <c r="AS10" s="1227"/>
      <c r="AT10" s="1227"/>
      <c r="AU10" s="1227"/>
      <c r="AV10" s="1227"/>
      <c r="AW10" s="1227"/>
      <c r="AX10" s="1227"/>
      <c r="AY10" s="1227"/>
      <c r="AZ10" s="1228"/>
      <c r="BA10" s="1280"/>
      <c r="BB10" s="1280"/>
      <c r="BC10" s="1280"/>
      <c r="BD10" s="1280"/>
      <c r="BE10" s="1281"/>
      <c r="BF10" s="590"/>
    </row>
    <row r="11" spans="1:58" ht="22" customHeight="1">
      <c r="A11" s="1402"/>
      <c r="B11" s="1202"/>
      <c r="C11" s="1203"/>
      <c r="D11" s="1203"/>
      <c r="E11" s="1203"/>
      <c r="F11" s="1203"/>
      <c r="G11" s="1203"/>
      <c r="H11" s="1203"/>
      <c r="I11" s="1203"/>
      <c r="J11" s="1204"/>
      <c r="K11" s="1297"/>
      <c r="L11" s="1298"/>
      <c r="M11" s="1298"/>
      <c r="N11" s="1299"/>
      <c r="O11" s="1224"/>
      <c r="P11" s="1343"/>
      <c r="Q11" s="1343"/>
      <c r="R11" s="1343"/>
      <c r="S11" s="1343"/>
      <c r="T11" s="1344"/>
      <c r="U11" s="1418"/>
      <c r="V11" s="1219"/>
      <c r="W11" s="1219"/>
      <c r="X11" s="1219"/>
      <c r="Y11" s="1219"/>
      <c r="Z11" s="1220"/>
      <c r="AA11" s="1224"/>
      <c r="AB11" s="1343"/>
      <c r="AC11" s="1343"/>
      <c r="AD11" s="1343"/>
      <c r="AE11" s="1344"/>
      <c r="AF11" s="1194" t="s">
        <v>1059</v>
      </c>
      <c r="AG11" s="1194"/>
      <c r="AH11" s="1194"/>
      <c r="AI11" s="1194"/>
      <c r="AJ11" s="1194"/>
      <c r="AK11" s="1195"/>
      <c r="AL11" s="1226" t="s">
        <v>753</v>
      </c>
      <c r="AM11" s="1227"/>
      <c r="AN11" s="1227"/>
      <c r="AO11" s="1227"/>
      <c r="AP11" s="1227"/>
      <c r="AQ11" s="1227"/>
      <c r="AR11" s="1227"/>
      <c r="AS11" s="1227"/>
      <c r="AT11" s="1227"/>
      <c r="AU11" s="1227"/>
      <c r="AV11" s="1227"/>
      <c r="AW11" s="1227"/>
      <c r="AX11" s="1227"/>
      <c r="AY11" s="1227"/>
      <c r="AZ11" s="1228"/>
      <c r="BA11" s="1280"/>
      <c r="BB11" s="1280"/>
      <c r="BC11" s="1280"/>
      <c r="BD11" s="1280"/>
      <c r="BE11" s="1281"/>
      <c r="BF11" s="590"/>
    </row>
    <row r="12" spans="1:58" ht="22" customHeight="1">
      <c r="A12" s="1402"/>
      <c r="B12" s="1202"/>
      <c r="C12" s="1203"/>
      <c r="D12" s="1203"/>
      <c r="E12" s="1203"/>
      <c r="F12" s="1203"/>
      <c r="G12" s="1203"/>
      <c r="H12" s="1203"/>
      <c r="I12" s="1203"/>
      <c r="J12" s="1204"/>
      <c r="K12" s="1297"/>
      <c r="L12" s="1298"/>
      <c r="M12" s="1298"/>
      <c r="N12" s="1299"/>
      <c r="O12" s="1224"/>
      <c r="P12" s="1343"/>
      <c r="Q12" s="1343"/>
      <c r="R12" s="1343"/>
      <c r="S12" s="1343"/>
      <c r="T12" s="1344"/>
      <c r="U12" s="1418"/>
      <c r="V12" s="1219"/>
      <c r="W12" s="1219"/>
      <c r="X12" s="1219"/>
      <c r="Y12" s="1219"/>
      <c r="Z12" s="1220"/>
      <c r="AA12" s="1224"/>
      <c r="AB12" s="1343"/>
      <c r="AC12" s="1343"/>
      <c r="AD12" s="1343"/>
      <c r="AE12" s="1344"/>
      <c r="AF12" s="1399" t="s">
        <v>777</v>
      </c>
      <c r="AG12" s="1400"/>
      <c r="AH12" s="1400"/>
      <c r="AI12" s="1400"/>
      <c r="AJ12" s="1400"/>
      <c r="AK12" s="1401"/>
      <c r="AL12" s="1190" t="s">
        <v>753</v>
      </c>
      <c r="AM12" s="1191"/>
      <c r="AN12" s="1191"/>
      <c r="AO12" s="1191"/>
      <c r="AP12" s="1191"/>
      <c r="AQ12" s="1191"/>
      <c r="AR12" s="1191"/>
      <c r="AS12" s="1191"/>
      <c r="AT12" s="1191"/>
      <c r="AU12" s="1191"/>
      <c r="AV12" s="1191"/>
      <c r="AW12" s="1191"/>
      <c r="AX12" s="1191"/>
      <c r="AY12" s="1191"/>
      <c r="AZ12" s="1192"/>
      <c r="BA12" s="1280"/>
      <c r="BB12" s="1280"/>
      <c r="BC12" s="1280"/>
      <c r="BD12" s="1280"/>
      <c r="BE12" s="1281"/>
      <c r="BF12" s="590"/>
    </row>
    <row r="13" spans="1:58" ht="22" customHeight="1">
      <c r="A13" s="1402"/>
      <c r="B13" s="1202"/>
      <c r="C13" s="1203"/>
      <c r="D13" s="1203"/>
      <c r="E13" s="1203"/>
      <c r="F13" s="1203"/>
      <c r="G13" s="1203"/>
      <c r="H13" s="1203"/>
      <c r="I13" s="1203"/>
      <c r="J13" s="1204"/>
      <c r="K13" s="1297"/>
      <c r="L13" s="1298"/>
      <c r="M13" s="1298"/>
      <c r="N13" s="1299"/>
      <c r="O13" s="1224"/>
      <c r="P13" s="1343"/>
      <c r="Q13" s="1343"/>
      <c r="R13" s="1343"/>
      <c r="S13" s="1343"/>
      <c r="T13" s="1344"/>
      <c r="U13" s="1418"/>
      <c r="V13" s="1219"/>
      <c r="W13" s="1219"/>
      <c r="X13" s="1219"/>
      <c r="Y13" s="1219"/>
      <c r="Z13" s="1220"/>
      <c r="AA13" s="1224"/>
      <c r="AB13" s="1343"/>
      <c r="AC13" s="1343"/>
      <c r="AD13" s="1343"/>
      <c r="AE13" s="1344"/>
      <c r="AF13" s="1188" t="s">
        <v>126</v>
      </c>
      <c r="AG13" s="1188"/>
      <c r="AH13" s="1188"/>
      <c r="AI13" s="1188"/>
      <c r="AJ13" s="1188"/>
      <c r="AK13" s="1189"/>
      <c r="AL13" s="1246" t="s">
        <v>753</v>
      </c>
      <c r="AM13" s="1247"/>
      <c r="AN13" s="1247"/>
      <c r="AO13" s="1247"/>
      <c r="AP13" s="1247"/>
      <c r="AQ13" s="1247"/>
      <c r="AR13" s="1247"/>
      <c r="AS13" s="1247"/>
      <c r="AT13" s="1247"/>
      <c r="AU13" s="1247"/>
      <c r="AV13" s="1247"/>
      <c r="AW13" s="1247"/>
      <c r="AX13" s="1247"/>
      <c r="AY13" s="1247"/>
      <c r="AZ13" s="1248"/>
      <c r="BA13" s="1280"/>
      <c r="BB13" s="1280"/>
      <c r="BC13" s="1280"/>
      <c r="BD13" s="1280"/>
      <c r="BE13" s="1281"/>
      <c r="BF13" s="590"/>
    </row>
    <row r="14" spans="1:58" ht="22" customHeight="1">
      <c r="A14" s="1402"/>
      <c r="B14" s="1202"/>
      <c r="C14" s="1203"/>
      <c r="D14" s="1203"/>
      <c r="E14" s="1203"/>
      <c r="F14" s="1203"/>
      <c r="G14" s="1203"/>
      <c r="H14" s="1203"/>
      <c r="I14" s="1203"/>
      <c r="J14" s="1204"/>
      <c r="K14" s="1297"/>
      <c r="L14" s="1298"/>
      <c r="M14" s="1298"/>
      <c r="N14" s="1299"/>
      <c r="O14" s="1224"/>
      <c r="P14" s="1343"/>
      <c r="Q14" s="1343"/>
      <c r="R14" s="1343"/>
      <c r="S14" s="1343"/>
      <c r="T14" s="1344"/>
      <c r="U14" s="1418"/>
      <c r="V14" s="1219"/>
      <c r="W14" s="1219"/>
      <c r="X14" s="1219"/>
      <c r="Y14" s="1219"/>
      <c r="Z14" s="1220"/>
      <c r="AA14" s="1224"/>
      <c r="AB14" s="1343"/>
      <c r="AC14" s="1343"/>
      <c r="AD14" s="1343"/>
      <c r="AE14" s="1344"/>
      <c r="AF14" s="1189" t="s">
        <v>192</v>
      </c>
      <c r="AG14" s="1245"/>
      <c r="AH14" s="1245"/>
      <c r="AI14" s="1245"/>
      <c r="AJ14" s="1245"/>
      <c r="AK14" s="1245"/>
      <c r="AL14" s="1246" t="s">
        <v>753</v>
      </c>
      <c r="AM14" s="1247"/>
      <c r="AN14" s="1247"/>
      <c r="AO14" s="1247"/>
      <c r="AP14" s="1247"/>
      <c r="AQ14" s="1247"/>
      <c r="AR14" s="1247"/>
      <c r="AS14" s="1247"/>
      <c r="AT14" s="1247"/>
      <c r="AU14" s="1247"/>
      <c r="AV14" s="1247"/>
      <c r="AW14" s="1247"/>
      <c r="AX14" s="1247"/>
      <c r="AY14" s="1247"/>
      <c r="AZ14" s="1248"/>
      <c r="BA14" s="1280"/>
      <c r="BB14" s="1280"/>
      <c r="BC14" s="1280"/>
      <c r="BD14" s="1280"/>
      <c r="BE14" s="1281"/>
      <c r="BF14" s="590"/>
    </row>
    <row r="15" spans="1:58" ht="22" customHeight="1">
      <c r="A15" s="1402"/>
      <c r="B15" s="1202"/>
      <c r="C15" s="1203"/>
      <c r="D15" s="1203"/>
      <c r="E15" s="1203"/>
      <c r="F15" s="1203"/>
      <c r="G15" s="1203"/>
      <c r="H15" s="1203"/>
      <c r="I15" s="1203"/>
      <c r="J15" s="1204"/>
      <c r="K15" s="1297"/>
      <c r="L15" s="1298"/>
      <c r="M15" s="1298"/>
      <c r="N15" s="1299"/>
      <c r="O15" s="1224"/>
      <c r="P15" s="1343"/>
      <c r="Q15" s="1343"/>
      <c r="R15" s="1343"/>
      <c r="S15" s="1343"/>
      <c r="T15" s="1344"/>
      <c r="U15" s="1418"/>
      <c r="V15" s="1219"/>
      <c r="W15" s="1219"/>
      <c r="X15" s="1219"/>
      <c r="Y15" s="1219"/>
      <c r="Z15" s="1220"/>
      <c r="AA15" s="1224"/>
      <c r="AB15" s="1343"/>
      <c r="AC15" s="1343"/>
      <c r="AD15" s="1343"/>
      <c r="AE15" s="1344"/>
      <c r="AF15" s="1189" t="s">
        <v>546</v>
      </c>
      <c r="AG15" s="1245"/>
      <c r="AH15" s="1245"/>
      <c r="AI15" s="1245"/>
      <c r="AJ15" s="1245"/>
      <c r="AK15" s="1245"/>
      <c r="AL15" s="1246" t="s">
        <v>753</v>
      </c>
      <c r="AM15" s="1247"/>
      <c r="AN15" s="1247"/>
      <c r="AO15" s="1247"/>
      <c r="AP15" s="1247"/>
      <c r="AQ15" s="1247"/>
      <c r="AR15" s="1247"/>
      <c r="AS15" s="1247"/>
      <c r="AT15" s="1247"/>
      <c r="AU15" s="1247"/>
      <c r="AV15" s="1247"/>
      <c r="AW15" s="1247"/>
      <c r="AX15" s="1247"/>
      <c r="AY15" s="1247"/>
      <c r="AZ15" s="1248"/>
      <c r="BA15" s="1280"/>
      <c r="BB15" s="1280"/>
      <c r="BC15" s="1280"/>
      <c r="BD15" s="1280"/>
      <c r="BE15" s="1281"/>
      <c r="BF15" s="590"/>
    </row>
    <row r="16" spans="1:58" ht="22" customHeight="1">
      <c r="A16" s="1402"/>
      <c r="B16" s="1202"/>
      <c r="C16" s="1203"/>
      <c r="D16" s="1203"/>
      <c r="E16" s="1203"/>
      <c r="F16" s="1203"/>
      <c r="G16" s="1203"/>
      <c r="H16" s="1203"/>
      <c r="I16" s="1203"/>
      <c r="J16" s="1204"/>
      <c r="K16" s="1297"/>
      <c r="L16" s="1298"/>
      <c r="M16" s="1298"/>
      <c r="N16" s="1299"/>
      <c r="O16" s="1224"/>
      <c r="P16" s="1343"/>
      <c r="Q16" s="1343"/>
      <c r="R16" s="1343"/>
      <c r="S16" s="1343"/>
      <c r="T16" s="1344"/>
      <c r="U16" s="1418"/>
      <c r="V16" s="1219"/>
      <c r="W16" s="1219"/>
      <c r="X16" s="1219"/>
      <c r="Y16" s="1219"/>
      <c r="Z16" s="1220"/>
      <c r="AA16" s="1224"/>
      <c r="AB16" s="1343"/>
      <c r="AC16" s="1343"/>
      <c r="AD16" s="1343"/>
      <c r="AE16" s="1344"/>
      <c r="AF16" s="1189" t="s">
        <v>411</v>
      </c>
      <c r="AG16" s="1245"/>
      <c r="AH16" s="1245"/>
      <c r="AI16" s="1245"/>
      <c r="AJ16" s="1245"/>
      <c r="AK16" s="1245"/>
      <c r="AL16" s="1246" t="s">
        <v>755</v>
      </c>
      <c r="AM16" s="1247"/>
      <c r="AN16" s="1247"/>
      <c r="AO16" s="1247"/>
      <c r="AP16" s="1247"/>
      <c r="AQ16" s="1247"/>
      <c r="AR16" s="1247"/>
      <c r="AS16" s="1247"/>
      <c r="AT16" s="1247"/>
      <c r="AU16" s="1247"/>
      <c r="AV16" s="1247"/>
      <c r="AW16" s="1247"/>
      <c r="AX16" s="1247"/>
      <c r="AY16" s="1247"/>
      <c r="AZ16" s="1248"/>
      <c r="BA16" s="1280"/>
      <c r="BB16" s="1280"/>
      <c r="BC16" s="1280"/>
      <c r="BD16" s="1280"/>
      <c r="BE16" s="1281"/>
      <c r="BF16" s="590"/>
    </row>
    <row r="17" spans="1:58" ht="22" customHeight="1">
      <c r="A17" s="1402"/>
      <c r="B17" s="1202"/>
      <c r="C17" s="1203"/>
      <c r="D17" s="1203"/>
      <c r="E17" s="1203"/>
      <c r="F17" s="1203"/>
      <c r="G17" s="1203"/>
      <c r="H17" s="1203"/>
      <c r="I17" s="1203"/>
      <c r="J17" s="1204"/>
      <c r="K17" s="1297"/>
      <c r="L17" s="1298"/>
      <c r="M17" s="1298"/>
      <c r="N17" s="1299"/>
      <c r="O17" s="1224"/>
      <c r="P17" s="1343"/>
      <c r="Q17" s="1343"/>
      <c r="R17" s="1343"/>
      <c r="S17" s="1343"/>
      <c r="T17" s="1344"/>
      <c r="U17" s="1418"/>
      <c r="V17" s="1219"/>
      <c r="W17" s="1219"/>
      <c r="X17" s="1219"/>
      <c r="Y17" s="1219"/>
      <c r="Z17" s="1220"/>
      <c r="AA17" s="1224"/>
      <c r="AB17" s="1343"/>
      <c r="AC17" s="1343"/>
      <c r="AD17" s="1343"/>
      <c r="AE17" s="1344"/>
      <c r="AF17" s="1254" t="s">
        <v>92</v>
      </c>
      <c r="AG17" s="1263"/>
      <c r="AH17" s="1263"/>
      <c r="AI17" s="1263"/>
      <c r="AJ17" s="1263"/>
      <c r="AK17" s="1263"/>
      <c r="AL17" s="1249" t="s">
        <v>753</v>
      </c>
      <c r="AM17" s="1250"/>
      <c r="AN17" s="1250"/>
      <c r="AO17" s="1250"/>
      <c r="AP17" s="1250"/>
      <c r="AQ17" s="1250"/>
      <c r="AR17" s="1250"/>
      <c r="AS17" s="1250"/>
      <c r="AT17" s="1250"/>
      <c r="AU17" s="1250"/>
      <c r="AV17" s="1250"/>
      <c r="AW17" s="1250"/>
      <c r="AX17" s="1250"/>
      <c r="AY17" s="1250"/>
      <c r="AZ17" s="1251"/>
      <c r="BA17" s="1280"/>
      <c r="BB17" s="1280"/>
      <c r="BC17" s="1280"/>
      <c r="BD17" s="1280"/>
      <c r="BE17" s="1281"/>
      <c r="BF17" s="590"/>
    </row>
    <row r="18" spans="1:58" ht="22" customHeight="1">
      <c r="A18" s="1402"/>
      <c r="B18" s="1202"/>
      <c r="C18" s="1203"/>
      <c r="D18" s="1203"/>
      <c r="E18" s="1203"/>
      <c r="F18" s="1203"/>
      <c r="G18" s="1203"/>
      <c r="H18" s="1203"/>
      <c r="I18" s="1203"/>
      <c r="J18" s="1204"/>
      <c r="K18" s="1297"/>
      <c r="L18" s="1298"/>
      <c r="M18" s="1298"/>
      <c r="N18" s="1299"/>
      <c r="O18" s="1224"/>
      <c r="P18" s="1343"/>
      <c r="Q18" s="1343"/>
      <c r="R18" s="1343"/>
      <c r="S18" s="1343"/>
      <c r="T18" s="1344"/>
      <c r="U18" s="1418"/>
      <c r="V18" s="1219"/>
      <c r="W18" s="1219"/>
      <c r="X18" s="1219"/>
      <c r="Y18" s="1219"/>
      <c r="Z18" s="1220"/>
      <c r="AA18" s="1224"/>
      <c r="AB18" s="1343"/>
      <c r="AC18" s="1343"/>
      <c r="AD18" s="1343"/>
      <c r="AE18" s="1344"/>
      <c r="AF18" s="1253" t="s">
        <v>90</v>
      </c>
      <c r="AG18" s="1253"/>
      <c r="AH18" s="1253"/>
      <c r="AI18" s="1253"/>
      <c r="AJ18" s="1253"/>
      <c r="AK18" s="1254"/>
      <c r="AL18" s="1318" t="s">
        <v>753</v>
      </c>
      <c r="AM18" s="1319"/>
      <c r="AN18" s="1319"/>
      <c r="AO18" s="1319"/>
      <c r="AP18" s="1319"/>
      <c r="AQ18" s="1319"/>
      <c r="AR18" s="1319"/>
      <c r="AS18" s="1319"/>
      <c r="AT18" s="1319"/>
      <c r="AU18" s="1319"/>
      <c r="AV18" s="1319"/>
      <c r="AW18" s="1319"/>
      <c r="AX18" s="1319"/>
      <c r="AY18" s="1319"/>
      <c r="AZ18" s="1320"/>
      <c r="BA18" s="1280"/>
      <c r="BB18" s="1280"/>
      <c r="BC18" s="1280"/>
      <c r="BD18" s="1280"/>
      <c r="BE18" s="1281"/>
      <c r="BF18" s="590"/>
    </row>
    <row r="19" spans="1:58" ht="22" customHeight="1">
      <c r="A19" s="1402"/>
      <c r="B19" s="1202"/>
      <c r="C19" s="1203"/>
      <c r="D19" s="1203"/>
      <c r="E19" s="1203"/>
      <c r="F19" s="1203"/>
      <c r="G19" s="1203"/>
      <c r="H19" s="1203"/>
      <c r="I19" s="1203"/>
      <c r="J19" s="1204"/>
      <c r="K19" s="1297"/>
      <c r="L19" s="1298"/>
      <c r="M19" s="1298"/>
      <c r="N19" s="1299"/>
      <c r="O19" s="1224"/>
      <c r="P19" s="1343"/>
      <c r="Q19" s="1343"/>
      <c r="R19" s="1343"/>
      <c r="S19" s="1343"/>
      <c r="T19" s="1344"/>
      <c r="U19" s="1418"/>
      <c r="V19" s="1219"/>
      <c r="W19" s="1219"/>
      <c r="X19" s="1219"/>
      <c r="Y19" s="1219"/>
      <c r="Z19" s="1220"/>
      <c r="AA19" s="1224"/>
      <c r="AB19" s="1343"/>
      <c r="AC19" s="1343"/>
      <c r="AD19" s="1343"/>
      <c r="AE19" s="1344"/>
      <c r="AF19" s="1252" t="s">
        <v>760</v>
      </c>
      <c r="AG19" s="1253"/>
      <c r="AH19" s="1253"/>
      <c r="AI19" s="1253"/>
      <c r="AJ19" s="1253"/>
      <c r="AK19" s="1254"/>
      <c r="AL19" s="1318" t="s">
        <v>753</v>
      </c>
      <c r="AM19" s="1319"/>
      <c r="AN19" s="1319"/>
      <c r="AO19" s="1319"/>
      <c r="AP19" s="1319"/>
      <c r="AQ19" s="1319"/>
      <c r="AR19" s="1319"/>
      <c r="AS19" s="1319"/>
      <c r="AT19" s="1319"/>
      <c r="AU19" s="1319"/>
      <c r="AV19" s="1319"/>
      <c r="AW19" s="1319"/>
      <c r="AX19" s="1319"/>
      <c r="AY19" s="1319"/>
      <c r="AZ19" s="1320"/>
      <c r="BA19" s="1384"/>
      <c r="BB19" s="1385"/>
      <c r="BC19" s="1385"/>
      <c r="BD19" s="1385"/>
      <c r="BE19" s="1386"/>
      <c r="BF19" s="590"/>
    </row>
    <row r="20" spans="1:58" ht="22" customHeight="1">
      <c r="A20" s="1402"/>
      <c r="B20" s="1202"/>
      <c r="C20" s="1203"/>
      <c r="D20" s="1203"/>
      <c r="E20" s="1203"/>
      <c r="F20" s="1203"/>
      <c r="G20" s="1203"/>
      <c r="H20" s="1203"/>
      <c r="I20" s="1203"/>
      <c r="J20" s="1204"/>
      <c r="K20" s="1297"/>
      <c r="L20" s="1298"/>
      <c r="M20" s="1298"/>
      <c r="N20" s="1299"/>
      <c r="O20" s="1224"/>
      <c r="P20" s="1343"/>
      <c r="Q20" s="1343"/>
      <c r="R20" s="1343"/>
      <c r="S20" s="1343"/>
      <c r="T20" s="1344"/>
      <c r="U20" s="1418"/>
      <c r="V20" s="1219"/>
      <c r="W20" s="1219"/>
      <c r="X20" s="1219"/>
      <c r="Y20" s="1219"/>
      <c r="Z20" s="1220"/>
      <c r="AA20" s="1224"/>
      <c r="AB20" s="1343"/>
      <c r="AC20" s="1343"/>
      <c r="AD20" s="1343"/>
      <c r="AE20" s="1344"/>
      <c r="AF20" s="1252" t="s">
        <v>998</v>
      </c>
      <c r="AG20" s="1253"/>
      <c r="AH20" s="1253"/>
      <c r="AI20" s="1253"/>
      <c r="AJ20" s="1253"/>
      <c r="AK20" s="1254"/>
      <c r="AL20" s="1318" t="s">
        <v>753</v>
      </c>
      <c r="AM20" s="1319"/>
      <c r="AN20" s="1319"/>
      <c r="AO20" s="1319"/>
      <c r="AP20" s="1319"/>
      <c r="AQ20" s="1319"/>
      <c r="AR20" s="1319"/>
      <c r="AS20" s="1319"/>
      <c r="AT20" s="1319"/>
      <c r="AU20" s="1319"/>
      <c r="AV20" s="1319"/>
      <c r="AW20" s="1319"/>
      <c r="AX20" s="1319"/>
      <c r="AY20" s="1319"/>
      <c r="AZ20" s="1320"/>
      <c r="BA20" s="1387"/>
      <c r="BB20" s="1388"/>
      <c r="BC20" s="1388"/>
      <c r="BD20" s="1388"/>
      <c r="BE20" s="1389"/>
      <c r="BF20" s="590"/>
    </row>
    <row r="21" spans="1:58" ht="63" customHeight="1">
      <c r="A21" s="1402"/>
      <c r="B21" s="1202"/>
      <c r="C21" s="1203"/>
      <c r="D21" s="1203"/>
      <c r="E21" s="1203"/>
      <c r="F21" s="1203"/>
      <c r="G21" s="1203"/>
      <c r="H21" s="1203"/>
      <c r="I21" s="1203"/>
      <c r="J21" s="1204"/>
      <c r="K21" s="1297"/>
      <c r="L21" s="1298"/>
      <c r="M21" s="1298"/>
      <c r="N21" s="1299"/>
      <c r="O21" s="1224"/>
      <c r="P21" s="1343"/>
      <c r="Q21" s="1343"/>
      <c r="R21" s="1343"/>
      <c r="S21" s="1343"/>
      <c r="T21" s="1344"/>
      <c r="U21" s="1418"/>
      <c r="V21" s="1219"/>
      <c r="W21" s="1219"/>
      <c r="X21" s="1219"/>
      <c r="Y21" s="1219"/>
      <c r="Z21" s="1220"/>
      <c r="AA21" s="1224"/>
      <c r="AB21" s="1343"/>
      <c r="AC21" s="1343"/>
      <c r="AD21" s="1343"/>
      <c r="AE21" s="1344"/>
      <c r="AF21" s="1253" t="s">
        <v>410</v>
      </c>
      <c r="AG21" s="1321"/>
      <c r="AH21" s="1321"/>
      <c r="AI21" s="1321"/>
      <c r="AJ21" s="1321"/>
      <c r="AK21" s="1322"/>
      <c r="AL21" s="1271" t="s">
        <v>989</v>
      </c>
      <c r="AM21" s="1272"/>
      <c r="AN21" s="1272"/>
      <c r="AO21" s="1272"/>
      <c r="AP21" s="1272"/>
      <c r="AQ21" s="1272"/>
      <c r="AR21" s="1272"/>
      <c r="AS21" s="1272"/>
      <c r="AT21" s="1272"/>
      <c r="AU21" s="1272"/>
      <c r="AV21" s="1272"/>
      <c r="AW21" s="1272"/>
      <c r="AX21" s="1272"/>
      <c r="AY21" s="1272"/>
      <c r="AZ21" s="1273"/>
      <c r="BA21" s="1280"/>
      <c r="BB21" s="1280"/>
      <c r="BC21" s="1280"/>
      <c r="BD21" s="1280"/>
      <c r="BE21" s="1281"/>
      <c r="BF21" s="590"/>
    </row>
    <row r="22" spans="1:58" ht="22" customHeight="1">
      <c r="A22" s="1402"/>
      <c r="B22" s="1202"/>
      <c r="C22" s="1203"/>
      <c r="D22" s="1203"/>
      <c r="E22" s="1203"/>
      <c r="F22" s="1203"/>
      <c r="G22" s="1203"/>
      <c r="H22" s="1203"/>
      <c r="I22" s="1203"/>
      <c r="J22" s="1204"/>
      <c r="K22" s="1297"/>
      <c r="L22" s="1298"/>
      <c r="M22" s="1298"/>
      <c r="N22" s="1299"/>
      <c r="O22" s="1224"/>
      <c r="P22" s="1343"/>
      <c r="Q22" s="1343"/>
      <c r="R22" s="1343"/>
      <c r="S22" s="1343"/>
      <c r="T22" s="1344"/>
      <c r="U22" s="1418"/>
      <c r="V22" s="1219"/>
      <c r="W22" s="1219"/>
      <c r="X22" s="1219"/>
      <c r="Y22" s="1219"/>
      <c r="Z22" s="1220"/>
      <c r="AA22" s="1224"/>
      <c r="AB22" s="1343"/>
      <c r="AC22" s="1343"/>
      <c r="AD22" s="1343"/>
      <c r="AE22" s="1344"/>
      <c r="AF22" s="1252" t="s">
        <v>759</v>
      </c>
      <c r="AG22" s="1253"/>
      <c r="AH22" s="1253"/>
      <c r="AI22" s="1253"/>
      <c r="AJ22" s="1253"/>
      <c r="AK22" s="1254"/>
      <c r="AL22" s="1318" t="s">
        <v>754</v>
      </c>
      <c r="AM22" s="1319"/>
      <c r="AN22" s="1319"/>
      <c r="AO22" s="1319"/>
      <c r="AP22" s="1319"/>
      <c r="AQ22" s="1319"/>
      <c r="AR22" s="1319"/>
      <c r="AS22" s="1319"/>
      <c r="AT22" s="1319"/>
      <c r="AU22" s="1319"/>
      <c r="AV22" s="1319"/>
      <c r="AW22" s="1319"/>
      <c r="AX22" s="1319"/>
      <c r="AY22" s="1319"/>
      <c r="AZ22" s="1320"/>
      <c r="BA22" s="1384"/>
      <c r="BB22" s="1385"/>
      <c r="BC22" s="1385"/>
      <c r="BD22" s="1385"/>
      <c r="BE22" s="1386"/>
      <c r="BF22" s="590"/>
    </row>
    <row r="23" spans="1:58" ht="22" customHeight="1">
      <c r="A23" s="1402"/>
      <c r="B23" s="1202"/>
      <c r="C23" s="1203"/>
      <c r="D23" s="1203"/>
      <c r="E23" s="1203"/>
      <c r="F23" s="1203"/>
      <c r="G23" s="1203"/>
      <c r="H23" s="1203"/>
      <c r="I23" s="1203"/>
      <c r="J23" s="1204"/>
      <c r="K23" s="1297"/>
      <c r="L23" s="1298"/>
      <c r="M23" s="1298"/>
      <c r="N23" s="1299"/>
      <c r="O23" s="1224"/>
      <c r="P23" s="1343"/>
      <c r="Q23" s="1343"/>
      <c r="R23" s="1343"/>
      <c r="S23" s="1343"/>
      <c r="T23" s="1344"/>
      <c r="U23" s="1418"/>
      <c r="V23" s="1219"/>
      <c r="W23" s="1219"/>
      <c r="X23" s="1219"/>
      <c r="Y23" s="1219"/>
      <c r="Z23" s="1220"/>
      <c r="AA23" s="1224"/>
      <c r="AB23" s="1343"/>
      <c r="AC23" s="1343"/>
      <c r="AD23" s="1343"/>
      <c r="AE23" s="1344"/>
      <c r="AF23" s="1253" t="s">
        <v>547</v>
      </c>
      <c r="AG23" s="1253"/>
      <c r="AH23" s="1253"/>
      <c r="AI23" s="1253"/>
      <c r="AJ23" s="1253"/>
      <c r="AK23" s="1254"/>
      <c r="AL23" s="1318" t="s">
        <v>548</v>
      </c>
      <c r="AM23" s="1319"/>
      <c r="AN23" s="1319"/>
      <c r="AO23" s="1319"/>
      <c r="AP23" s="1319"/>
      <c r="AQ23" s="1319"/>
      <c r="AR23" s="1319"/>
      <c r="AS23" s="1319"/>
      <c r="AT23" s="1319"/>
      <c r="AU23" s="1319"/>
      <c r="AV23" s="1319"/>
      <c r="AW23" s="1319"/>
      <c r="AX23" s="1319"/>
      <c r="AY23" s="1319"/>
      <c r="AZ23" s="1320"/>
      <c r="BA23" s="1280"/>
      <c r="BB23" s="1280"/>
      <c r="BC23" s="1280"/>
      <c r="BD23" s="1280"/>
      <c r="BE23" s="1281"/>
      <c r="BF23" s="590"/>
    </row>
    <row r="24" spans="1:58" ht="22" customHeight="1">
      <c r="A24" s="1402"/>
      <c r="B24" s="1205"/>
      <c r="C24" s="1206"/>
      <c r="D24" s="1206"/>
      <c r="E24" s="1206"/>
      <c r="F24" s="1206"/>
      <c r="G24" s="1206"/>
      <c r="H24" s="1206"/>
      <c r="I24" s="1206"/>
      <c r="J24" s="1207"/>
      <c r="K24" s="1300"/>
      <c r="L24" s="1301"/>
      <c r="M24" s="1301"/>
      <c r="N24" s="1302"/>
      <c r="O24" s="1225"/>
      <c r="P24" s="1345"/>
      <c r="Q24" s="1345"/>
      <c r="R24" s="1345"/>
      <c r="S24" s="1345"/>
      <c r="T24" s="1346"/>
      <c r="U24" s="1375"/>
      <c r="V24" s="1221"/>
      <c r="W24" s="1221"/>
      <c r="X24" s="1221"/>
      <c r="Y24" s="1221"/>
      <c r="Z24" s="1222"/>
      <c r="AA24" s="1225"/>
      <c r="AB24" s="1345"/>
      <c r="AC24" s="1345"/>
      <c r="AD24" s="1345"/>
      <c r="AE24" s="1346"/>
      <c r="AF24" s="1252" t="s">
        <v>549</v>
      </c>
      <c r="AG24" s="1253"/>
      <c r="AH24" s="1253"/>
      <c r="AI24" s="1253"/>
      <c r="AJ24" s="1253"/>
      <c r="AK24" s="1254"/>
      <c r="AL24" s="1249" t="s">
        <v>548</v>
      </c>
      <c r="AM24" s="1250"/>
      <c r="AN24" s="1250"/>
      <c r="AO24" s="1250"/>
      <c r="AP24" s="1250"/>
      <c r="AQ24" s="1250"/>
      <c r="AR24" s="1250"/>
      <c r="AS24" s="1250"/>
      <c r="AT24" s="1250"/>
      <c r="AU24" s="1250"/>
      <c r="AV24" s="1250"/>
      <c r="AW24" s="1250"/>
      <c r="AX24" s="1250"/>
      <c r="AY24" s="1250"/>
      <c r="AZ24" s="1251"/>
      <c r="BA24" s="1280"/>
      <c r="BB24" s="1382"/>
      <c r="BC24" s="1382"/>
      <c r="BD24" s="1382"/>
      <c r="BE24" s="1383"/>
      <c r="BF24" s="590"/>
    </row>
    <row r="25" spans="1:58" ht="22" customHeight="1">
      <c r="A25" s="1402"/>
      <c r="B25" s="1223" t="s">
        <v>1063</v>
      </c>
      <c r="C25" s="1341"/>
      <c r="D25" s="1341"/>
      <c r="E25" s="1341"/>
      <c r="F25" s="1341"/>
      <c r="G25" s="1341"/>
      <c r="H25" s="1341"/>
      <c r="I25" s="1341"/>
      <c r="J25" s="1342"/>
      <c r="K25" s="1223"/>
      <c r="L25" s="1341"/>
      <c r="M25" s="1341"/>
      <c r="N25" s="1342"/>
      <c r="O25" s="1303" t="s">
        <v>1064</v>
      </c>
      <c r="P25" s="1391"/>
      <c r="Q25" s="1391"/>
      <c r="R25" s="1391"/>
      <c r="S25" s="1391"/>
      <c r="T25" s="1392"/>
      <c r="U25" s="1303" t="s">
        <v>1065</v>
      </c>
      <c r="V25" s="1391"/>
      <c r="W25" s="1391"/>
      <c r="X25" s="1391"/>
      <c r="Y25" s="1391"/>
      <c r="Z25" s="1392"/>
      <c r="AA25" s="1303" t="s">
        <v>1066</v>
      </c>
      <c r="AB25" s="1391"/>
      <c r="AC25" s="1391"/>
      <c r="AD25" s="1391"/>
      <c r="AE25" s="1392"/>
      <c r="AF25" s="1252" t="s">
        <v>196</v>
      </c>
      <c r="AG25" s="1253"/>
      <c r="AH25" s="1253"/>
      <c r="AI25" s="1253"/>
      <c r="AJ25" s="1253"/>
      <c r="AK25" s="1254"/>
      <c r="AL25" s="1249" t="s">
        <v>93</v>
      </c>
      <c r="AM25" s="1250"/>
      <c r="AN25" s="1250"/>
      <c r="AO25" s="1250"/>
      <c r="AP25" s="1250"/>
      <c r="AQ25" s="1250"/>
      <c r="AR25" s="1250"/>
      <c r="AS25" s="1250"/>
      <c r="AT25" s="1250"/>
      <c r="AU25" s="1250"/>
      <c r="AV25" s="1250"/>
      <c r="AW25" s="1250"/>
      <c r="AX25" s="1250"/>
      <c r="AY25" s="1250"/>
      <c r="AZ25" s="1251"/>
      <c r="BA25" s="1280"/>
      <c r="BB25" s="1280"/>
      <c r="BC25" s="1280"/>
      <c r="BD25" s="1280"/>
      <c r="BE25" s="1281"/>
      <c r="BF25" s="590"/>
    </row>
    <row r="26" spans="1:58" ht="22" customHeight="1">
      <c r="A26" s="1402"/>
      <c r="B26" s="1224"/>
      <c r="C26" s="1343"/>
      <c r="D26" s="1343"/>
      <c r="E26" s="1343"/>
      <c r="F26" s="1343"/>
      <c r="G26" s="1343"/>
      <c r="H26" s="1343"/>
      <c r="I26" s="1343"/>
      <c r="J26" s="1344"/>
      <c r="K26" s="1224"/>
      <c r="L26" s="1343"/>
      <c r="M26" s="1343"/>
      <c r="N26" s="1344"/>
      <c r="O26" s="1393"/>
      <c r="P26" s="1394"/>
      <c r="Q26" s="1394"/>
      <c r="R26" s="1394"/>
      <c r="S26" s="1394"/>
      <c r="T26" s="1395"/>
      <c r="U26" s="1393"/>
      <c r="V26" s="1394"/>
      <c r="W26" s="1394"/>
      <c r="X26" s="1394"/>
      <c r="Y26" s="1394"/>
      <c r="Z26" s="1395"/>
      <c r="AA26" s="1393"/>
      <c r="AB26" s="1394"/>
      <c r="AC26" s="1394"/>
      <c r="AD26" s="1394"/>
      <c r="AE26" s="1395"/>
      <c r="AF26" s="1253" t="s">
        <v>126</v>
      </c>
      <c r="AG26" s="1253"/>
      <c r="AH26" s="1253"/>
      <c r="AI26" s="1253"/>
      <c r="AJ26" s="1253"/>
      <c r="AK26" s="1254"/>
      <c r="AL26" s="1318" t="s">
        <v>753</v>
      </c>
      <c r="AM26" s="1319"/>
      <c r="AN26" s="1319"/>
      <c r="AO26" s="1319"/>
      <c r="AP26" s="1319"/>
      <c r="AQ26" s="1319"/>
      <c r="AR26" s="1319"/>
      <c r="AS26" s="1319"/>
      <c r="AT26" s="1319"/>
      <c r="AU26" s="1319"/>
      <c r="AV26" s="1319"/>
      <c r="AW26" s="1319"/>
      <c r="AX26" s="1319"/>
      <c r="AY26" s="1319"/>
      <c r="AZ26" s="1320"/>
      <c r="BA26" s="1280"/>
      <c r="BB26" s="1280"/>
      <c r="BC26" s="1280"/>
      <c r="BD26" s="1280"/>
      <c r="BE26" s="1281"/>
      <c r="BF26" s="590"/>
    </row>
    <row r="27" spans="1:58" ht="22" customHeight="1">
      <c r="A27" s="1402"/>
      <c r="B27" s="1224"/>
      <c r="C27" s="1343"/>
      <c r="D27" s="1343"/>
      <c r="E27" s="1343"/>
      <c r="F27" s="1343"/>
      <c r="G27" s="1343"/>
      <c r="H27" s="1343"/>
      <c r="I27" s="1343"/>
      <c r="J27" s="1344"/>
      <c r="K27" s="1224"/>
      <c r="L27" s="1343"/>
      <c r="M27" s="1343"/>
      <c r="N27" s="1344"/>
      <c r="O27" s="1393"/>
      <c r="P27" s="1394"/>
      <c r="Q27" s="1394"/>
      <c r="R27" s="1394"/>
      <c r="S27" s="1394"/>
      <c r="T27" s="1395"/>
      <c r="U27" s="1393"/>
      <c r="V27" s="1394"/>
      <c r="W27" s="1394"/>
      <c r="X27" s="1394"/>
      <c r="Y27" s="1394"/>
      <c r="Z27" s="1395"/>
      <c r="AA27" s="1393"/>
      <c r="AB27" s="1394"/>
      <c r="AC27" s="1394"/>
      <c r="AD27" s="1394"/>
      <c r="AE27" s="1395"/>
      <c r="AF27" s="1254" t="s">
        <v>192</v>
      </c>
      <c r="AG27" s="1263"/>
      <c r="AH27" s="1263"/>
      <c r="AI27" s="1263"/>
      <c r="AJ27" s="1263"/>
      <c r="AK27" s="1263"/>
      <c r="AL27" s="1249" t="s">
        <v>753</v>
      </c>
      <c r="AM27" s="1250"/>
      <c r="AN27" s="1250"/>
      <c r="AO27" s="1250"/>
      <c r="AP27" s="1250"/>
      <c r="AQ27" s="1250"/>
      <c r="AR27" s="1250"/>
      <c r="AS27" s="1250"/>
      <c r="AT27" s="1250"/>
      <c r="AU27" s="1250"/>
      <c r="AV27" s="1250"/>
      <c r="AW27" s="1250"/>
      <c r="AX27" s="1250"/>
      <c r="AY27" s="1250"/>
      <c r="AZ27" s="1251"/>
      <c r="BA27" s="1280"/>
      <c r="BB27" s="1280"/>
      <c r="BC27" s="1280"/>
      <c r="BD27" s="1280"/>
      <c r="BE27" s="1281"/>
      <c r="BF27" s="590"/>
    </row>
    <row r="28" spans="1:58" ht="22" customHeight="1">
      <c r="A28" s="1402"/>
      <c r="B28" s="1224"/>
      <c r="C28" s="1343"/>
      <c r="D28" s="1343"/>
      <c r="E28" s="1343"/>
      <c r="F28" s="1343"/>
      <c r="G28" s="1343"/>
      <c r="H28" s="1343"/>
      <c r="I28" s="1343"/>
      <c r="J28" s="1344"/>
      <c r="K28" s="1224"/>
      <c r="L28" s="1343"/>
      <c r="M28" s="1343"/>
      <c r="N28" s="1344"/>
      <c r="O28" s="1393"/>
      <c r="P28" s="1394"/>
      <c r="Q28" s="1394"/>
      <c r="R28" s="1394"/>
      <c r="S28" s="1394"/>
      <c r="T28" s="1395"/>
      <c r="U28" s="1393"/>
      <c r="V28" s="1394"/>
      <c r="W28" s="1394"/>
      <c r="X28" s="1394"/>
      <c r="Y28" s="1394"/>
      <c r="Z28" s="1395"/>
      <c r="AA28" s="1393"/>
      <c r="AB28" s="1394"/>
      <c r="AC28" s="1394"/>
      <c r="AD28" s="1394"/>
      <c r="AE28" s="1395"/>
      <c r="AF28" s="1254" t="s">
        <v>546</v>
      </c>
      <c r="AG28" s="1263"/>
      <c r="AH28" s="1263"/>
      <c r="AI28" s="1263"/>
      <c r="AJ28" s="1263"/>
      <c r="AK28" s="1263"/>
      <c r="AL28" s="1249" t="s">
        <v>753</v>
      </c>
      <c r="AM28" s="1250"/>
      <c r="AN28" s="1250"/>
      <c r="AO28" s="1250"/>
      <c r="AP28" s="1250"/>
      <c r="AQ28" s="1250"/>
      <c r="AR28" s="1250"/>
      <c r="AS28" s="1250"/>
      <c r="AT28" s="1250"/>
      <c r="AU28" s="1250"/>
      <c r="AV28" s="1250"/>
      <c r="AW28" s="1250"/>
      <c r="AX28" s="1250"/>
      <c r="AY28" s="1250"/>
      <c r="AZ28" s="1251"/>
      <c r="BA28" s="1280"/>
      <c r="BB28" s="1280"/>
      <c r="BC28" s="1280"/>
      <c r="BD28" s="1280"/>
      <c r="BE28" s="1281"/>
      <c r="BF28" s="590"/>
    </row>
    <row r="29" spans="1:58" ht="22" customHeight="1">
      <c r="A29" s="1402"/>
      <c r="B29" s="1224"/>
      <c r="C29" s="1343"/>
      <c r="D29" s="1343"/>
      <c r="E29" s="1343"/>
      <c r="F29" s="1343"/>
      <c r="G29" s="1343"/>
      <c r="H29" s="1343"/>
      <c r="I29" s="1343"/>
      <c r="J29" s="1344"/>
      <c r="K29" s="1224"/>
      <c r="L29" s="1343"/>
      <c r="M29" s="1343"/>
      <c r="N29" s="1344"/>
      <c r="O29" s="1393"/>
      <c r="P29" s="1394"/>
      <c r="Q29" s="1394"/>
      <c r="R29" s="1394"/>
      <c r="S29" s="1394"/>
      <c r="T29" s="1395"/>
      <c r="U29" s="1393"/>
      <c r="V29" s="1394"/>
      <c r="W29" s="1394"/>
      <c r="X29" s="1394"/>
      <c r="Y29" s="1394"/>
      <c r="Z29" s="1395"/>
      <c r="AA29" s="1393"/>
      <c r="AB29" s="1394"/>
      <c r="AC29" s="1394"/>
      <c r="AD29" s="1394"/>
      <c r="AE29" s="1395"/>
      <c r="AF29" s="1253" t="s">
        <v>412</v>
      </c>
      <c r="AG29" s="1253"/>
      <c r="AH29" s="1253"/>
      <c r="AI29" s="1253"/>
      <c r="AJ29" s="1253"/>
      <c r="AK29" s="1254"/>
      <c r="AL29" s="1318" t="s">
        <v>753</v>
      </c>
      <c r="AM29" s="1319"/>
      <c r="AN29" s="1319"/>
      <c r="AO29" s="1319"/>
      <c r="AP29" s="1319"/>
      <c r="AQ29" s="1319"/>
      <c r="AR29" s="1319"/>
      <c r="AS29" s="1319"/>
      <c r="AT29" s="1319"/>
      <c r="AU29" s="1319"/>
      <c r="AV29" s="1319"/>
      <c r="AW29" s="1319"/>
      <c r="AX29" s="1319"/>
      <c r="AY29" s="1319"/>
      <c r="AZ29" s="1320"/>
      <c r="BA29" s="1280"/>
      <c r="BB29" s="1280"/>
      <c r="BC29" s="1280"/>
      <c r="BD29" s="1280"/>
      <c r="BE29" s="1281"/>
      <c r="BF29" s="590"/>
    </row>
    <row r="30" spans="1:58" ht="22" customHeight="1">
      <c r="A30" s="1402"/>
      <c r="B30" s="1224"/>
      <c r="C30" s="1343"/>
      <c r="D30" s="1343"/>
      <c r="E30" s="1343"/>
      <c r="F30" s="1343"/>
      <c r="G30" s="1343"/>
      <c r="H30" s="1343"/>
      <c r="I30" s="1343"/>
      <c r="J30" s="1344"/>
      <c r="K30" s="1224"/>
      <c r="L30" s="1343"/>
      <c r="M30" s="1343"/>
      <c r="N30" s="1344"/>
      <c r="O30" s="1393"/>
      <c r="P30" s="1394"/>
      <c r="Q30" s="1394"/>
      <c r="R30" s="1394"/>
      <c r="S30" s="1394"/>
      <c r="T30" s="1395"/>
      <c r="U30" s="1393"/>
      <c r="V30" s="1394"/>
      <c r="W30" s="1394"/>
      <c r="X30" s="1394"/>
      <c r="Y30" s="1394"/>
      <c r="Z30" s="1395"/>
      <c r="AA30" s="1393"/>
      <c r="AB30" s="1394"/>
      <c r="AC30" s="1394"/>
      <c r="AD30" s="1394"/>
      <c r="AE30" s="1395"/>
      <c r="AF30" s="1253" t="s">
        <v>776</v>
      </c>
      <c r="AG30" s="1253"/>
      <c r="AH30" s="1253"/>
      <c r="AI30" s="1253"/>
      <c r="AJ30" s="1253"/>
      <c r="AK30" s="1254"/>
      <c r="AL30" s="1249" t="s">
        <v>413</v>
      </c>
      <c r="AM30" s="1250"/>
      <c r="AN30" s="1250"/>
      <c r="AO30" s="1250"/>
      <c r="AP30" s="1250"/>
      <c r="AQ30" s="1250"/>
      <c r="AR30" s="1250"/>
      <c r="AS30" s="1250"/>
      <c r="AT30" s="1250"/>
      <c r="AU30" s="1250"/>
      <c r="AV30" s="1250"/>
      <c r="AW30" s="1250"/>
      <c r="AX30" s="1250"/>
      <c r="AY30" s="1250"/>
      <c r="AZ30" s="1251"/>
      <c r="BA30" s="1280"/>
      <c r="BB30" s="1280"/>
      <c r="BC30" s="1280"/>
      <c r="BD30" s="1280"/>
      <c r="BE30" s="1281"/>
      <c r="BF30" s="590"/>
    </row>
    <row r="31" spans="1:58" ht="22" customHeight="1">
      <c r="A31" s="1402"/>
      <c r="B31" s="1224"/>
      <c r="C31" s="1343"/>
      <c r="D31" s="1343"/>
      <c r="E31" s="1343"/>
      <c r="F31" s="1343"/>
      <c r="G31" s="1343"/>
      <c r="H31" s="1343"/>
      <c r="I31" s="1343"/>
      <c r="J31" s="1344"/>
      <c r="K31" s="1224"/>
      <c r="L31" s="1343"/>
      <c r="M31" s="1343"/>
      <c r="N31" s="1344"/>
      <c r="O31" s="1393"/>
      <c r="P31" s="1394"/>
      <c r="Q31" s="1394"/>
      <c r="R31" s="1394"/>
      <c r="S31" s="1394"/>
      <c r="T31" s="1395"/>
      <c r="U31" s="1393"/>
      <c r="V31" s="1394"/>
      <c r="W31" s="1394"/>
      <c r="X31" s="1394"/>
      <c r="Y31" s="1394"/>
      <c r="Z31" s="1395"/>
      <c r="AA31" s="1393"/>
      <c r="AB31" s="1394"/>
      <c r="AC31" s="1394"/>
      <c r="AD31" s="1394"/>
      <c r="AE31" s="1395"/>
      <c r="AF31" s="1325" t="s">
        <v>550</v>
      </c>
      <c r="AG31" s="1326"/>
      <c r="AH31" s="1326"/>
      <c r="AI31" s="1326"/>
      <c r="AJ31" s="1326"/>
      <c r="AK31" s="1327"/>
      <c r="AL31" s="1249" t="s">
        <v>753</v>
      </c>
      <c r="AM31" s="1250"/>
      <c r="AN31" s="1250"/>
      <c r="AO31" s="1250"/>
      <c r="AP31" s="1250"/>
      <c r="AQ31" s="1250"/>
      <c r="AR31" s="1250"/>
      <c r="AS31" s="1250"/>
      <c r="AT31" s="1250"/>
      <c r="AU31" s="1250"/>
      <c r="AV31" s="1250"/>
      <c r="AW31" s="1250"/>
      <c r="AX31" s="1250"/>
      <c r="AY31" s="1250"/>
      <c r="AZ31" s="1251"/>
      <c r="BA31" s="1265"/>
      <c r="BB31" s="1266"/>
      <c r="BC31" s="1266"/>
      <c r="BD31" s="1266"/>
      <c r="BE31" s="1267"/>
      <c r="BF31" s="590"/>
    </row>
    <row r="32" spans="1:58" ht="22" customHeight="1">
      <c r="A32" s="1402"/>
      <c r="B32" s="1224"/>
      <c r="C32" s="1343"/>
      <c r="D32" s="1343"/>
      <c r="E32" s="1343"/>
      <c r="F32" s="1343"/>
      <c r="G32" s="1343"/>
      <c r="H32" s="1343"/>
      <c r="I32" s="1343"/>
      <c r="J32" s="1344"/>
      <c r="K32" s="1224"/>
      <c r="L32" s="1343"/>
      <c r="M32" s="1343"/>
      <c r="N32" s="1344"/>
      <c r="O32" s="1393"/>
      <c r="P32" s="1394"/>
      <c r="Q32" s="1394"/>
      <c r="R32" s="1394"/>
      <c r="S32" s="1394"/>
      <c r="T32" s="1395"/>
      <c r="U32" s="1393"/>
      <c r="V32" s="1394"/>
      <c r="W32" s="1394"/>
      <c r="X32" s="1394"/>
      <c r="Y32" s="1394"/>
      <c r="Z32" s="1395"/>
      <c r="AA32" s="1393"/>
      <c r="AB32" s="1394"/>
      <c r="AC32" s="1394"/>
      <c r="AD32" s="1394"/>
      <c r="AE32" s="1395"/>
      <c r="AF32" s="1253" t="s">
        <v>405</v>
      </c>
      <c r="AG32" s="1253"/>
      <c r="AH32" s="1253"/>
      <c r="AI32" s="1253"/>
      <c r="AJ32" s="1253"/>
      <c r="AK32" s="1254"/>
      <c r="AL32" s="1249" t="s">
        <v>414</v>
      </c>
      <c r="AM32" s="1250"/>
      <c r="AN32" s="1250"/>
      <c r="AO32" s="1250"/>
      <c r="AP32" s="1250"/>
      <c r="AQ32" s="1250"/>
      <c r="AR32" s="1250"/>
      <c r="AS32" s="1250"/>
      <c r="AT32" s="1250"/>
      <c r="AU32" s="1250"/>
      <c r="AV32" s="1250"/>
      <c r="AW32" s="1250"/>
      <c r="AX32" s="1250"/>
      <c r="AY32" s="1250"/>
      <c r="AZ32" s="1251"/>
      <c r="BA32" s="1280"/>
      <c r="BB32" s="1280"/>
      <c r="BC32" s="1280"/>
      <c r="BD32" s="1280"/>
      <c r="BE32" s="1281"/>
      <c r="BF32" s="590"/>
    </row>
    <row r="33" spans="1:58" ht="22" customHeight="1">
      <c r="A33" s="1402"/>
      <c r="B33" s="1224"/>
      <c r="C33" s="1343"/>
      <c r="D33" s="1343"/>
      <c r="E33" s="1343"/>
      <c r="F33" s="1343"/>
      <c r="G33" s="1343"/>
      <c r="H33" s="1343"/>
      <c r="I33" s="1343"/>
      <c r="J33" s="1344"/>
      <c r="K33" s="1224"/>
      <c r="L33" s="1343"/>
      <c r="M33" s="1343"/>
      <c r="N33" s="1344"/>
      <c r="O33" s="1393"/>
      <c r="P33" s="1394"/>
      <c r="Q33" s="1394"/>
      <c r="R33" s="1394"/>
      <c r="S33" s="1394"/>
      <c r="T33" s="1395"/>
      <c r="U33" s="1393"/>
      <c r="V33" s="1394"/>
      <c r="W33" s="1394"/>
      <c r="X33" s="1394"/>
      <c r="Y33" s="1394"/>
      <c r="Z33" s="1395"/>
      <c r="AA33" s="1393"/>
      <c r="AB33" s="1394"/>
      <c r="AC33" s="1394"/>
      <c r="AD33" s="1394"/>
      <c r="AE33" s="1395"/>
      <c r="AF33" s="1325" t="s">
        <v>406</v>
      </c>
      <c r="AG33" s="1326"/>
      <c r="AH33" s="1326"/>
      <c r="AI33" s="1326"/>
      <c r="AJ33" s="1326"/>
      <c r="AK33" s="1327"/>
      <c r="AL33" s="1249" t="s">
        <v>753</v>
      </c>
      <c r="AM33" s="1250"/>
      <c r="AN33" s="1250"/>
      <c r="AO33" s="1250"/>
      <c r="AP33" s="1250"/>
      <c r="AQ33" s="1250"/>
      <c r="AR33" s="1250"/>
      <c r="AS33" s="1250"/>
      <c r="AT33" s="1250"/>
      <c r="AU33" s="1250"/>
      <c r="AV33" s="1250"/>
      <c r="AW33" s="1250"/>
      <c r="AX33" s="1250"/>
      <c r="AY33" s="1250"/>
      <c r="AZ33" s="1251"/>
      <c r="BA33" s="1265"/>
      <c r="BB33" s="1266"/>
      <c r="BC33" s="1266"/>
      <c r="BD33" s="1266"/>
      <c r="BE33" s="1267"/>
      <c r="BF33" s="590"/>
    </row>
    <row r="34" spans="1:58" ht="22" customHeight="1">
      <c r="A34" s="1402"/>
      <c r="B34" s="1224"/>
      <c r="C34" s="1343"/>
      <c r="D34" s="1343"/>
      <c r="E34" s="1343"/>
      <c r="F34" s="1343"/>
      <c r="G34" s="1343"/>
      <c r="H34" s="1343"/>
      <c r="I34" s="1343"/>
      <c r="J34" s="1344"/>
      <c r="K34" s="1224"/>
      <c r="L34" s="1343"/>
      <c r="M34" s="1343"/>
      <c r="N34" s="1344"/>
      <c r="O34" s="1393"/>
      <c r="P34" s="1394"/>
      <c r="Q34" s="1394"/>
      <c r="R34" s="1394"/>
      <c r="S34" s="1394"/>
      <c r="T34" s="1395"/>
      <c r="U34" s="1393"/>
      <c r="V34" s="1394"/>
      <c r="W34" s="1394"/>
      <c r="X34" s="1394"/>
      <c r="Y34" s="1394"/>
      <c r="Z34" s="1395"/>
      <c r="AA34" s="1393"/>
      <c r="AB34" s="1394"/>
      <c r="AC34" s="1394"/>
      <c r="AD34" s="1394"/>
      <c r="AE34" s="1395"/>
      <c r="AF34" s="1193" t="s">
        <v>1060</v>
      </c>
      <c r="AG34" s="1194"/>
      <c r="AH34" s="1194"/>
      <c r="AI34" s="1194"/>
      <c r="AJ34" s="1194"/>
      <c r="AK34" s="1195"/>
      <c r="AL34" s="1257" t="s">
        <v>1067</v>
      </c>
      <c r="AM34" s="1258"/>
      <c r="AN34" s="1258"/>
      <c r="AO34" s="1258"/>
      <c r="AP34" s="1258"/>
      <c r="AQ34" s="1258"/>
      <c r="AR34" s="1258"/>
      <c r="AS34" s="1258"/>
      <c r="AT34" s="1258"/>
      <c r="AU34" s="1258"/>
      <c r="AV34" s="1258"/>
      <c r="AW34" s="1258"/>
      <c r="AX34" s="1258"/>
      <c r="AY34" s="1258"/>
      <c r="AZ34" s="1259"/>
      <c r="BA34" s="1265"/>
      <c r="BB34" s="1266"/>
      <c r="BC34" s="1266"/>
      <c r="BD34" s="1266"/>
      <c r="BE34" s="1267"/>
      <c r="BF34" s="590"/>
    </row>
    <row r="35" spans="1:58" ht="22" customHeight="1">
      <c r="A35" s="1402"/>
      <c r="B35" s="1224"/>
      <c r="C35" s="1343"/>
      <c r="D35" s="1343"/>
      <c r="E35" s="1343"/>
      <c r="F35" s="1343"/>
      <c r="G35" s="1343"/>
      <c r="H35" s="1343"/>
      <c r="I35" s="1343"/>
      <c r="J35" s="1344"/>
      <c r="K35" s="1224"/>
      <c r="L35" s="1343"/>
      <c r="M35" s="1343"/>
      <c r="N35" s="1344"/>
      <c r="O35" s="1393"/>
      <c r="P35" s="1394"/>
      <c r="Q35" s="1394"/>
      <c r="R35" s="1394"/>
      <c r="S35" s="1394"/>
      <c r="T35" s="1395"/>
      <c r="U35" s="1393"/>
      <c r="V35" s="1394"/>
      <c r="W35" s="1394"/>
      <c r="X35" s="1394"/>
      <c r="Y35" s="1394"/>
      <c r="Z35" s="1395"/>
      <c r="AA35" s="1393"/>
      <c r="AB35" s="1394"/>
      <c r="AC35" s="1394"/>
      <c r="AD35" s="1394"/>
      <c r="AE35" s="1395"/>
      <c r="AF35" s="1193" t="s">
        <v>1057</v>
      </c>
      <c r="AG35" s="1194"/>
      <c r="AH35" s="1194"/>
      <c r="AI35" s="1194"/>
      <c r="AJ35" s="1194"/>
      <c r="AK35" s="1195"/>
      <c r="AL35" s="1257" t="s">
        <v>753</v>
      </c>
      <c r="AM35" s="1258"/>
      <c r="AN35" s="1258"/>
      <c r="AO35" s="1258"/>
      <c r="AP35" s="1258"/>
      <c r="AQ35" s="1258"/>
      <c r="AR35" s="1258"/>
      <c r="AS35" s="1258"/>
      <c r="AT35" s="1258"/>
      <c r="AU35" s="1258"/>
      <c r="AV35" s="1258"/>
      <c r="AW35" s="1258"/>
      <c r="AX35" s="1258"/>
      <c r="AY35" s="1258"/>
      <c r="AZ35" s="1259"/>
      <c r="BA35" s="1265"/>
      <c r="BB35" s="1266"/>
      <c r="BC35" s="1266"/>
      <c r="BD35" s="1266"/>
      <c r="BE35" s="1267"/>
      <c r="BF35" s="590"/>
    </row>
    <row r="36" spans="1:58" ht="22" customHeight="1">
      <c r="A36" s="1402"/>
      <c r="B36" s="1224"/>
      <c r="C36" s="1343"/>
      <c r="D36" s="1343"/>
      <c r="E36" s="1343"/>
      <c r="F36" s="1343"/>
      <c r="G36" s="1343"/>
      <c r="H36" s="1343"/>
      <c r="I36" s="1343"/>
      <c r="J36" s="1344"/>
      <c r="K36" s="1224"/>
      <c r="L36" s="1343"/>
      <c r="M36" s="1343"/>
      <c r="N36" s="1344"/>
      <c r="O36" s="1393"/>
      <c r="P36" s="1394"/>
      <c r="Q36" s="1394"/>
      <c r="R36" s="1394"/>
      <c r="S36" s="1394"/>
      <c r="T36" s="1395"/>
      <c r="U36" s="1393"/>
      <c r="V36" s="1394"/>
      <c r="W36" s="1394"/>
      <c r="X36" s="1394"/>
      <c r="Y36" s="1394"/>
      <c r="Z36" s="1395"/>
      <c r="AA36" s="1393"/>
      <c r="AB36" s="1394"/>
      <c r="AC36" s="1394"/>
      <c r="AD36" s="1394"/>
      <c r="AE36" s="1395"/>
      <c r="AF36" s="1194" t="s">
        <v>1062</v>
      </c>
      <c r="AG36" s="1194"/>
      <c r="AH36" s="1194"/>
      <c r="AI36" s="1194"/>
      <c r="AJ36" s="1194"/>
      <c r="AK36" s="1195"/>
      <c r="AL36" s="1226" t="s">
        <v>753</v>
      </c>
      <c r="AM36" s="1227"/>
      <c r="AN36" s="1227"/>
      <c r="AO36" s="1227"/>
      <c r="AP36" s="1227"/>
      <c r="AQ36" s="1227"/>
      <c r="AR36" s="1227"/>
      <c r="AS36" s="1227"/>
      <c r="AT36" s="1227"/>
      <c r="AU36" s="1227"/>
      <c r="AV36" s="1227"/>
      <c r="AW36" s="1227"/>
      <c r="AX36" s="1227"/>
      <c r="AY36" s="1227"/>
      <c r="AZ36" s="1228"/>
      <c r="BA36" s="1280"/>
      <c r="BB36" s="1280"/>
      <c r="BC36" s="1280"/>
      <c r="BD36" s="1280"/>
      <c r="BE36" s="1281"/>
      <c r="BF36" s="590"/>
    </row>
    <row r="37" spans="1:58" ht="22" customHeight="1">
      <c r="A37" s="1402"/>
      <c r="B37" s="1224"/>
      <c r="C37" s="1343"/>
      <c r="D37" s="1343"/>
      <c r="E37" s="1343"/>
      <c r="F37" s="1343"/>
      <c r="G37" s="1343"/>
      <c r="H37" s="1343"/>
      <c r="I37" s="1343"/>
      <c r="J37" s="1344"/>
      <c r="K37" s="1224"/>
      <c r="L37" s="1343"/>
      <c r="M37" s="1343"/>
      <c r="N37" s="1344"/>
      <c r="O37" s="1393"/>
      <c r="P37" s="1394"/>
      <c r="Q37" s="1394"/>
      <c r="R37" s="1394"/>
      <c r="S37" s="1394"/>
      <c r="T37" s="1395"/>
      <c r="U37" s="1393"/>
      <c r="V37" s="1394"/>
      <c r="W37" s="1394"/>
      <c r="X37" s="1394"/>
      <c r="Y37" s="1394"/>
      <c r="Z37" s="1395"/>
      <c r="AA37" s="1393"/>
      <c r="AB37" s="1394"/>
      <c r="AC37" s="1394"/>
      <c r="AD37" s="1394"/>
      <c r="AE37" s="1395"/>
      <c r="AF37" s="1194" t="s">
        <v>1059</v>
      </c>
      <c r="AG37" s="1194"/>
      <c r="AH37" s="1194"/>
      <c r="AI37" s="1194"/>
      <c r="AJ37" s="1194"/>
      <c r="AK37" s="1195"/>
      <c r="AL37" s="1226" t="s">
        <v>753</v>
      </c>
      <c r="AM37" s="1227"/>
      <c r="AN37" s="1227"/>
      <c r="AO37" s="1227"/>
      <c r="AP37" s="1227"/>
      <c r="AQ37" s="1227"/>
      <c r="AR37" s="1227"/>
      <c r="AS37" s="1227"/>
      <c r="AT37" s="1227"/>
      <c r="AU37" s="1227"/>
      <c r="AV37" s="1227"/>
      <c r="AW37" s="1227"/>
      <c r="AX37" s="1227"/>
      <c r="AY37" s="1227"/>
      <c r="AZ37" s="1228"/>
      <c r="BA37" s="1280"/>
      <c r="BB37" s="1280"/>
      <c r="BC37" s="1280"/>
      <c r="BD37" s="1280"/>
      <c r="BE37" s="1281"/>
      <c r="BF37" s="590"/>
    </row>
    <row r="38" spans="1:58" ht="22" customHeight="1">
      <c r="A38" s="1402"/>
      <c r="B38" s="1224"/>
      <c r="C38" s="1343"/>
      <c r="D38" s="1343"/>
      <c r="E38" s="1343"/>
      <c r="F38" s="1343"/>
      <c r="G38" s="1343"/>
      <c r="H38" s="1343"/>
      <c r="I38" s="1343"/>
      <c r="J38" s="1344"/>
      <c r="K38" s="1224"/>
      <c r="L38" s="1343"/>
      <c r="M38" s="1343"/>
      <c r="N38" s="1344"/>
      <c r="O38" s="1393"/>
      <c r="P38" s="1394"/>
      <c r="Q38" s="1394"/>
      <c r="R38" s="1394"/>
      <c r="S38" s="1394"/>
      <c r="T38" s="1395"/>
      <c r="U38" s="1393"/>
      <c r="V38" s="1394"/>
      <c r="W38" s="1394"/>
      <c r="X38" s="1394"/>
      <c r="Y38" s="1394"/>
      <c r="Z38" s="1395"/>
      <c r="AA38" s="1393"/>
      <c r="AB38" s="1394"/>
      <c r="AC38" s="1394"/>
      <c r="AD38" s="1394"/>
      <c r="AE38" s="1395"/>
      <c r="AF38" s="1189" t="s">
        <v>92</v>
      </c>
      <c r="AG38" s="1245"/>
      <c r="AH38" s="1245"/>
      <c r="AI38" s="1245"/>
      <c r="AJ38" s="1245"/>
      <c r="AK38" s="1245"/>
      <c r="AL38" s="1246" t="s">
        <v>753</v>
      </c>
      <c r="AM38" s="1247"/>
      <c r="AN38" s="1247"/>
      <c r="AO38" s="1247"/>
      <c r="AP38" s="1247"/>
      <c r="AQ38" s="1247"/>
      <c r="AR38" s="1247"/>
      <c r="AS38" s="1247"/>
      <c r="AT38" s="1247"/>
      <c r="AU38" s="1247"/>
      <c r="AV38" s="1247"/>
      <c r="AW38" s="1247"/>
      <c r="AX38" s="1247"/>
      <c r="AY38" s="1247"/>
      <c r="AZ38" s="1248"/>
      <c r="BA38" s="1280"/>
      <c r="BB38" s="1280"/>
      <c r="BC38" s="1280"/>
      <c r="BD38" s="1280"/>
      <c r="BE38" s="1281"/>
      <c r="BF38" s="590"/>
    </row>
    <row r="39" spans="1:58" ht="22" customHeight="1">
      <c r="A39" s="1402"/>
      <c r="B39" s="1224"/>
      <c r="C39" s="1343"/>
      <c r="D39" s="1343"/>
      <c r="E39" s="1343"/>
      <c r="F39" s="1343"/>
      <c r="G39" s="1343"/>
      <c r="H39" s="1343"/>
      <c r="I39" s="1343"/>
      <c r="J39" s="1344"/>
      <c r="K39" s="1224"/>
      <c r="L39" s="1343"/>
      <c r="M39" s="1343"/>
      <c r="N39" s="1344"/>
      <c r="O39" s="1393"/>
      <c r="P39" s="1394"/>
      <c r="Q39" s="1394"/>
      <c r="R39" s="1394"/>
      <c r="S39" s="1394"/>
      <c r="T39" s="1395"/>
      <c r="U39" s="1393"/>
      <c r="V39" s="1394"/>
      <c r="W39" s="1394"/>
      <c r="X39" s="1394"/>
      <c r="Y39" s="1394"/>
      <c r="Z39" s="1395"/>
      <c r="AA39" s="1393"/>
      <c r="AB39" s="1394"/>
      <c r="AC39" s="1394"/>
      <c r="AD39" s="1394"/>
      <c r="AE39" s="1395"/>
      <c r="AF39" s="1189" t="s">
        <v>756</v>
      </c>
      <c r="AG39" s="1245"/>
      <c r="AH39" s="1245"/>
      <c r="AI39" s="1245"/>
      <c r="AJ39" s="1245"/>
      <c r="AK39" s="1245"/>
      <c r="AL39" s="1294" t="s">
        <v>1111</v>
      </c>
      <c r="AM39" s="1295"/>
      <c r="AN39" s="1295"/>
      <c r="AO39" s="1295"/>
      <c r="AP39" s="1295"/>
      <c r="AQ39" s="1295"/>
      <c r="AR39" s="1295"/>
      <c r="AS39" s="1295"/>
      <c r="AT39" s="1295"/>
      <c r="AU39" s="1295"/>
      <c r="AV39" s="1295"/>
      <c r="AW39" s="1295"/>
      <c r="AX39" s="1295"/>
      <c r="AY39" s="1295"/>
      <c r="AZ39" s="1296"/>
      <c r="BA39" s="1280"/>
      <c r="BB39" s="1280"/>
      <c r="BC39" s="1280"/>
      <c r="BD39" s="1280"/>
      <c r="BE39" s="1281"/>
      <c r="BF39" s="590"/>
    </row>
    <row r="40" spans="1:58" ht="21.75" customHeight="1">
      <c r="A40" s="1402"/>
      <c r="B40" s="1224"/>
      <c r="C40" s="1343"/>
      <c r="D40" s="1343"/>
      <c r="E40" s="1343"/>
      <c r="F40" s="1343"/>
      <c r="G40" s="1343"/>
      <c r="H40" s="1343"/>
      <c r="I40" s="1343"/>
      <c r="J40" s="1344"/>
      <c r="K40" s="1224"/>
      <c r="L40" s="1343"/>
      <c r="M40" s="1343"/>
      <c r="N40" s="1344"/>
      <c r="O40" s="1393"/>
      <c r="P40" s="1394"/>
      <c r="Q40" s="1394"/>
      <c r="R40" s="1394"/>
      <c r="S40" s="1394"/>
      <c r="T40" s="1395"/>
      <c r="U40" s="1393"/>
      <c r="V40" s="1394"/>
      <c r="W40" s="1394"/>
      <c r="X40" s="1394"/>
      <c r="Y40" s="1394"/>
      <c r="Z40" s="1395"/>
      <c r="AA40" s="1393"/>
      <c r="AB40" s="1394"/>
      <c r="AC40" s="1394"/>
      <c r="AD40" s="1394"/>
      <c r="AE40" s="1395"/>
      <c r="AF40" s="1189" t="s">
        <v>415</v>
      </c>
      <c r="AG40" s="1245"/>
      <c r="AH40" s="1245"/>
      <c r="AI40" s="1245"/>
      <c r="AJ40" s="1245"/>
      <c r="AK40" s="1245"/>
      <c r="AL40" s="1390" t="s">
        <v>1112</v>
      </c>
      <c r="AM40" s="1295"/>
      <c r="AN40" s="1295"/>
      <c r="AO40" s="1295"/>
      <c r="AP40" s="1295"/>
      <c r="AQ40" s="1295"/>
      <c r="AR40" s="1295"/>
      <c r="AS40" s="1295"/>
      <c r="AT40" s="1295"/>
      <c r="AU40" s="1295"/>
      <c r="AV40" s="1295"/>
      <c r="AW40" s="1295"/>
      <c r="AX40" s="1295"/>
      <c r="AY40" s="1295"/>
      <c r="AZ40" s="1296"/>
      <c r="BA40" s="1185"/>
      <c r="BB40" s="1185"/>
      <c r="BC40" s="1185"/>
      <c r="BD40" s="1185"/>
      <c r="BE40" s="1244"/>
      <c r="BF40" s="590"/>
    </row>
    <row r="41" spans="1:58" ht="21.75" customHeight="1">
      <c r="A41" s="1402"/>
      <c r="B41" s="1224"/>
      <c r="C41" s="1343"/>
      <c r="D41" s="1343"/>
      <c r="E41" s="1343"/>
      <c r="F41" s="1343"/>
      <c r="G41" s="1343"/>
      <c r="H41" s="1343"/>
      <c r="I41" s="1343"/>
      <c r="J41" s="1344"/>
      <c r="K41" s="1224"/>
      <c r="L41" s="1343"/>
      <c r="M41" s="1343"/>
      <c r="N41" s="1344"/>
      <c r="O41" s="1393"/>
      <c r="P41" s="1394"/>
      <c r="Q41" s="1394"/>
      <c r="R41" s="1394"/>
      <c r="S41" s="1394"/>
      <c r="T41" s="1395"/>
      <c r="U41" s="1393"/>
      <c r="V41" s="1394"/>
      <c r="W41" s="1394"/>
      <c r="X41" s="1394"/>
      <c r="Y41" s="1394"/>
      <c r="Z41" s="1395"/>
      <c r="AA41" s="1393"/>
      <c r="AB41" s="1394"/>
      <c r="AC41" s="1394"/>
      <c r="AD41" s="1394"/>
      <c r="AE41" s="1395"/>
      <c r="AF41" s="1195" t="s">
        <v>1068</v>
      </c>
      <c r="AG41" s="1264"/>
      <c r="AH41" s="1264"/>
      <c r="AI41" s="1264"/>
      <c r="AJ41" s="1264"/>
      <c r="AK41" s="1264"/>
      <c r="AL41" s="1196" t="s">
        <v>1069</v>
      </c>
      <c r="AM41" s="1258"/>
      <c r="AN41" s="1258"/>
      <c r="AO41" s="1258"/>
      <c r="AP41" s="1258"/>
      <c r="AQ41" s="1258"/>
      <c r="AR41" s="1258"/>
      <c r="AS41" s="1258"/>
      <c r="AT41" s="1258"/>
      <c r="AU41" s="1258"/>
      <c r="AV41" s="1258"/>
      <c r="AW41" s="1258"/>
      <c r="AX41" s="1258"/>
      <c r="AY41" s="1258"/>
      <c r="AZ41" s="1259"/>
      <c r="BA41" s="1185"/>
      <c r="BB41" s="1185"/>
      <c r="BC41" s="1185"/>
      <c r="BD41" s="1185"/>
      <c r="BE41" s="1244"/>
      <c r="BF41" s="590"/>
    </row>
    <row r="42" spans="1:58" ht="22" customHeight="1">
      <c r="A42" s="1402"/>
      <c r="B42" s="1224"/>
      <c r="C42" s="1343"/>
      <c r="D42" s="1343"/>
      <c r="E42" s="1343"/>
      <c r="F42" s="1343"/>
      <c r="G42" s="1343"/>
      <c r="H42" s="1343"/>
      <c r="I42" s="1343"/>
      <c r="J42" s="1344"/>
      <c r="K42" s="1224"/>
      <c r="L42" s="1343"/>
      <c r="M42" s="1343"/>
      <c r="N42" s="1344"/>
      <c r="O42" s="1393"/>
      <c r="P42" s="1394"/>
      <c r="Q42" s="1394"/>
      <c r="R42" s="1394"/>
      <c r="S42" s="1394"/>
      <c r="T42" s="1395"/>
      <c r="U42" s="1393"/>
      <c r="V42" s="1394"/>
      <c r="W42" s="1394"/>
      <c r="X42" s="1394"/>
      <c r="Y42" s="1394"/>
      <c r="Z42" s="1395"/>
      <c r="AA42" s="1393"/>
      <c r="AB42" s="1394"/>
      <c r="AC42" s="1394"/>
      <c r="AD42" s="1394"/>
      <c r="AE42" s="1395"/>
      <c r="AF42" s="1189" t="s">
        <v>194</v>
      </c>
      <c r="AG42" s="1245"/>
      <c r="AH42" s="1245"/>
      <c r="AI42" s="1245"/>
      <c r="AJ42" s="1245"/>
      <c r="AK42" s="1245"/>
      <c r="AL42" s="1294" t="s">
        <v>1113</v>
      </c>
      <c r="AM42" s="1295"/>
      <c r="AN42" s="1295"/>
      <c r="AO42" s="1295"/>
      <c r="AP42" s="1295"/>
      <c r="AQ42" s="1295"/>
      <c r="AR42" s="1295"/>
      <c r="AS42" s="1295"/>
      <c r="AT42" s="1295"/>
      <c r="AU42" s="1295"/>
      <c r="AV42" s="1295"/>
      <c r="AW42" s="1295"/>
      <c r="AX42" s="1295"/>
      <c r="AY42" s="1295"/>
      <c r="AZ42" s="1296"/>
      <c r="BA42" s="1280"/>
      <c r="BB42" s="1280"/>
      <c r="BC42" s="1280"/>
      <c r="BD42" s="1280"/>
      <c r="BE42" s="1281"/>
      <c r="BF42" s="590"/>
    </row>
    <row r="43" spans="1:58" ht="22" customHeight="1">
      <c r="A43" s="1402"/>
      <c r="B43" s="1224"/>
      <c r="C43" s="1343"/>
      <c r="D43" s="1343"/>
      <c r="E43" s="1343"/>
      <c r="F43" s="1343"/>
      <c r="G43" s="1343"/>
      <c r="H43" s="1343"/>
      <c r="I43" s="1343"/>
      <c r="J43" s="1344"/>
      <c r="K43" s="1224"/>
      <c r="L43" s="1343"/>
      <c r="M43" s="1343"/>
      <c r="N43" s="1344"/>
      <c r="O43" s="1393"/>
      <c r="P43" s="1394"/>
      <c r="Q43" s="1394"/>
      <c r="R43" s="1394"/>
      <c r="S43" s="1394"/>
      <c r="T43" s="1395"/>
      <c r="U43" s="1393"/>
      <c r="V43" s="1394"/>
      <c r="W43" s="1394"/>
      <c r="X43" s="1394"/>
      <c r="Y43" s="1394"/>
      <c r="Z43" s="1395"/>
      <c r="AA43" s="1393"/>
      <c r="AB43" s="1394"/>
      <c r="AC43" s="1394"/>
      <c r="AD43" s="1394"/>
      <c r="AE43" s="1395"/>
      <c r="AF43" s="1188" t="s">
        <v>132</v>
      </c>
      <c r="AG43" s="1188"/>
      <c r="AH43" s="1188"/>
      <c r="AI43" s="1188"/>
      <c r="AJ43" s="1188"/>
      <c r="AK43" s="1189"/>
      <c r="AL43" s="1190" t="s">
        <v>753</v>
      </c>
      <c r="AM43" s="1191"/>
      <c r="AN43" s="1191"/>
      <c r="AO43" s="1191"/>
      <c r="AP43" s="1191"/>
      <c r="AQ43" s="1191"/>
      <c r="AR43" s="1191"/>
      <c r="AS43" s="1191"/>
      <c r="AT43" s="1191"/>
      <c r="AU43" s="1191"/>
      <c r="AV43" s="1191"/>
      <c r="AW43" s="1191"/>
      <c r="AX43" s="1191"/>
      <c r="AY43" s="1191"/>
      <c r="AZ43" s="1192"/>
      <c r="BA43" s="1185"/>
      <c r="BB43" s="1185"/>
      <c r="BC43" s="1185"/>
      <c r="BD43" s="1185"/>
      <c r="BE43" s="1244"/>
      <c r="BF43" s="590"/>
    </row>
    <row r="44" spans="1:58" ht="22" customHeight="1">
      <c r="A44" s="1402"/>
      <c r="B44" s="1224"/>
      <c r="C44" s="1343"/>
      <c r="D44" s="1343"/>
      <c r="E44" s="1343"/>
      <c r="F44" s="1343"/>
      <c r="G44" s="1343"/>
      <c r="H44" s="1343"/>
      <c r="I44" s="1343"/>
      <c r="J44" s="1344"/>
      <c r="K44" s="1224"/>
      <c r="L44" s="1343"/>
      <c r="M44" s="1343"/>
      <c r="N44" s="1344"/>
      <c r="O44" s="1393"/>
      <c r="P44" s="1394"/>
      <c r="Q44" s="1394"/>
      <c r="R44" s="1394"/>
      <c r="S44" s="1394"/>
      <c r="T44" s="1395"/>
      <c r="U44" s="1393"/>
      <c r="V44" s="1394"/>
      <c r="W44" s="1394"/>
      <c r="X44" s="1394"/>
      <c r="Y44" s="1394"/>
      <c r="Z44" s="1395"/>
      <c r="AA44" s="1393"/>
      <c r="AB44" s="1394"/>
      <c r="AC44" s="1394"/>
      <c r="AD44" s="1394"/>
      <c r="AE44" s="1395"/>
      <c r="AF44" s="1362" t="s">
        <v>1114</v>
      </c>
      <c r="AG44" s="1362"/>
      <c r="AH44" s="1362"/>
      <c r="AI44" s="1362"/>
      <c r="AJ44" s="1362"/>
      <c r="AK44" s="1363"/>
      <c r="AL44" s="1190" t="s">
        <v>753</v>
      </c>
      <c r="AM44" s="1191"/>
      <c r="AN44" s="1191"/>
      <c r="AO44" s="1191"/>
      <c r="AP44" s="1191"/>
      <c r="AQ44" s="1191"/>
      <c r="AR44" s="1191"/>
      <c r="AS44" s="1191"/>
      <c r="AT44" s="1191"/>
      <c r="AU44" s="1191"/>
      <c r="AV44" s="1191"/>
      <c r="AW44" s="1191"/>
      <c r="AX44" s="1191"/>
      <c r="AY44" s="1191"/>
      <c r="AZ44" s="1192"/>
      <c r="BA44" s="1280"/>
      <c r="BB44" s="1280"/>
      <c r="BC44" s="1280"/>
      <c r="BD44" s="1280"/>
      <c r="BE44" s="1281"/>
      <c r="BF44" s="590"/>
    </row>
    <row r="45" spans="1:58" ht="22" customHeight="1">
      <c r="A45" s="1402"/>
      <c r="B45" s="1224"/>
      <c r="C45" s="1343"/>
      <c r="D45" s="1343"/>
      <c r="E45" s="1343"/>
      <c r="F45" s="1343"/>
      <c r="G45" s="1343"/>
      <c r="H45" s="1343"/>
      <c r="I45" s="1343"/>
      <c r="J45" s="1344"/>
      <c r="K45" s="1224"/>
      <c r="L45" s="1343"/>
      <c r="M45" s="1343"/>
      <c r="N45" s="1344"/>
      <c r="O45" s="1393"/>
      <c r="P45" s="1394"/>
      <c r="Q45" s="1394"/>
      <c r="R45" s="1394"/>
      <c r="S45" s="1394"/>
      <c r="T45" s="1395"/>
      <c r="U45" s="1393"/>
      <c r="V45" s="1394"/>
      <c r="W45" s="1394"/>
      <c r="X45" s="1394"/>
      <c r="Y45" s="1394"/>
      <c r="Z45" s="1395"/>
      <c r="AA45" s="1393"/>
      <c r="AB45" s="1394"/>
      <c r="AC45" s="1394"/>
      <c r="AD45" s="1394"/>
      <c r="AE45" s="1395"/>
      <c r="AF45" s="1189" t="s">
        <v>127</v>
      </c>
      <c r="AG45" s="1245"/>
      <c r="AH45" s="1245"/>
      <c r="AI45" s="1245"/>
      <c r="AJ45" s="1245"/>
      <c r="AK45" s="1245"/>
      <c r="AL45" s="1246" t="s">
        <v>753</v>
      </c>
      <c r="AM45" s="1247"/>
      <c r="AN45" s="1247"/>
      <c r="AO45" s="1247"/>
      <c r="AP45" s="1247"/>
      <c r="AQ45" s="1247"/>
      <c r="AR45" s="1247"/>
      <c r="AS45" s="1247"/>
      <c r="AT45" s="1247"/>
      <c r="AU45" s="1247"/>
      <c r="AV45" s="1247"/>
      <c r="AW45" s="1247"/>
      <c r="AX45" s="1247"/>
      <c r="AY45" s="1247"/>
      <c r="AZ45" s="1248"/>
      <c r="BA45" s="1280"/>
      <c r="BB45" s="1280"/>
      <c r="BC45" s="1280"/>
      <c r="BD45" s="1280"/>
      <c r="BE45" s="1281"/>
      <c r="BF45" s="590"/>
    </row>
    <row r="46" spans="1:58" ht="22" customHeight="1">
      <c r="A46" s="1402"/>
      <c r="B46" s="1224"/>
      <c r="C46" s="1343"/>
      <c r="D46" s="1343"/>
      <c r="E46" s="1343"/>
      <c r="F46" s="1343"/>
      <c r="G46" s="1343"/>
      <c r="H46" s="1343"/>
      <c r="I46" s="1343"/>
      <c r="J46" s="1344"/>
      <c r="K46" s="1224"/>
      <c r="L46" s="1343"/>
      <c r="M46" s="1343"/>
      <c r="N46" s="1344"/>
      <c r="O46" s="1393"/>
      <c r="P46" s="1394"/>
      <c r="Q46" s="1394"/>
      <c r="R46" s="1394"/>
      <c r="S46" s="1394"/>
      <c r="T46" s="1395"/>
      <c r="U46" s="1393"/>
      <c r="V46" s="1394"/>
      <c r="W46" s="1394"/>
      <c r="X46" s="1394"/>
      <c r="Y46" s="1394"/>
      <c r="Z46" s="1395"/>
      <c r="AA46" s="1393"/>
      <c r="AB46" s="1394"/>
      <c r="AC46" s="1394"/>
      <c r="AD46" s="1394"/>
      <c r="AE46" s="1395"/>
      <c r="AF46" s="1254" t="s">
        <v>193</v>
      </c>
      <c r="AG46" s="1263"/>
      <c r="AH46" s="1263"/>
      <c r="AI46" s="1263"/>
      <c r="AJ46" s="1263"/>
      <c r="AK46" s="1263"/>
      <c r="AL46" s="1249" t="s">
        <v>753</v>
      </c>
      <c r="AM46" s="1250"/>
      <c r="AN46" s="1250"/>
      <c r="AO46" s="1250"/>
      <c r="AP46" s="1250"/>
      <c r="AQ46" s="1250"/>
      <c r="AR46" s="1250"/>
      <c r="AS46" s="1250"/>
      <c r="AT46" s="1250"/>
      <c r="AU46" s="1250"/>
      <c r="AV46" s="1250"/>
      <c r="AW46" s="1250"/>
      <c r="AX46" s="1250"/>
      <c r="AY46" s="1250"/>
      <c r="AZ46" s="1251"/>
      <c r="BA46" s="1280"/>
      <c r="BB46" s="1280"/>
      <c r="BC46" s="1280"/>
      <c r="BD46" s="1280"/>
      <c r="BE46" s="1281"/>
      <c r="BF46" s="590"/>
    </row>
    <row r="47" spans="1:58" ht="22" customHeight="1">
      <c r="A47" s="1402"/>
      <c r="B47" s="1224"/>
      <c r="C47" s="1343"/>
      <c r="D47" s="1343"/>
      <c r="E47" s="1343"/>
      <c r="F47" s="1343"/>
      <c r="G47" s="1343"/>
      <c r="H47" s="1343"/>
      <c r="I47" s="1343"/>
      <c r="J47" s="1344"/>
      <c r="K47" s="1224"/>
      <c r="L47" s="1343"/>
      <c r="M47" s="1343"/>
      <c r="N47" s="1344"/>
      <c r="O47" s="1393"/>
      <c r="P47" s="1394"/>
      <c r="Q47" s="1394"/>
      <c r="R47" s="1394"/>
      <c r="S47" s="1394"/>
      <c r="T47" s="1395"/>
      <c r="U47" s="1393"/>
      <c r="V47" s="1394"/>
      <c r="W47" s="1394"/>
      <c r="X47" s="1394"/>
      <c r="Y47" s="1394"/>
      <c r="Z47" s="1395"/>
      <c r="AA47" s="1393"/>
      <c r="AB47" s="1394"/>
      <c r="AC47" s="1394"/>
      <c r="AD47" s="1394"/>
      <c r="AE47" s="1395"/>
      <c r="AF47" s="1254" t="s">
        <v>416</v>
      </c>
      <c r="AG47" s="1263"/>
      <c r="AH47" s="1263"/>
      <c r="AI47" s="1263"/>
      <c r="AJ47" s="1263"/>
      <c r="AK47" s="1263"/>
      <c r="AL47" s="1249" t="s">
        <v>753</v>
      </c>
      <c r="AM47" s="1250"/>
      <c r="AN47" s="1250"/>
      <c r="AO47" s="1250"/>
      <c r="AP47" s="1250"/>
      <c r="AQ47" s="1250"/>
      <c r="AR47" s="1250"/>
      <c r="AS47" s="1250"/>
      <c r="AT47" s="1250"/>
      <c r="AU47" s="1250"/>
      <c r="AV47" s="1250"/>
      <c r="AW47" s="1250"/>
      <c r="AX47" s="1250"/>
      <c r="AY47" s="1250"/>
      <c r="AZ47" s="1251"/>
      <c r="BA47" s="1280"/>
      <c r="BB47" s="1280"/>
      <c r="BC47" s="1280"/>
      <c r="BD47" s="1280"/>
      <c r="BE47" s="1281"/>
      <c r="BF47" s="590"/>
    </row>
    <row r="48" spans="1:58" ht="22" customHeight="1">
      <c r="A48" s="1402"/>
      <c r="B48" s="1224"/>
      <c r="C48" s="1343"/>
      <c r="D48" s="1343"/>
      <c r="E48" s="1343"/>
      <c r="F48" s="1343"/>
      <c r="G48" s="1343"/>
      <c r="H48" s="1343"/>
      <c r="I48" s="1343"/>
      <c r="J48" s="1344"/>
      <c r="K48" s="1224"/>
      <c r="L48" s="1343"/>
      <c r="M48" s="1343"/>
      <c r="N48" s="1344"/>
      <c r="O48" s="1393"/>
      <c r="P48" s="1394"/>
      <c r="Q48" s="1394"/>
      <c r="R48" s="1394"/>
      <c r="S48" s="1394"/>
      <c r="T48" s="1395"/>
      <c r="U48" s="1393"/>
      <c r="V48" s="1394"/>
      <c r="W48" s="1394"/>
      <c r="X48" s="1394"/>
      <c r="Y48" s="1394"/>
      <c r="Z48" s="1395"/>
      <c r="AA48" s="1393"/>
      <c r="AB48" s="1394"/>
      <c r="AC48" s="1394"/>
      <c r="AD48" s="1394"/>
      <c r="AE48" s="1395"/>
      <c r="AF48" s="1254" t="s">
        <v>195</v>
      </c>
      <c r="AG48" s="1263"/>
      <c r="AH48" s="1263"/>
      <c r="AI48" s="1263"/>
      <c r="AJ48" s="1263"/>
      <c r="AK48" s="1263"/>
      <c r="AL48" s="1249" t="s">
        <v>762</v>
      </c>
      <c r="AM48" s="1250"/>
      <c r="AN48" s="1250"/>
      <c r="AO48" s="1250"/>
      <c r="AP48" s="1250"/>
      <c r="AQ48" s="1250"/>
      <c r="AR48" s="1250"/>
      <c r="AS48" s="1250"/>
      <c r="AT48" s="1250"/>
      <c r="AU48" s="1250"/>
      <c r="AV48" s="1250"/>
      <c r="AW48" s="1250"/>
      <c r="AX48" s="1250"/>
      <c r="AY48" s="1250"/>
      <c r="AZ48" s="1251"/>
      <c r="BA48" s="1280"/>
      <c r="BB48" s="1280"/>
      <c r="BC48" s="1280"/>
      <c r="BD48" s="1280"/>
      <c r="BE48" s="1281"/>
      <c r="BF48" s="590"/>
    </row>
    <row r="49" spans="1:58" ht="22" customHeight="1">
      <c r="A49" s="1402"/>
      <c r="B49" s="1224"/>
      <c r="C49" s="1343"/>
      <c r="D49" s="1343"/>
      <c r="E49" s="1343"/>
      <c r="F49" s="1343"/>
      <c r="G49" s="1343"/>
      <c r="H49" s="1343"/>
      <c r="I49" s="1343"/>
      <c r="J49" s="1344"/>
      <c r="K49" s="1224"/>
      <c r="L49" s="1343"/>
      <c r="M49" s="1343"/>
      <c r="N49" s="1344"/>
      <c r="O49" s="1393"/>
      <c r="P49" s="1394"/>
      <c r="Q49" s="1394"/>
      <c r="R49" s="1394"/>
      <c r="S49" s="1394"/>
      <c r="T49" s="1395"/>
      <c r="U49" s="1393"/>
      <c r="V49" s="1394"/>
      <c r="W49" s="1394"/>
      <c r="X49" s="1394"/>
      <c r="Y49" s="1394"/>
      <c r="Z49" s="1395"/>
      <c r="AA49" s="1393"/>
      <c r="AB49" s="1394"/>
      <c r="AC49" s="1394"/>
      <c r="AD49" s="1394"/>
      <c r="AE49" s="1395"/>
      <c r="AF49" s="1254" t="s">
        <v>94</v>
      </c>
      <c r="AG49" s="1263"/>
      <c r="AH49" s="1263"/>
      <c r="AI49" s="1263"/>
      <c r="AJ49" s="1263"/>
      <c r="AK49" s="1263"/>
      <c r="AL49" s="1249" t="s">
        <v>753</v>
      </c>
      <c r="AM49" s="1250"/>
      <c r="AN49" s="1250"/>
      <c r="AO49" s="1250"/>
      <c r="AP49" s="1250"/>
      <c r="AQ49" s="1250"/>
      <c r="AR49" s="1250"/>
      <c r="AS49" s="1250"/>
      <c r="AT49" s="1250"/>
      <c r="AU49" s="1250"/>
      <c r="AV49" s="1250"/>
      <c r="AW49" s="1250"/>
      <c r="AX49" s="1250"/>
      <c r="AY49" s="1250"/>
      <c r="AZ49" s="1251"/>
      <c r="BA49" s="1280"/>
      <c r="BB49" s="1280"/>
      <c r="BC49" s="1280"/>
      <c r="BD49" s="1280"/>
      <c r="BE49" s="1281"/>
      <c r="BF49" s="590"/>
    </row>
    <row r="50" spans="1:58" ht="22" customHeight="1">
      <c r="A50" s="1402"/>
      <c r="B50" s="1224"/>
      <c r="C50" s="1343"/>
      <c r="D50" s="1343"/>
      <c r="E50" s="1343"/>
      <c r="F50" s="1343"/>
      <c r="G50" s="1343"/>
      <c r="H50" s="1343"/>
      <c r="I50" s="1343"/>
      <c r="J50" s="1344"/>
      <c r="K50" s="1224"/>
      <c r="L50" s="1343"/>
      <c r="M50" s="1343"/>
      <c r="N50" s="1344"/>
      <c r="O50" s="1393"/>
      <c r="P50" s="1394"/>
      <c r="Q50" s="1394"/>
      <c r="R50" s="1394"/>
      <c r="S50" s="1394"/>
      <c r="T50" s="1395"/>
      <c r="U50" s="1393"/>
      <c r="V50" s="1394"/>
      <c r="W50" s="1394"/>
      <c r="X50" s="1394"/>
      <c r="Y50" s="1394"/>
      <c r="Z50" s="1395"/>
      <c r="AA50" s="1393"/>
      <c r="AB50" s="1394"/>
      <c r="AC50" s="1394"/>
      <c r="AD50" s="1394"/>
      <c r="AE50" s="1395"/>
      <c r="AF50" s="1325" t="s">
        <v>164</v>
      </c>
      <c r="AG50" s="1326"/>
      <c r="AH50" s="1326"/>
      <c r="AI50" s="1326"/>
      <c r="AJ50" s="1326"/>
      <c r="AK50" s="1327"/>
      <c r="AL50" s="1249" t="s">
        <v>753</v>
      </c>
      <c r="AM50" s="1250"/>
      <c r="AN50" s="1250"/>
      <c r="AO50" s="1250"/>
      <c r="AP50" s="1250"/>
      <c r="AQ50" s="1250"/>
      <c r="AR50" s="1250"/>
      <c r="AS50" s="1250"/>
      <c r="AT50" s="1250"/>
      <c r="AU50" s="1250"/>
      <c r="AV50" s="1250"/>
      <c r="AW50" s="1250"/>
      <c r="AX50" s="1250"/>
      <c r="AY50" s="1250"/>
      <c r="AZ50" s="1251"/>
      <c r="BA50" s="1265"/>
      <c r="BB50" s="1266"/>
      <c r="BC50" s="1266"/>
      <c r="BD50" s="1266"/>
      <c r="BE50" s="1267"/>
      <c r="BF50" s="590"/>
    </row>
    <row r="51" spans="1:58" ht="22" customHeight="1">
      <c r="A51" s="1402"/>
      <c r="B51" s="1224"/>
      <c r="C51" s="1343"/>
      <c r="D51" s="1343"/>
      <c r="E51" s="1343"/>
      <c r="F51" s="1343"/>
      <c r="G51" s="1343"/>
      <c r="H51" s="1343"/>
      <c r="I51" s="1343"/>
      <c r="J51" s="1344"/>
      <c r="K51" s="1224"/>
      <c r="L51" s="1343"/>
      <c r="M51" s="1343"/>
      <c r="N51" s="1344"/>
      <c r="O51" s="1393"/>
      <c r="P51" s="1394"/>
      <c r="Q51" s="1394"/>
      <c r="R51" s="1394"/>
      <c r="S51" s="1394"/>
      <c r="T51" s="1395"/>
      <c r="U51" s="1393"/>
      <c r="V51" s="1394"/>
      <c r="W51" s="1394"/>
      <c r="X51" s="1394"/>
      <c r="Y51" s="1394"/>
      <c r="Z51" s="1395"/>
      <c r="AA51" s="1393"/>
      <c r="AB51" s="1394"/>
      <c r="AC51" s="1394"/>
      <c r="AD51" s="1394"/>
      <c r="AE51" s="1395"/>
      <c r="AF51" s="1325" t="s">
        <v>551</v>
      </c>
      <c r="AG51" s="1326"/>
      <c r="AH51" s="1326"/>
      <c r="AI51" s="1326"/>
      <c r="AJ51" s="1326"/>
      <c r="AK51" s="1327"/>
      <c r="AL51" s="1249" t="s">
        <v>763</v>
      </c>
      <c r="AM51" s="1250"/>
      <c r="AN51" s="1250"/>
      <c r="AO51" s="1250"/>
      <c r="AP51" s="1250"/>
      <c r="AQ51" s="1250"/>
      <c r="AR51" s="1250"/>
      <c r="AS51" s="1250"/>
      <c r="AT51" s="1250"/>
      <c r="AU51" s="1250"/>
      <c r="AV51" s="1250"/>
      <c r="AW51" s="1250"/>
      <c r="AX51" s="1250"/>
      <c r="AY51" s="1250"/>
      <c r="AZ51" s="1251"/>
      <c r="BA51" s="1265"/>
      <c r="BB51" s="1266"/>
      <c r="BC51" s="1266"/>
      <c r="BD51" s="1266"/>
      <c r="BE51" s="1267"/>
      <c r="BF51" s="590"/>
    </row>
    <row r="52" spans="1:58" ht="22" customHeight="1">
      <c r="A52" s="1402"/>
      <c r="B52" s="1224"/>
      <c r="C52" s="1343"/>
      <c r="D52" s="1343"/>
      <c r="E52" s="1343"/>
      <c r="F52" s="1343"/>
      <c r="G52" s="1343"/>
      <c r="H52" s="1343"/>
      <c r="I52" s="1343"/>
      <c r="J52" s="1344"/>
      <c r="K52" s="1224"/>
      <c r="L52" s="1343"/>
      <c r="M52" s="1343"/>
      <c r="N52" s="1344"/>
      <c r="O52" s="1393"/>
      <c r="P52" s="1394"/>
      <c r="Q52" s="1394"/>
      <c r="R52" s="1394"/>
      <c r="S52" s="1394"/>
      <c r="T52" s="1395"/>
      <c r="U52" s="1393"/>
      <c r="V52" s="1394"/>
      <c r="W52" s="1394"/>
      <c r="X52" s="1394"/>
      <c r="Y52" s="1394"/>
      <c r="Z52" s="1395"/>
      <c r="AA52" s="1393"/>
      <c r="AB52" s="1394"/>
      <c r="AC52" s="1394"/>
      <c r="AD52" s="1394"/>
      <c r="AE52" s="1395"/>
      <c r="AF52" s="1356" t="s">
        <v>1070</v>
      </c>
      <c r="AG52" s="1357"/>
      <c r="AH52" s="1357"/>
      <c r="AI52" s="1357"/>
      <c r="AJ52" s="1357"/>
      <c r="AK52" s="1358"/>
      <c r="AL52" s="1257" t="s">
        <v>1056</v>
      </c>
      <c r="AM52" s="1258"/>
      <c r="AN52" s="1258"/>
      <c r="AO52" s="1258"/>
      <c r="AP52" s="1258"/>
      <c r="AQ52" s="1258"/>
      <c r="AR52" s="1258"/>
      <c r="AS52" s="1258"/>
      <c r="AT52" s="1258"/>
      <c r="AU52" s="1258"/>
      <c r="AV52" s="1258"/>
      <c r="AW52" s="1258"/>
      <c r="AX52" s="1258"/>
      <c r="AY52" s="1258"/>
      <c r="AZ52" s="1259"/>
      <c r="BA52" s="1265"/>
      <c r="BB52" s="1266"/>
      <c r="BC52" s="1266"/>
      <c r="BD52" s="1266"/>
      <c r="BE52" s="1267"/>
      <c r="BF52" s="590"/>
    </row>
    <row r="53" spans="1:58" ht="22" customHeight="1">
      <c r="A53" s="1402"/>
      <c r="B53" s="1224"/>
      <c r="C53" s="1343"/>
      <c r="D53" s="1343"/>
      <c r="E53" s="1343"/>
      <c r="F53" s="1343"/>
      <c r="G53" s="1343"/>
      <c r="H53" s="1343"/>
      <c r="I53" s="1343"/>
      <c r="J53" s="1344"/>
      <c r="K53" s="1224"/>
      <c r="L53" s="1343"/>
      <c r="M53" s="1343"/>
      <c r="N53" s="1344"/>
      <c r="O53" s="1393"/>
      <c r="P53" s="1394"/>
      <c r="Q53" s="1394"/>
      <c r="R53" s="1394"/>
      <c r="S53" s="1394"/>
      <c r="T53" s="1395"/>
      <c r="U53" s="1393"/>
      <c r="V53" s="1394"/>
      <c r="W53" s="1394"/>
      <c r="X53" s="1394"/>
      <c r="Y53" s="1394"/>
      <c r="Z53" s="1395"/>
      <c r="AA53" s="1393"/>
      <c r="AB53" s="1394"/>
      <c r="AC53" s="1394"/>
      <c r="AD53" s="1394"/>
      <c r="AE53" s="1395"/>
      <c r="AF53" s="1356" t="s">
        <v>1071</v>
      </c>
      <c r="AG53" s="1357"/>
      <c r="AH53" s="1357"/>
      <c r="AI53" s="1357"/>
      <c r="AJ53" s="1357"/>
      <c r="AK53" s="1358"/>
      <c r="AL53" s="1257" t="s">
        <v>1056</v>
      </c>
      <c r="AM53" s="1258"/>
      <c r="AN53" s="1258"/>
      <c r="AO53" s="1258"/>
      <c r="AP53" s="1258"/>
      <c r="AQ53" s="1258"/>
      <c r="AR53" s="1258"/>
      <c r="AS53" s="1258"/>
      <c r="AT53" s="1258"/>
      <c r="AU53" s="1258"/>
      <c r="AV53" s="1258"/>
      <c r="AW53" s="1258"/>
      <c r="AX53" s="1258"/>
      <c r="AY53" s="1258"/>
      <c r="AZ53" s="1259"/>
      <c r="BA53" s="1265"/>
      <c r="BB53" s="1266"/>
      <c r="BC53" s="1266"/>
      <c r="BD53" s="1266"/>
      <c r="BE53" s="1267"/>
      <c r="BF53" s="590"/>
    </row>
    <row r="54" spans="1:58" ht="22" customHeight="1">
      <c r="A54" s="1402"/>
      <c r="B54" s="1224"/>
      <c r="C54" s="1343"/>
      <c r="D54" s="1343"/>
      <c r="E54" s="1343"/>
      <c r="F54" s="1343"/>
      <c r="G54" s="1343"/>
      <c r="H54" s="1343"/>
      <c r="I54" s="1343"/>
      <c r="J54" s="1344"/>
      <c r="K54" s="1224"/>
      <c r="L54" s="1343"/>
      <c r="M54" s="1343"/>
      <c r="N54" s="1344"/>
      <c r="O54" s="1393"/>
      <c r="P54" s="1394"/>
      <c r="Q54" s="1394"/>
      <c r="R54" s="1394"/>
      <c r="S54" s="1394"/>
      <c r="T54" s="1395"/>
      <c r="U54" s="1393"/>
      <c r="V54" s="1394"/>
      <c r="W54" s="1394"/>
      <c r="X54" s="1394"/>
      <c r="Y54" s="1394"/>
      <c r="Z54" s="1395"/>
      <c r="AA54" s="1393"/>
      <c r="AB54" s="1394"/>
      <c r="AC54" s="1394"/>
      <c r="AD54" s="1394"/>
      <c r="AE54" s="1395"/>
      <c r="AF54" s="1188" t="s">
        <v>90</v>
      </c>
      <c r="AG54" s="1188"/>
      <c r="AH54" s="1188"/>
      <c r="AI54" s="1188"/>
      <c r="AJ54" s="1188"/>
      <c r="AK54" s="1189"/>
      <c r="AL54" s="1190" t="s">
        <v>753</v>
      </c>
      <c r="AM54" s="1191"/>
      <c r="AN54" s="1191"/>
      <c r="AO54" s="1191"/>
      <c r="AP54" s="1191"/>
      <c r="AQ54" s="1191"/>
      <c r="AR54" s="1191"/>
      <c r="AS54" s="1191"/>
      <c r="AT54" s="1191"/>
      <c r="AU54" s="1191"/>
      <c r="AV54" s="1191"/>
      <c r="AW54" s="1191"/>
      <c r="AX54" s="1191"/>
      <c r="AY54" s="1191"/>
      <c r="AZ54" s="1192"/>
      <c r="BA54" s="1280"/>
      <c r="BB54" s="1280"/>
      <c r="BC54" s="1280"/>
      <c r="BD54" s="1280"/>
      <c r="BE54" s="1281"/>
      <c r="BF54" s="590"/>
    </row>
    <row r="55" spans="1:58" ht="22" customHeight="1">
      <c r="A55" s="1402"/>
      <c r="B55" s="1224"/>
      <c r="C55" s="1343"/>
      <c r="D55" s="1343"/>
      <c r="E55" s="1343"/>
      <c r="F55" s="1343"/>
      <c r="G55" s="1343"/>
      <c r="H55" s="1343"/>
      <c r="I55" s="1343"/>
      <c r="J55" s="1344"/>
      <c r="K55" s="1224"/>
      <c r="L55" s="1343"/>
      <c r="M55" s="1343"/>
      <c r="N55" s="1344"/>
      <c r="O55" s="1393"/>
      <c r="P55" s="1394"/>
      <c r="Q55" s="1394"/>
      <c r="R55" s="1394"/>
      <c r="S55" s="1394"/>
      <c r="T55" s="1395"/>
      <c r="U55" s="1393"/>
      <c r="V55" s="1394"/>
      <c r="W55" s="1394"/>
      <c r="X55" s="1394"/>
      <c r="Y55" s="1394"/>
      <c r="Z55" s="1395"/>
      <c r="AA55" s="1393"/>
      <c r="AB55" s="1394"/>
      <c r="AC55" s="1394"/>
      <c r="AD55" s="1394"/>
      <c r="AE55" s="1395"/>
      <c r="AF55" s="1279" t="s">
        <v>760</v>
      </c>
      <c r="AG55" s="1188"/>
      <c r="AH55" s="1188"/>
      <c r="AI55" s="1188"/>
      <c r="AJ55" s="1188"/>
      <c r="AK55" s="1189"/>
      <c r="AL55" s="1190" t="s">
        <v>753</v>
      </c>
      <c r="AM55" s="1191"/>
      <c r="AN55" s="1191"/>
      <c r="AO55" s="1191"/>
      <c r="AP55" s="1191"/>
      <c r="AQ55" s="1191"/>
      <c r="AR55" s="1191"/>
      <c r="AS55" s="1191"/>
      <c r="AT55" s="1191"/>
      <c r="AU55" s="1191"/>
      <c r="AV55" s="1191"/>
      <c r="AW55" s="1191"/>
      <c r="AX55" s="1191"/>
      <c r="AY55" s="1191"/>
      <c r="AZ55" s="1192"/>
      <c r="BA55" s="1384"/>
      <c r="BB55" s="1385"/>
      <c r="BC55" s="1385"/>
      <c r="BD55" s="1385"/>
      <c r="BE55" s="1386"/>
      <c r="BF55" s="590"/>
    </row>
    <row r="56" spans="1:58" ht="22" customHeight="1">
      <c r="A56" s="1402"/>
      <c r="B56" s="1224"/>
      <c r="C56" s="1343"/>
      <c r="D56" s="1343"/>
      <c r="E56" s="1343"/>
      <c r="F56" s="1343"/>
      <c r="G56" s="1343"/>
      <c r="H56" s="1343"/>
      <c r="I56" s="1343"/>
      <c r="J56" s="1344"/>
      <c r="K56" s="1224"/>
      <c r="L56" s="1343"/>
      <c r="M56" s="1343"/>
      <c r="N56" s="1344"/>
      <c r="O56" s="1393"/>
      <c r="P56" s="1394"/>
      <c r="Q56" s="1394"/>
      <c r="R56" s="1394"/>
      <c r="S56" s="1394"/>
      <c r="T56" s="1395"/>
      <c r="U56" s="1393"/>
      <c r="V56" s="1394"/>
      <c r="W56" s="1394"/>
      <c r="X56" s="1394"/>
      <c r="Y56" s="1394"/>
      <c r="Z56" s="1395"/>
      <c r="AA56" s="1393"/>
      <c r="AB56" s="1394"/>
      <c r="AC56" s="1394"/>
      <c r="AD56" s="1394"/>
      <c r="AE56" s="1395"/>
      <c r="AF56" s="1252" t="s">
        <v>998</v>
      </c>
      <c r="AG56" s="1253"/>
      <c r="AH56" s="1253"/>
      <c r="AI56" s="1253"/>
      <c r="AJ56" s="1253"/>
      <c r="AK56" s="1254"/>
      <c r="AL56" s="1318" t="s">
        <v>753</v>
      </c>
      <c r="AM56" s="1319"/>
      <c r="AN56" s="1319"/>
      <c r="AO56" s="1319"/>
      <c r="AP56" s="1319"/>
      <c r="AQ56" s="1319"/>
      <c r="AR56" s="1319"/>
      <c r="AS56" s="1319"/>
      <c r="AT56" s="1319"/>
      <c r="AU56" s="1319"/>
      <c r="AV56" s="1319"/>
      <c r="AW56" s="1319"/>
      <c r="AX56" s="1319"/>
      <c r="AY56" s="1319"/>
      <c r="AZ56" s="1320"/>
      <c r="BA56" s="1387"/>
      <c r="BB56" s="1388"/>
      <c r="BC56" s="1388"/>
      <c r="BD56" s="1388"/>
      <c r="BE56" s="1389"/>
      <c r="BF56" s="590"/>
    </row>
    <row r="57" spans="1:58" ht="63" customHeight="1">
      <c r="A57" s="1402"/>
      <c r="B57" s="1224"/>
      <c r="C57" s="1343"/>
      <c r="D57" s="1343"/>
      <c r="E57" s="1343"/>
      <c r="F57" s="1343"/>
      <c r="G57" s="1343"/>
      <c r="H57" s="1343"/>
      <c r="I57" s="1343"/>
      <c r="J57" s="1344"/>
      <c r="K57" s="1224"/>
      <c r="L57" s="1343"/>
      <c r="M57" s="1343"/>
      <c r="N57" s="1344"/>
      <c r="O57" s="1393"/>
      <c r="P57" s="1394"/>
      <c r="Q57" s="1394"/>
      <c r="R57" s="1394"/>
      <c r="S57" s="1394"/>
      <c r="T57" s="1395"/>
      <c r="U57" s="1393"/>
      <c r="V57" s="1394"/>
      <c r="W57" s="1394"/>
      <c r="X57" s="1394"/>
      <c r="Y57" s="1394"/>
      <c r="Z57" s="1395"/>
      <c r="AA57" s="1393"/>
      <c r="AB57" s="1394"/>
      <c r="AC57" s="1394"/>
      <c r="AD57" s="1394"/>
      <c r="AE57" s="1395"/>
      <c r="AF57" s="1253" t="s">
        <v>410</v>
      </c>
      <c r="AG57" s="1321"/>
      <c r="AH57" s="1321"/>
      <c r="AI57" s="1321"/>
      <c r="AJ57" s="1321"/>
      <c r="AK57" s="1322"/>
      <c r="AL57" s="1271" t="s">
        <v>989</v>
      </c>
      <c r="AM57" s="1272"/>
      <c r="AN57" s="1272"/>
      <c r="AO57" s="1272"/>
      <c r="AP57" s="1272"/>
      <c r="AQ57" s="1272"/>
      <c r="AR57" s="1272"/>
      <c r="AS57" s="1272"/>
      <c r="AT57" s="1272"/>
      <c r="AU57" s="1272"/>
      <c r="AV57" s="1272"/>
      <c r="AW57" s="1272"/>
      <c r="AX57" s="1272"/>
      <c r="AY57" s="1272"/>
      <c r="AZ57" s="1273"/>
      <c r="BA57" s="1280"/>
      <c r="BB57" s="1382"/>
      <c r="BC57" s="1382"/>
      <c r="BD57" s="1382"/>
      <c r="BE57" s="1383"/>
      <c r="BF57" s="590"/>
    </row>
    <row r="58" spans="1:58" ht="22" customHeight="1">
      <c r="A58" s="1402"/>
      <c r="B58" s="1224"/>
      <c r="C58" s="1343"/>
      <c r="D58" s="1343"/>
      <c r="E58" s="1343"/>
      <c r="F58" s="1343"/>
      <c r="G58" s="1343"/>
      <c r="H58" s="1343"/>
      <c r="I58" s="1343"/>
      <c r="J58" s="1344"/>
      <c r="K58" s="1224"/>
      <c r="L58" s="1343"/>
      <c r="M58" s="1343"/>
      <c r="N58" s="1344"/>
      <c r="O58" s="1393"/>
      <c r="P58" s="1394"/>
      <c r="Q58" s="1394"/>
      <c r="R58" s="1394"/>
      <c r="S58" s="1394"/>
      <c r="T58" s="1395"/>
      <c r="U58" s="1393"/>
      <c r="V58" s="1394"/>
      <c r="W58" s="1394"/>
      <c r="X58" s="1394"/>
      <c r="Y58" s="1394"/>
      <c r="Z58" s="1395"/>
      <c r="AA58" s="1393"/>
      <c r="AB58" s="1394"/>
      <c r="AC58" s="1394"/>
      <c r="AD58" s="1394"/>
      <c r="AE58" s="1395"/>
      <c r="AF58" s="1252" t="s">
        <v>759</v>
      </c>
      <c r="AG58" s="1253"/>
      <c r="AH58" s="1253"/>
      <c r="AI58" s="1253"/>
      <c r="AJ58" s="1253"/>
      <c r="AK58" s="1254"/>
      <c r="AL58" s="1318" t="s">
        <v>754</v>
      </c>
      <c r="AM58" s="1319"/>
      <c r="AN58" s="1319"/>
      <c r="AO58" s="1319"/>
      <c r="AP58" s="1319"/>
      <c r="AQ58" s="1319"/>
      <c r="AR58" s="1319"/>
      <c r="AS58" s="1319"/>
      <c r="AT58" s="1319"/>
      <c r="AU58" s="1319"/>
      <c r="AV58" s="1319"/>
      <c r="AW58" s="1319"/>
      <c r="AX58" s="1319"/>
      <c r="AY58" s="1319"/>
      <c r="AZ58" s="1320"/>
      <c r="BA58" s="1384"/>
      <c r="BB58" s="1385"/>
      <c r="BC58" s="1385"/>
      <c r="BD58" s="1385"/>
      <c r="BE58" s="1386"/>
      <c r="BF58" s="590"/>
    </row>
    <row r="59" spans="1:58" ht="22" customHeight="1">
      <c r="A59" s="1402"/>
      <c r="B59" s="1224"/>
      <c r="C59" s="1343"/>
      <c r="D59" s="1343"/>
      <c r="E59" s="1343"/>
      <c r="F59" s="1343"/>
      <c r="G59" s="1343"/>
      <c r="H59" s="1343"/>
      <c r="I59" s="1343"/>
      <c r="J59" s="1344"/>
      <c r="K59" s="1224"/>
      <c r="L59" s="1343"/>
      <c r="M59" s="1343"/>
      <c r="N59" s="1344"/>
      <c r="O59" s="1393"/>
      <c r="P59" s="1394"/>
      <c r="Q59" s="1394"/>
      <c r="R59" s="1394"/>
      <c r="S59" s="1394"/>
      <c r="T59" s="1395"/>
      <c r="U59" s="1393"/>
      <c r="V59" s="1394"/>
      <c r="W59" s="1394"/>
      <c r="X59" s="1394"/>
      <c r="Y59" s="1394"/>
      <c r="Z59" s="1395"/>
      <c r="AA59" s="1393"/>
      <c r="AB59" s="1394"/>
      <c r="AC59" s="1394"/>
      <c r="AD59" s="1394"/>
      <c r="AE59" s="1395"/>
      <c r="AF59" s="1253" t="s">
        <v>547</v>
      </c>
      <c r="AG59" s="1253"/>
      <c r="AH59" s="1253"/>
      <c r="AI59" s="1253"/>
      <c r="AJ59" s="1253"/>
      <c r="AK59" s="1254"/>
      <c r="AL59" s="1318" t="s">
        <v>548</v>
      </c>
      <c r="AM59" s="1319"/>
      <c r="AN59" s="1319"/>
      <c r="AO59" s="1319"/>
      <c r="AP59" s="1319"/>
      <c r="AQ59" s="1319"/>
      <c r="AR59" s="1319"/>
      <c r="AS59" s="1319"/>
      <c r="AT59" s="1319"/>
      <c r="AU59" s="1319"/>
      <c r="AV59" s="1319"/>
      <c r="AW59" s="1319"/>
      <c r="AX59" s="1319"/>
      <c r="AY59" s="1319"/>
      <c r="AZ59" s="1320"/>
      <c r="BA59" s="1280"/>
      <c r="BB59" s="1280"/>
      <c r="BC59" s="1280"/>
      <c r="BD59" s="1280"/>
      <c r="BE59" s="1281"/>
      <c r="BF59" s="590"/>
    </row>
    <row r="60" spans="1:58" ht="22" customHeight="1">
      <c r="A60" s="1402"/>
      <c r="B60" s="1224"/>
      <c r="C60" s="1343"/>
      <c r="D60" s="1343"/>
      <c r="E60" s="1343"/>
      <c r="F60" s="1343"/>
      <c r="G60" s="1343"/>
      <c r="H60" s="1343"/>
      <c r="I60" s="1343"/>
      <c r="J60" s="1344"/>
      <c r="K60" s="1224"/>
      <c r="L60" s="1343"/>
      <c r="M60" s="1343"/>
      <c r="N60" s="1344"/>
      <c r="O60" s="1393"/>
      <c r="P60" s="1394"/>
      <c r="Q60" s="1394"/>
      <c r="R60" s="1394"/>
      <c r="S60" s="1394"/>
      <c r="T60" s="1395"/>
      <c r="U60" s="1393"/>
      <c r="V60" s="1394"/>
      <c r="W60" s="1394"/>
      <c r="X60" s="1394"/>
      <c r="Y60" s="1394"/>
      <c r="Z60" s="1395"/>
      <c r="AA60" s="1393"/>
      <c r="AB60" s="1394"/>
      <c r="AC60" s="1394"/>
      <c r="AD60" s="1394"/>
      <c r="AE60" s="1395"/>
      <c r="AF60" s="1253" t="s">
        <v>552</v>
      </c>
      <c r="AG60" s="1253"/>
      <c r="AH60" s="1253"/>
      <c r="AI60" s="1253"/>
      <c r="AJ60" s="1253"/>
      <c r="AK60" s="1254"/>
      <c r="AL60" s="1318" t="s">
        <v>548</v>
      </c>
      <c r="AM60" s="1319"/>
      <c r="AN60" s="1319"/>
      <c r="AO60" s="1319"/>
      <c r="AP60" s="1319"/>
      <c r="AQ60" s="1319"/>
      <c r="AR60" s="1319"/>
      <c r="AS60" s="1319"/>
      <c r="AT60" s="1319"/>
      <c r="AU60" s="1319"/>
      <c r="AV60" s="1319"/>
      <c r="AW60" s="1319"/>
      <c r="AX60" s="1319"/>
      <c r="AY60" s="1319"/>
      <c r="AZ60" s="1320"/>
      <c r="BA60" s="1280"/>
      <c r="BB60" s="1280"/>
      <c r="BC60" s="1280"/>
      <c r="BD60" s="1280"/>
      <c r="BE60" s="1281"/>
      <c r="BF60" s="590"/>
    </row>
    <row r="61" spans="1:58" ht="22" customHeight="1">
      <c r="A61" s="1402"/>
      <c r="B61" s="1224"/>
      <c r="C61" s="1343"/>
      <c r="D61" s="1343"/>
      <c r="E61" s="1343"/>
      <c r="F61" s="1343"/>
      <c r="G61" s="1343"/>
      <c r="H61" s="1343"/>
      <c r="I61" s="1343"/>
      <c r="J61" s="1344"/>
      <c r="K61" s="1224"/>
      <c r="L61" s="1343"/>
      <c r="M61" s="1343"/>
      <c r="N61" s="1344"/>
      <c r="O61" s="1393"/>
      <c r="P61" s="1394"/>
      <c r="Q61" s="1394"/>
      <c r="R61" s="1394"/>
      <c r="S61" s="1394"/>
      <c r="T61" s="1395"/>
      <c r="U61" s="1393"/>
      <c r="V61" s="1394"/>
      <c r="W61" s="1394"/>
      <c r="X61" s="1394"/>
      <c r="Y61" s="1394"/>
      <c r="Z61" s="1395"/>
      <c r="AA61" s="1393"/>
      <c r="AB61" s="1394"/>
      <c r="AC61" s="1394"/>
      <c r="AD61" s="1394"/>
      <c r="AE61" s="1395"/>
      <c r="AF61" s="1253" t="s">
        <v>786</v>
      </c>
      <c r="AG61" s="1253"/>
      <c r="AH61" s="1253"/>
      <c r="AI61" s="1253"/>
      <c r="AJ61" s="1253"/>
      <c r="AK61" s="1254"/>
      <c r="AL61" s="1318" t="s">
        <v>753</v>
      </c>
      <c r="AM61" s="1319"/>
      <c r="AN61" s="1319"/>
      <c r="AO61" s="1319"/>
      <c r="AP61" s="1319"/>
      <c r="AQ61" s="1319"/>
      <c r="AR61" s="1319"/>
      <c r="AS61" s="1319"/>
      <c r="AT61" s="1319"/>
      <c r="AU61" s="1319"/>
      <c r="AV61" s="1319"/>
      <c r="AW61" s="1319"/>
      <c r="AX61" s="1319"/>
      <c r="AY61" s="1319"/>
      <c r="AZ61" s="1320"/>
      <c r="BA61" s="1280"/>
      <c r="BB61" s="1280"/>
      <c r="BC61" s="1280"/>
      <c r="BD61" s="1280"/>
      <c r="BE61" s="1281"/>
      <c r="BF61" s="590"/>
    </row>
    <row r="62" spans="1:58" ht="22" customHeight="1">
      <c r="A62" s="1402"/>
      <c r="B62" s="1224"/>
      <c r="C62" s="1343"/>
      <c r="D62" s="1343"/>
      <c r="E62" s="1343"/>
      <c r="F62" s="1343"/>
      <c r="G62" s="1343"/>
      <c r="H62" s="1343"/>
      <c r="I62" s="1343"/>
      <c r="J62" s="1344"/>
      <c r="K62" s="1224"/>
      <c r="L62" s="1343"/>
      <c r="M62" s="1343"/>
      <c r="N62" s="1344"/>
      <c r="O62" s="1393"/>
      <c r="P62" s="1394"/>
      <c r="Q62" s="1394"/>
      <c r="R62" s="1394"/>
      <c r="S62" s="1394"/>
      <c r="T62" s="1395"/>
      <c r="U62" s="1393"/>
      <c r="V62" s="1394"/>
      <c r="W62" s="1394"/>
      <c r="X62" s="1394"/>
      <c r="Y62" s="1394"/>
      <c r="Z62" s="1395"/>
      <c r="AA62" s="1393"/>
      <c r="AB62" s="1394"/>
      <c r="AC62" s="1394"/>
      <c r="AD62" s="1394"/>
      <c r="AE62" s="1395"/>
      <c r="AF62" s="1252" t="s">
        <v>549</v>
      </c>
      <c r="AG62" s="1253"/>
      <c r="AH62" s="1253"/>
      <c r="AI62" s="1253"/>
      <c r="AJ62" s="1253"/>
      <c r="AK62" s="1254"/>
      <c r="AL62" s="1249" t="s">
        <v>548</v>
      </c>
      <c r="AM62" s="1250"/>
      <c r="AN62" s="1250"/>
      <c r="AO62" s="1250"/>
      <c r="AP62" s="1250"/>
      <c r="AQ62" s="1250"/>
      <c r="AR62" s="1250"/>
      <c r="AS62" s="1250"/>
      <c r="AT62" s="1250"/>
      <c r="AU62" s="1250"/>
      <c r="AV62" s="1250"/>
      <c r="AW62" s="1250"/>
      <c r="AX62" s="1250"/>
      <c r="AY62" s="1250"/>
      <c r="AZ62" s="1251"/>
      <c r="BA62" s="1280"/>
      <c r="BB62" s="1382"/>
      <c r="BC62" s="1382"/>
      <c r="BD62" s="1382"/>
      <c r="BE62" s="1383"/>
      <c r="BF62" s="590"/>
    </row>
    <row r="63" spans="1:58" ht="22" customHeight="1">
      <c r="A63" s="1402"/>
      <c r="B63" s="1224"/>
      <c r="C63" s="1343"/>
      <c r="D63" s="1343"/>
      <c r="E63" s="1343"/>
      <c r="F63" s="1343"/>
      <c r="G63" s="1343"/>
      <c r="H63" s="1343"/>
      <c r="I63" s="1343"/>
      <c r="J63" s="1344"/>
      <c r="K63" s="1224"/>
      <c r="L63" s="1343"/>
      <c r="M63" s="1343"/>
      <c r="N63" s="1344"/>
      <c r="O63" s="1393"/>
      <c r="P63" s="1394"/>
      <c r="Q63" s="1394"/>
      <c r="R63" s="1394"/>
      <c r="S63" s="1394"/>
      <c r="T63" s="1395"/>
      <c r="U63" s="1393"/>
      <c r="V63" s="1394"/>
      <c r="W63" s="1394"/>
      <c r="X63" s="1394"/>
      <c r="Y63" s="1394"/>
      <c r="Z63" s="1395"/>
      <c r="AA63" s="1393"/>
      <c r="AB63" s="1394"/>
      <c r="AC63" s="1394"/>
      <c r="AD63" s="1394"/>
      <c r="AE63" s="1395"/>
      <c r="AF63" s="1193" t="s">
        <v>1072</v>
      </c>
      <c r="AG63" s="1194"/>
      <c r="AH63" s="1194"/>
      <c r="AI63" s="1194"/>
      <c r="AJ63" s="1194"/>
      <c r="AK63" s="1195"/>
      <c r="AL63" s="1257" t="s">
        <v>1056</v>
      </c>
      <c r="AM63" s="1258"/>
      <c r="AN63" s="1258"/>
      <c r="AO63" s="1258"/>
      <c r="AP63" s="1258"/>
      <c r="AQ63" s="1258"/>
      <c r="AR63" s="1258"/>
      <c r="AS63" s="1258"/>
      <c r="AT63" s="1258"/>
      <c r="AU63" s="1258"/>
      <c r="AV63" s="1258"/>
      <c r="AW63" s="1258"/>
      <c r="AX63" s="1258"/>
      <c r="AY63" s="1258"/>
      <c r="AZ63" s="1259"/>
      <c r="BA63" s="1242"/>
      <c r="BB63" s="1283"/>
      <c r="BC63" s="1283"/>
      <c r="BD63" s="1283"/>
      <c r="BE63" s="1284"/>
      <c r="BF63" s="590"/>
    </row>
    <row r="64" spans="1:58" ht="22" customHeight="1">
      <c r="A64" s="1402"/>
      <c r="B64" s="1225"/>
      <c r="C64" s="1345"/>
      <c r="D64" s="1345"/>
      <c r="E64" s="1345"/>
      <c r="F64" s="1345"/>
      <c r="G64" s="1345"/>
      <c r="H64" s="1345"/>
      <c r="I64" s="1345"/>
      <c r="J64" s="1346"/>
      <c r="K64" s="1225"/>
      <c r="L64" s="1345"/>
      <c r="M64" s="1345"/>
      <c r="N64" s="1346"/>
      <c r="O64" s="1396"/>
      <c r="P64" s="1397"/>
      <c r="Q64" s="1397"/>
      <c r="R64" s="1397"/>
      <c r="S64" s="1397"/>
      <c r="T64" s="1398"/>
      <c r="U64" s="1396"/>
      <c r="V64" s="1397"/>
      <c r="W64" s="1397"/>
      <c r="X64" s="1397"/>
      <c r="Y64" s="1397"/>
      <c r="Z64" s="1398"/>
      <c r="AA64" s="1396"/>
      <c r="AB64" s="1397"/>
      <c r="AC64" s="1397"/>
      <c r="AD64" s="1397"/>
      <c r="AE64" s="1398"/>
      <c r="AF64" s="1193" t="s">
        <v>1073</v>
      </c>
      <c r="AG64" s="1194"/>
      <c r="AH64" s="1194"/>
      <c r="AI64" s="1194"/>
      <c r="AJ64" s="1194"/>
      <c r="AK64" s="1195"/>
      <c r="AL64" s="1257" t="s">
        <v>1056</v>
      </c>
      <c r="AM64" s="1258"/>
      <c r="AN64" s="1258"/>
      <c r="AO64" s="1258"/>
      <c r="AP64" s="1258"/>
      <c r="AQ64" s="1258"/>
      <c r="AR64" s="1258"/>
      <c r="AS64" s="1258"/>
      <c r="AT64" s="1258"/>
      <c r="AU64" s="1258"/>
      <c r="AV64" s="1258"/>
      <c r="AW64" s="1258"/>
      <c r="AX64" s="1258"/>
      <c r="AY64" s="1258"/>
      <c r="AZ64" s="1259"/>
      <c r="BA64" s="1242"/>
      <c r="BB64" s="1283"/>
      <c r="BC64" s="1283"/>
      <c r="BD64" s="1283"/>
      <c r="BE64" s="1284"/>
      <c r="BF64" s="590"/>
    </row>
    <row r="65" spans="1:58" ht="22" customHeight="1">
      <c r="A65" s="1402"/>
      <c r="B65" s="1199" t="s">
        <v>182</v>
      </c>
      <c r="C65" s="1200"/>
      <c r="D65" s="1200"/>
      <c r="E65" s="1200"/>
      <c r="F65" s="1200"/>
      <c r="G65" s="1200"/>
      <c r="H65" s="1200"/>
      <c r="I65" s="1200"/>
      <c r="J65" s="1201"/>
      <c r="K65" s="1199"/>
      <c r="L65" s="1200"/>
      <c r="M65" s="1200"/>
      <c r="N65" s="1201"/>
      <c r="O65" s="1208"/>
      <c r="P65" s="1209"/>
      <c r="Q65" s="1209"/>
      <c r="R65" s="1209"/>
      <c r="S65" s="1209"/>
      <c r="T65" s="1210"/>
      <c r="U65" s="1208"/>
      <c r="V65" s="1209"/>
      <c r="W65" s="1209"/>
      <c r="X65" s="1209"/>
      <c r="Y65" s="1209"/>
      <c r="Z65" s="1210"/>
      <c r="AA65" s="1208"/>
      <c r="AB65" s="1209"/>
      <c r="AC65" s="1209"/>
      <c r="AD65" s="1209"/>
      <c r="AE65" s="1210"/>
      <c r="AF65" s="1263" t="s">
        <v>196</v>
      </c>
      <c r="AG65" s="1263"/>
      <c r="AH65" s="1263"/>
      <c r="AI65" s="1263"/>
      <c r="AJ65" s="1263"/>
      <c r="AK65" s="1263"/>
      <c r="AL65" s="1249" t="s">
        <v>775</v>
      </c>
      <c r="AM65" s="1250"/>
      <c r="AN65" s="1250"/>
      <c r="AO65" s="1250"/>
      <c r="AP65" s="1250"/>
      <c r="AQ65" s="1250"/>
      <c r="AR65" s="1250"/>
      <c r="AS65" s="1250"/>
      <c r="AT65" s="1250"/>
      <c r="AU65" s="1250"/>
      <c r="AV65" s="1250"/>
      <c r="AW65" s="1250"/>
      <c r="AX65" s="1250"/>
      <c r="AY65" s="1250"/>
      <c r="AZ65" s="1251"/>
      <c r="BA65" s="1185"/>
      <c r="BB65" s="1185"/>
      <c r="BC65" s="1185"/>
      <c r="BD65" s="1185"/>
      <c r="BE65" s="1244"/>
      <c r="BF65" s="590"/>
    </row>
    <row r="66" spans="1:58" ht="22" customHeight="1">
      <c r="A66" s="1402"/>
      <c r="B66" s="1202"/>
      <c r="C66" s="1203"/>
      <c r="D66" s="1203"/>
      <c r="E66" s="1203"/>
      <c r="F66" s="1203"/>
      <c r="G66" s="1203"/>
      <c r="H66" s="1203"/>
      <c r="I66" s="1203"/>
      <c r="J66" s="1204"/>
      <c r="K66" s="1202"/>
      <c r="L66" s="1203"/>
      <c r="M66" s="1203"/>
      <c r="N66" s="1204"/>
      <c r="O66" s="1211"/>
      <c r="P66" s="1212"/>
      <c r="Q66" s="1212"/>
      <c r="R66" s="1212"/>
      <c r="S66" s="1212"/>
      <c r="T66" s="1213"/>
      <c r="U66" s="1211"/>
      <c r="V66" s="1212"/>
      <c r="W66" s="1212"/>
      <c r="X66" s="1212"/>
      <c r="Y66" s="1212"/>
      <c r="Z66" s="1213"/>
      <c r="AA66" s="1211"/>
      <c r="AB66" s="1212"/>
      <c r="AC66" s="1212"/>
      <c r="AD66" s="1212"/>
      <c r="AE66" s="1213"/>
      <c r="AF66" s="1189" t="s">
        <v>774</v>
      </c>
      <c r="AG66" s="1245"/>
      <c r="AH66" s="1245"/>
      <c r="AI66" s="1245"/>
      <c r="AJ66" s="1245"/>
      <c r="AK66" s="1245"/>
      <c r="AL66" s="1190" t="s">
        <v>753</v>
      </c>
      <c r="AM66" s="1191"/>
      <c r="AN66" s="1191"/>
      <c r="AO66" s="1191"/>
      <c r="AP66" s="1191"/>
      <c r="AQ66" s="1191"/>
      <c r="AR66" s="1191"/>
      <c r="AS66" s="1191"/>
      <c r="AT66" s="1191"/>
      <c r="AU66" s="1191"/>
      <c r="AV66" s="1191"/>
      <c r="AW66" s="1191"/>
      <c r="AX66" s="1191"/>
      <c r="AY66" s="1191"/>
      <c r="AZ66" s="1192"/>
      <c r="BA66" s="1185"/>
      <c r="BB66" s="1185"/>
      <c r="BC66" s="1185"/>
      <c r="BD66" s="1185"/>
      <c r="BE66" s="1244"/>
      <c r="BF66" s="590"/>
    </row>
    <row r="67" spans="1:58" ht="22" customHeight="1">
      <c r="A67" s="1402"/>
      <c r="B67" s="1202"/>
      <c r="C67" s="1203"/>
      <c r="D67" s="1203"/>
      <c r="E67" s="1203"/>
      <c r="F67" s="1203"/>
      <c r="G67" s="1203"/>
      <c r="H67" s="1203"/>
      <c r="I67" s="1203"/>
      <c r="J67" s="1204"/>
      <c r="K67" s="1202"/>
      <c r="L67" s="1203"/>
      <c r="M67" s="1203"/>
      <c r="N67" s="1204"/>
      <c r="O67" s="1211"/>
      <c r="P67" s="1212"/>
      <c r="Q67" s="1212"/>
      <c r="R67" s="1212"/>
      <c r="S67" s="1212"/>
      <c r="T67" s="1213"/>
      <c r="U67" s="1211"/>
      <c r="V67" s="1212"/>
      <c r="W67" s="1212"/>
      <c r="X67" s="1212"/>
      <c r="Y67" s="1212"/>
      <c r="Z67" s="1213"/>
      <c r="AA67" s="1211"/>
      <c r="AB67" s="1212"/>
      <c r="AC67" s="1212"/>
      <c r="AD67" s="1212"/>
      <c r="AE67" s="1213"/>
      <c r="AF67" s="1188" t="s">
        <v>773</v>
      </c>
      <c r="AG67" s="1188"/>
      <c r="AH67" s="1188"/>
      <c r="AI67" s="1188"/>
      <c r="AJ67" s="1188"/>
      <c r="AK67" s="1189"/>
      <c r="AL67" s="1190" t="s">
        <v>753</v>
      </c>
      <c r="AM67" s="1191"/>
      <c r="AN67" s="1191"/>
      <c r="AO67" s="1191"/>
      <c r="AP67" s="1191"/>
      <c r="AQ67" s="1191"/>
      <c r="AR67" s="1191"/>
      <c r="AS67" s="1191"/>
      <c r="AT67" s="1191"/>
      <c r="AU67" s="1191"/>
      <c r="AV67" s="1191"/>
      <c r="AW67" s="1191"/>
      <c r="AX67" s="1191"/>
      <c r="AY67" s="1191"/>
      <c r="AZ67" s="1192"/>
      <c r="BA67" s="1185"/>
      <c r="BB67" s="1185"/>
      <c r="BC67" s="1185"/>
      <c r="BD67" s="1185"/>
      <c r="BE67" s="1244"/>
      <c r="BF67" s="590"/>
    </row>
    <row r="68" spans="1:58" ht="22" customHeight="1">
      <c r="A68" s="1402"/>
      <c r="B68" s="1202"/>
      <c r="C68" s="1203"/>
      <c r="D68" s="1203"/>
      <c r="E68" s="1203"/>
      <c r="F68" s="1203"/>
      <c r="G68" s="1203"/>
      <c r="H68" s="1203"/>
      <c r="I68" s="1203"/>
      <c r="J68" s="1204"/>
      <c r="K68" s="1202"/>
      <c r="L68" s="1203"/>
      <c r="M68" s="1203"/>
      <c r="N68" s="1204"/>
      <c r="O68" s="1211"/>
      <c r="P68" s="1212"/>
      <c r="Q68" s="1212"/>
      <c r="R68" s="1212"/>
      <c r="S68" s="1212"/>
      <c r="T68" s="1213"/>
      <c r="U68" s="1211"/>
      <c r="V68" s="1212"/>
      <c r="W68" s="1212"/>
      <c r="X68" s="1212"/>
      <c r="Y68" s="1212"/>
      <c r="Z68" s="1213"/>
      <c r="AA68" s="1211"/>
      <c r="AB68" s="1212"/>
      <c r="AC68" s="1212"/>
      <c r="AD68" s="1212"/>
      <c r="AE68" s="1213"/>
      <c r="AF68" s="1279" t="s">
        <v>553</v>
      </c>
      <c r="AG68" s="1188"/>
      <c r="AH68" s="1188"/>
      <c r="AI68" s="1188"/>
      <c r="AJ68" s="1188"/>
      <c r="AK68" s="1189"/>
      <c r="AL68" s="1246" t="s">
        <v>753</v>
      </c>
      <c r="AM68" s="1247"/>
      <c r="AN68" s="1247"/>
      <c r="AO68" s="1247"/>
      <c r="AP68" s="1247"/>
      <c r="AQ68" s="1247"/>
      <c r="AR68" s="1247"/>
      <c r="AS68" s="1247"/>
      <c r="AT68" s="1247"/>
      <c r="AU68" s="1247"/>
      <c r="AV68" s="1247"/>
      <c r="AW68" s="1247"/>
      <c r="AX68" s="1247"/>
      <c r="AY68" s="1247"/>
      <c r="AZ68" s="1248"/>
      <c r="BA68" s="1291"/>
      <c r="BB68" s="1292"/>
      <c r="BC68" s="1292"/>
      <c r="BD68" s="1292"/>
      <c r="BE68" s="1293"/>
      <c r="BF68" s="590"/>
    </row>
    <row r="69" spans="1:58" ht="22" customHeight="1">
      <c r="A69" s="1402"/>
      <c r="B69" s="1202"/>
      <c r="C69" s="1203"/>
      <c r="D69" s="1203"/>
      <c r="E69" s="1203"/>
      <c r="F69" s="1203"/>
      <c r="G69" s="1203"/>
      <c r="H69" s="1203"/>
      <c r="I69" s="1203"/>
      <c r="J69" s="1204"/>
      <c r="K69" s="1202"/>
      <c r="L69" s="1203"/>
      <c r="M69" s="1203"/>
      <c r="N69" s="1204"/>
      <c r="O69" s="1211"/>
      <c r="P69" s="1212"/>
      <c r="Q69" s="1212"/>
      <c r="R69" s="1212"/>
      <c r="S69" s="1212"/>
      <c r="T69" s="1213"/>
      <c r="U69" s="1211"/>
      <c r="V69" s="1212"/>
      <c r="W69" s="1212"/>
      <c r="X69" s="1212"/>
      <c r="Y69" s="1212"/>
      <c r="Z69" s="1213"/>
      <c r="AA69" s="1211"/>
      <c r="AB69" s="1212"/>
      <c r="AC69" s="1212"/>
      <c r="AD69" s="1212"/>
      <c r="AE69" s="1213"/>
      <c r="AF69" s="1193" t="s">
        <v>1060</v>
      </c>
      <c r="AG69" s="1194"/>
      <c r="AH69" s="1194"/>
      <c r="AI69" s="1194"/>
      <c r="AJ69" s="1194"/>
      <c r="AK69" s="1195"/>
      <c r="AL69" s="1257" t="s">
        <v>1056</v>
      </c>
      <c r="AM69" s="1258"/>
      <c r="AN69" s="1258"/>
      <c r="AO69" s="1258"/>
      <c r="AP69" s="1258"/>
      <c r="AQ69" s="1258"/>
      <c r="AR69" s="1258"/>
      <c r="AS69" s="1258"/>
      <c r="AT69" s="1258"/>
      <c r="AU69" s="1258"/>
      <c r="AV69" s="1258"/>
      <c r="AW69" s="1258"/>
      <c r="AX69" s="1258"/>
      <c r="AY69" s="1258"/>
      <c r="AZ69" s="1259"/>
      <c r="BA69" s="1265"/>
      <c r="BB69" s="1266"/>
      <c r="BC69" s="1266"/>
      <c r="BD69" s="1266"/>
      <c r="BE69" s="1267"/>
      <c r="BF69" s="590"/>
    </row>
    <row r="70" spans="1:58" ht="22" customHeight="1">
      <c r="A70" s="1402"/>
      <c r="B70" s="1202"/>
      <c r="C70" s="1203"/>
      <c r="D70" s="1203"/>
      <c r="E70" s="1203"/>
      <c r="F70" s="1203"/>
      <c r="G70" s="1203"/>
      <c r="H70" s="1203"/>
      <c r="I70" s="1203"/>
      <c r="J70" s="1204"/>
      <c r="K70" s="1202"/>
      <c r="L70" s="1203"/>
      <c r="M70" s="1203"/>
      <c r="N70" s="1204"/>
      <c r="O70" s="1211"/>
      <c r="P70" s="1212"/>
      <c r="Q70" s="1212"/>
      <c r="R70" s="1212"/>
      <c r="S70" s="1212"/>
      <c r="T70" s="1213"/>
      <c r="U70" s="1211"/>
      <c r="V70" s="1212"/>
      <c r="W70" s="1212"/>
      <c r="X70" s="1212"/>
      <c r="Y70" s="1212"/>
      <c r="Z70" s="1213"/>
      <c r="AA70" s="1211"/>
      <c r="AB70" s="1212"/>
      <c r="AC70" s="1212"/>
      <c r="AD70" s="1212"/>
      <c r="AE70" s="1213"/>
      <c r="AF70" s="1193" t="s">
        <v>1057</v>
      </c>
      <c r="AG70" s="1194"/>
      <c r="AH70" s="1194"/>
      <c r="AI70" s="1194"/>
      <c r="AJ70" s="1194"/>
      <c r="AK70" s="1195"/>
      <c r="AL70" s="1257" t="s">
        <v>753</v>
      </c>
      <c r="AM70" s="1258"/>
      <c r="AN70" s="1258"/>
      <c r="AO70" s="1258"/>
      <c r="AP70" s="1258"/>
      <c r="AQ70" s="1258"/>
      <c r="AR70" s="1258"/>
      <c r="AS70" s="1258"/>
      <c r="AT70" s="1258"/>
      <c r="AU70" s="1258"/>
      <c r="AV70" s="1258"/>
      <c r="AW70" s="1258"/>
      <c r="AX70" s="1258"/>
      <c r="AY70" s="1258"/>
      <c r="AZ70" s="1259"/>
      <c r="BA70" s="1265"/>
      <c r="BB70" s="1266"/>
      <c r="BC70" s="1266"/>
      <c r="BD70" s="1266"/>
      <c r="BE70" s="1267"/>
      <c r="BF70" s="590"/>
    </row>
    <row r="71" spans="1:58" ht="22" customHeight="1">
      <c r="A71" s="1402"/>
      <c r="B71" s="1202"/>
      <c r="C71" s="1203"/>
      <c r="D71" s="1203"/>
      <c r="E71" s="1203"/>
      <c r="F71" s="1203"/>
      <c r="G71" s="1203"/>
      <c r="H71" s="1203"/>
      <c r="I71" s="1203"/>
      <c r="J71" s="1204"/>
      <c r="K71" s="1202"/>
      <c r="L71" s="1203"/>
      <c r="M71" s="1203"/>
      <c r="N71" s="1204"/>
      <c r="O71" s="1211"/>
      <c r="P71" s="1212"/>
      <c r="Q71" s="1212"/>
      <c r="R71" s="1212"/>
      <c r="S71" s="1212"/>
      <c r="T71" s="1213"/>
      <c r="U71" s="1211"/>
      <c r="V71" s="1212"/>
      <c r="W71" s="1212"/>
      <c r="X71" s="1212"/>
      <c r="Y71" s="1212"/>
      <c r="Z71" s="1213"/>
      <c r="AA71" s="1211"/>
      <c r="AB71" s="1212"/>
      <c r="AC71" s="1212"/>
      <c r="AD71" s="1212"/>
      <c r="AE71" s="1213"/>
      <c r="AF71" s="1194" t="s">
        <v>1062</v>
      </c>
      <c r="AG71" s="1194"/>
      <c r="AH71" s="1194"/>
      <c r="AI71" s="1194"/>
      <c r="AJ71" s="1194"/>
      <c r="AK71" s="1195"/>
      <c r="AL71" s="1226" t="s">
        <v>753</v>
      </c>
      <c r="AM71" s="1227"/>
      <c r="AN71" s="1227"/>
      <c r="AO71" s="1227"/>
      <c r="AP71" s="1227"/>
      <c r="AQ71" s="1227"/>
      <c r="AR71" s="1227"/>
      <c r="AS71" s="1227"/>
      <c r="AT71" s="1227"/>
      <c r="AU71" s="1227"/>
      <c r="AV71" s="1227"/>
      <c r="AW71" s="1227"/>
      <c r="AX71" s="1227"/>
      <c r="AY71" s="1227"/>
      <c r="AZ71" s="1228"/>
      <c r="BA71" s="1280"/>
      <c r="BB71" s="1280"/>
      <c r="BC71" s="1280"/>
      <c r="BD71" s="1280"/>
      <c r="BE71" s="1281"/>
      <c r="BF71" s="590"/>
    </row>
    <row r="72" spans="1:58" ht="22" customHeight="1">
      <c r="A72" s="1402"/>
      <c r="B72" s="1202"/>
      <c r="C72" s="1203"/>
      <c r="D72" s="1203"/>
      <c r="E72" s="1203"/>
      <c r="F72" s="1203"/>
      <c r="G72" s="1203"/>
      <c r="H72" s="1203"/>
      <c r="I72" s="1203"/>
      <c r="J72" s="1204"/>
      <c r="K72" s="1202"/>
      <c r="L72" s="1203"/>
      <c r="M72" s="1203"/>
      <c r="N72" s="1204"/>
      <c r="O72" s="1211"/>
      <c r="P72" s="1212"/>
      <c r="Q72" s="1212"/>
      <c r="R72" s="1212"/>
      <c r="S72" s="1212"/>
      <c r="T72" s="1213"/>
      <c r="U72" s="1211"/>
      <c r="V72" s="1212"/>
      <c r="W72" s="1212"/>
      <c r="X72" s="1212"/>
      <c r="Y72" s="1212"/>
      <c r="Z72" s="1213"/>
      <c r="AA72" s="1211"/>
      <c r="AB72" s="1212"/>
      <c r="AC72" s="1212"/>
      <c r="AD72" s="1212"/>
      <c r="AE72" s="1213"/>
      <c r="AF72" s="1194" t="s">
        <v>1059</v>
      </c>
      <c r="AG72" s="1194"/>
      <c r="AH72" s="1194"/>
      <c r="AI72" s="1194"/>
      <c r="AJ72" s="1194"/>
      <c r="AK72" s="1195"/>
      <c r="AL72" s="1226" t="s">
        <v>753</v>
      </c>
      <c r="AM72" s="1227"/>
      <c r="AN72" s="1227"/>
      <c r="AO72" s="1227"/>
      <c r="AP72" s="1227"/>
      <c r="AQ72" s="1227"/>
      <c r="AR72" s="1227"/>
      <c r="AS72" s="1227"/>
      <c r="AT72" s="1227"/>
      <c r="AU72" s="1227"/>
      <c r="AV72" s="1227"/>
      <c r="AW72" s="1227"/>
      <c r="AX72" s="1227"/>
      <c r="AY72" s="1227"/>
      <c r="AZ72" s="1228"/>
      <c r="BA72" s="1280"/>
      <c r="BB72" s="1280"/>
      <c r="BC72" s="1280"/>
      <c r="BD72" s="1280"/>
      <c r="BE72" s="1281"/>
      <c r="BF72" s="590"/>
    </row>
    <row r="73" spans="1:58" ht="22" customHeight="1">
      <c r="A73" s="1402"/>
      <c r="B73" s="1202"/>
      <c r="C73" s="1203"/>
      <c r="D73" s="1203"/>
      <c r="E73" s="1203"/>
      <c r="F73" s="1203"/>
      <c r="G73" s="1203"/>
      <c r="H73" s="1203"/>
      <c r="I73" s="1203"/>
      <c r="J73" s="1204"/>
      <c r="K73" s="1202"/>
      <c r="L73" s="1203"/>
      <c r="M73" s="1203"/>
      <c r="N73" s="1204"/>
      <c r="O73" s="1211"/>
      <c r="P73" s="1212"/>
      <c r="Q73" s="1212"/>
      <c r="R73" s="1212"/>
      <c r="S73" s="1212"/>
      <c r="T73" s="1213"/>
      <c r="U73" s="1211"/>
      <c r="V73" s="1212"/>
      <c r="W73" s="1212"/>
      <c r="X73" s="1212"/>
      <c r="Y73" s="1212"/>
      <c r="Z73" s="1213"/>
      <c r="AA73" s="1211"/>
      <c r="AB73" s="1212"/>
      <c r="AC73" s="1212"/>
      <c r="AD73" s="1212"/>
      <c r="AE73" s="1213"/>
      <c r="AF73" s="1189" t="s">
        <v>415</v>
      </c>
      <c r="AG73" s="1245"/>
      <c r="AH73" s="1245"/>
      <c r="AI73" s="1245"/>
      <c r="AJ73" s="1245"/>
      <c r="AK73" s="1245"/>
      <c r="AL73" s="1182" t="s">
        <v>753</v>
      </c>
      <c r="AM73" s="1247"/>
      <c r="AN73" s="1247"/>
      <c r="AO73" s="1247"/>
      <c r="AP73" s="1247"/>
      <c r="AQ73" s="1247"/>
      <c r="AR73" s="1247"/>
      <c r="AS73" s="1247"/>
      <c r="AT73" s="1247"/>
      <c r="AU73" s="1247"/>
      <c r="AV73" s="1247"/>
      <c r="AW73" s="1247"/>
      <c r="AX73" s="1247"/>
      <c r="AY73" s="1247"/>
      <c r="AZ73" s="1248"/>
      <c r="BA73" s="1185"/>
      <c r="BB73" s="1185"/>
      <c r="BC73" s="1185"/>
      <c r="BD73" s="1185"/>
      <c r="BE73" s="1244"/>
      <c r="BF73" s="590"/>
    </row>
    <row r="74" spans="1:58" ht="22" customHeight="1">
      <c r="A74" s="1402"/>
      <c r="B74" s="1202"/>
      <c r="C74" s="1203"/>
      <c r="D74" s="1203"/>
      <c r="E74" s="1203"/>
      <c r="F74" s="1203"/>
      <c r="G74" s="1203"/>
      <c r="H74" s="1203"/>
      <c r="I74" s="1203"/>
      <c r="J74" s="1204"/>
      <c r="K74" s="1202"/>
      <c r="L74" s="1203"/>
      <c r="M74" s="1203"/>
      <c r="N74" s="1204"/>
      <c r="O74" s="1211"/>
      <c r="P74" s="1212"/>
      <c r="Q74" s="1212"/>
      <c r="R74" s="1212"/>
      <c r="S74" s="1212"/>
      <c r="T74" s="1213"/>
      <c r="U74" s="1211"/>
      <c r="V74" s="1212"/>
      <c r="W74" s="1212"/>
      <c r="X74" s="1212"/>
      <c r="Y74" s="1212"/>
      <c r="Z74" s="1213"/>
      <c r="AA74" s="1211"/>
      <c r="AB74" s="1212"/>
      <c r="AC74" s="1212"/>
      <c r="AD74" s="1212"/>
      <c r="AE74" s="1213"/>
      <c r="AF74" s="1188" t="s">
        <v>417</v>
      </c>
      <c r="AG74" s="1188"/>
      <c r="AH74" s="1188"/>
      <c r="AI74" s="1188"/>
      <c r="AJ74" s="1188"/>
      <c r="AK74" s="1189"/>
      <c r="AL74" s="1190" t="s">
        <v>753</v>
      </c>
      <c r="AM74" s="1191"/>
      <c r="AN74" s="1191"/>
      <c r="AO74" s="1191"/>
      <c r="AP74" s="1191"/>
      <c r="AQ74" s="1191"/>
      <c r="AR74" s="1191"/>
      <c r="AS74" s="1191"/>
      <c r="AT74" s="1191"/>
      <c r="AU74" s="1191"/>
      <c r="AV74" s="1191"/>
      <c r="AW74" s="1191"/>
      <c r="AX74" s="1191"/>
      <c r="AY74" s="1191"/>
      <c r="AZ74" s="1192"/>
      <c r="BA74" s="1185"/>
      <c r="BB74" s="1185"/>
      <c r="BC74" s="1185"/>
      <c r="BD74" s="1185"/>
      <c r="BE74" s="1244"/>
      <c r="BF74" s="590"/>
    </row>
    <row r="75" spans="1:58" ht="22" customHeight="1">
      <c r="A75" s="1402"/>
      <c r="B75" s="1202"/>
      <c r="C75" s="1203"/>
      <c r="D75" s="1203"/>
      <c r="E75" s="1203"/>
      <c r="F75" s="1203"/>
      <c r="G75" s="1203"/>
      <c r="H75" s="1203"/>
      <c r="I75" s="1203"/>
      <c r="J75" s="1204"/>
      <c r="K75" s="1202"/>
      <c r="L75" s="1203"/>
      <c r="M75" s="1203"/>
      <c r="N75" s="1204"/>
      <c r="O75" s="1211"/>
      <c r="P75" s="1212"/>
      <c r="Q75" s="1212"/>
      <c r="R75" s="1212"/>
      <c r="S75" s="1212"/>
      <c r="T75" s="1213"/>
      <c r="U75" s="1211"/>
      <c r="V75" s="1212"/>
      <c r="W75" s="1212"/>
      <c r="X75" s="1212"/>
      <c r="Y75" s="1212"/>
      <c r="Z75" s="1213"/>
      <c r="AA75" s="1211"/>
      <c r="AB75" s="1212"/>
      <c r="AC75" s="1212"/>
      <c r="AD75" s="1212"/>
      <c r="AE75" s="1213"/>
      <c r="AF75" s="1189" t="s">
        <v>128</v>
      </c>
      <c r="AG75" s="1245"/>
      <c r="AH75" s="1245"/>
      <c r="AI75" s="1245"/>
      <c r="AJ75" s="1245"/>
      <c r="AK75" s="1245"/>
      <c r="AL75" s="1190" t="s">
        <v>753</v>
      </c>
      <c r="AM75" s="1191"/>
      <c r="AN75" s="1191"/>
      <c r="AO75" s="1191"/>
      <c r="AP75" s="1191"/>
      <c r="AQ75" s="1191"/>
      <c r="AR75" s="1191"/>
      <c r="AS75" s="1191"/>
      <c r="AT75" s="1191"/>
      <c r="AU75" s="1191"/>
      <c r="AV75" s="1191"/>
      <c r="AW75" s="1191"/>
      <c r="AX75" s="1191"/>
      <c r="AY75" s="1191"/>
      <c r="AZ75" s="1192"/>
      <c r="BA75" s="1185"/>
      <c r="BB75" s="1185"/>
      <c r="BC75" s="1185"/>
      <c r="BD75" s="1185"/>
      <c r="BE75" s="1244"/>
      <c r="BF75" s="590"/>
    </row>
    <row r="76" spans="1:58" ht="22" customHeight="1">
      <c r="A76" s="1402"/>
      <c r="B76" s="1202"/>
      <c r="C76" s="1203"/>
      <c r="D76" s="1203"/>
      <c r="E76" s="1203"/>
      <c r="F76" s="1203"/>
      <c r="G76" s="1203"/>
      <c r="H76" s="1203"/>
      <c r="I76" s="1203"/>
      <c r="J76" s="1204"/>
      <c r="K76" s="1202"/>
      <c r="L76" s="1203"/>
      <c r="M76" s="1203"/>
      <c r="N76" s="1204"/>
      <c r="O76" s="1211"/>
      <c r="P76" s="1212"/>
      <c r="Q76" s="1212"/>
      <c r="R76" s="1212"/>
      <c r="S76" s="1212"/>
      <c r="T76" s="1213"/>
      <c r="U76" s="1211"/>
      <c r="V76" s="1212"/>
      <c r="W76" s="1212"/>
      <c r="X76" s="1212"/>
      <c r="Y76" s="1212"/>
      <c r="Z76" s="1213"/>
      <c r="AA76" s="1211"/>
      <c r="AB76" s="1212"/>
      <c r="AC76" s="1212"/>
      <c r="AD76" s="1212"/>
      <c r="AE76" s="1213"/>
      <c r="AF76" s="1254" t="s">
        <v>896</v>
      </c>
      <c r="AG76" s="1263"/>
      <c r="AH76" s="1263"/>
      <c r="AI76" s="1263"/>
      <c r="AJ76" s="1263"/>
      <c r="AK76" s="1263"/>
      <c r="AL76" s="1249" t="s">
        <v>753</v>
      </c>
      <c r="AM76" s="1250"/>
      <c r="AN76" s="1250"/>
      <c r="AO76" s="1250"/>
      <c r="AP76" s="1250"/>
      <c r="AQ76" s="1250"/>
      <c r="AR76" s="1250"/>
      <c r="AS76" s="1250"/>
      <c r="AT76" s="1250"/>
      <c r="AU76" s="1250"/>
      <c r="AV76" s="1250"/>
      <c r="AW76" s="1250"/>
      <c r="AX76" s="1250"/>
      <c r="AY76" s="1250"/>
      <c r="AZ76" s="1251"/>
      <c r="BA76" s="1185"/>
      <c r="BB76" s="1185"/>
      <c r="BC76" s="1185"/>
      <c r="BD76" s="1185"/>
      <c r="BE76" s="1244"/>
      <c r="BF76" s="590"/>
    </row>
    <row r="77" spans="1:58" ht="22" customHeight="1">
      <c r="A77" s="1402"/>
      <c r="B77" s="1202"/>
      <c r="C77" s="1203"/>
      <c r="D77" s="1203"/>
      <c r="E77" s="1203"/>
      <c r="F77" s="1203"/>
      <c r="G77" s="1203"/>
      <c r="H77" s="1203"/>
      <c r="I77" s="1203"/>
      <c r="J77" s="1204"/>
      <c r="K77" s="1202"/>
      <c r="L77" s="1203"/>
      <c r="M77" s="1203"/>
      <c r="N77" s="1204"/>
      <c r="O77" s="1211"/>
      <c r="P77" s="1212"/>
      <c r="Q77" s="1212"/>
      <c r="R77" s="1212"/>
      <c r="S77" s="1212"/>
      <c r="T77" s="1213"/>
      <c r="U77" s="1211"/>
      <c r="V77" s="1212"/>
      <c r="W77" s="1212"/>
      <c r="X77" s="1212"/>
      <c r="Y77" s="1212"/>
      <c r="Z77" s="1213"/>
      <c r="AA77" s="1211"/>
      <c r="AB77" s="1212"/>
      <c r="AC77" s="1212"/>
      <c r="AD77" s="1212"/>
      <c r="AE77" s="1213"/>
      <c r="AF77" s="1254" t="s">
        <v>129</v>
      </c>
      <c r="AG77" s="1263"/>
      <c r="AH77" s="1263"/>
      <c r="AI77" s="1263"/>
      <c r="AJ77" s="1263"/>
      <c r="AK77" s="1263"/>
      <c r="AL77" s="1379" t="s">
        <v>418</v>
      </c>
      <c r="AM77" s="1380"/>
      <c r="AN77" s="1380"/>
      <c r="AO77" s="1380"/>
      <c r="AP77" s="1380"/>
      <c r="AQ77" s="1380"/>
      <c r="AR77" s="1380"/>
      <c r="AS77" s="1380"/>
      <c r="AT77" s="1380"/>
      <c r="AU77" s="1380"/>
      <c r="AV77" s="1380"/>
      <c r="AW77" s="1380"/>
      <c r="AX77" s="1380"/>
      <c r="AY77" s="1380"/>
      <c r="AZ77" s="1381"/>
      <c r="BA77" s="1185"/>
      <c r="BB77" s="1185"/>
      <c r="BC77" s="1185"/>
      <c r="BD77" s="1185"/>
      <c r="BE77" s="1244"/>
      <c r="BF77" s="590"/>
    </row>
    <row r="78" spans="1:58" ht="22" customHeight="1">
      <c r="A78" s="1402"/>
      <c r="B78" s="1202"/>
      <c r="C78" s="1203"/>
      <c r="D78" s="1203"/>
      <c r="E78" s="1203"/>
      <c r="F78" s="1203"/>
      <c r="G78" s="1203"/>
      <c r="H78" s="1203"/>
      <c r="I78" s="1203"/>
      <c r="J78" s="1204"/>
      <c r="K78" s="1202"/>
      <c r="L78" s="1203"/>
      <c r="M78" s="1203"/>
      <c r="N78" s="1204"/>
      <c r="O78" s="1211"/>
      <c r="P78" s="1212"/>
      <c r="Q78" s="1212"/>
      <c r="R78" s="1212"/>
      <c r="S78" s="1212"/>
      <c r="T78" s="1213"/>
      <c r="U78" s="1211"/>
      <c r="V78" s="1212"/>
      <c r="W78" s="1212"/>
      <c r="X78" s="1212"/>
      <c r="Y78" s="1212"/>
      <c r="Z78" s="1213"/>
      <c r="AA78" s="1211"/>
      <c r="AB78" s="1212"/>
      <c r="AC78" s="1212"/>
      <c r="AD78" s="1212"/>
      <c r="AE78" s="1213"/>
      <c r="AF78" s="1254" t="s">
        <v>193</v>
      </c>
      <c r="AG78" s="1263"/>
      <c r="AH78" s="1263"/>
      <c r="AI78" s="1263"/>
      <c r="AJ78" s="1263"/>
      <c r="AK78" s="1263"/>
      <c r="AL78" s="1318" t="s">
        <v>753</v>
      </c>
      <c r="AM78" s="1319"/>
      <c r="AN78" s="1319"/>
      <c r="AO78" s="1319"/>
      <c r="AP78" s="1319"/>
      <c r="AQ78" s="1319"/>
      <c r="AR78" s="1319"/>
      <c r="AS78" s="1319"/>
      <c r="AT78" s="1319"/>
      <c r="AU78" s="1319"/>
      <c r="AV78" s="1319"/>
      <c r="AW78" s="1319"/>
      <c r="AX78" s="1319"/>
      <c r="AY78" s="1319"/>
      <c r="AZ78" s="1320"/>
      <c r="BA78" s="1185"/>
      <c r="BB78" s="1185"/>
      <c r="BC78" s="1185"/>
      <c r="BD78" s="1185"/>
      <c r="BE78" s="1244"/>
      <c r="BF78" s="590"/>
    </row>
    <row r="79" spans="1:58" ht="22" customHeight="1">
      <c r="A79" s="1402"/>
      <c r="B79" s="1202"/>
      <c r="C79" s="1203"/>
      <c r="D79" s="1203"/>
      <c r="E79" s="1203"/>
      <c r="F79" s="1203"/>
      <c r="G79" s="1203"/>
      <c r="H79" s="1203"/>
      <c r="I79" s="1203"/>
      <c r="J79" s="1204"/>
      <c r="K79" s="1202"/>
      <c r="L79" s="1203"/>
      <c r="M79" s="1203"/>
      <c r="N79" s="1204"/>
      <c r="O79" s="1211"/>
      <c r="P79" s="1212"/>
      <c r="Q79" s="1212"/>
      <c r="R79" s="1212"/>
      <c r="S79" s="1212"/>
      <c r="T79" s="1213"/>
      <c r="U79" s="1211"/>
      <c r="V79" s="1212"/>
      <c r="W79" s="1212"/>
      <c r="X79" s="1212"/>
      <c r="Y79" s="1212"/>
      <c r="Z79" s="1213"/>
      <c r="AA79" s="1211"/>
      <c r="AB79" s="1212"/>
      <c r="AC79" s="1212"/>
      <c r="AD79" s="1212"/>
      <c r="AE79" s="1213"/>
      <c r="AF79" s="1254" t="s">
        <v>195</v>
      </c>
      <c r="AG79" s="1263"/>
      <c r="AH79" s="1263"/>
      <c r="AI79" s="1263"/>
      <c r="AJ79" s="1263"/>
      <c r="AK79" s="1263"/>
      <c r="AL79" s="1249" t="s">
        <v>753</v>
      </c>
      <c r="AM79" s="1250"/>
      <c r="AN79" s="1250"/>
      <c r="AO79" s="1250"/>
      <c r="AP79" s="1250"/>
      <c r="AQ79" s="1250"/>
      <c r="AR79" s="1250"/>
      <c r="AS79" s="1250"/>
      <c r="AT79" s="1250"/>
      <c r="AU79" s="1250"/>
      <c r="AV79" s="1250"/>
      <c r="AW79" s="1250"/>
      <c r="AX79" s="1250"/>
      <c r="AY79" s="1250"/>
      <c r="AZ79" s="1251"/>
      <c r="BA79" s="1185"/>
      <c r="BB79" s="1185"/>
      <c r="BC79" s="1185"/>
      <c r="BD79" s="1185"/>
      <c r="BE79" s="1244"/>
      <c r="BF79" s="590"/>
    </row>
    <row r="80" spans="1:58" ht="22" customHeight="1">
      <c r="A80" s="1402"/>
      <c r="B80" s="1202"/>
      <c r="C80" s="1203"/>
      <c r="D80" s="1203"/>
      <c r="E80" s="1203"/>
      <c r="F80" s="1203"/>
      <c r="G80" s="1203"/>
      <c r="H80" s="1203"/>
      <c r="I80" s="1203"/>
      <c r="J80" s="1204"/>
      <c r="K80" s="1202"/>
      <c r="L80" s="1203"/>
      <c r="M80" s="1203"/>
      <c r="N80" s="1204"/>
      <c r="O80" s="1211"/>
      <c r="P80" s="1212"/>
      <c r="Q80" s="1212"/>
      <c r="R80" s="1212"/>
      <c r="S80" s="1212"/>
      <c r="T80" s="1213"/>
      <c r="U80" s="1211"/>
      <c r="V80" s="1212"/>
      <c r="W80" s="1212"/>
      <c r="X80" s="1212"/>
      <c r="Y80" s="1212"/>
      <c r="Z80" s="1213"/>
      <c r="AA80" s="1211"/>
      <c r="AB80" s="1212"/>
      <c r="AC80" s="1212"/>
      <c r="AD80" s="1212"/>
      <c r="AE80" s="1213"/>
      <c r="AF80" s="1254" t="s">
        <v>787</v>
      </c>
      <c r="AG80" s="1263"/>
      <c r="AH80" s="1263"/>
      <c r="AI80" s="1263"/>
      <c r="AJ80" s="1263"/>
      <c r="AK80" s="1263"/>
      <c r="AL80" s="1249" t="s">
        <v>753</v>
      </c>
      <c r="AM80" s="1250"/>
      <c r="AN80" s="1250"/>
      <c r="AO80" s="1250"/>
      <c r="AP80" s="1250"/>
      <c r="AQ80" s="1250"/>
      <c r="AR80" s="1250"/>
      <c r="AS80" s="1250"/>
      <c r="AT80" s="1250"/>
      <c r="AU80" s="1250"/>
      <c r="AV80" s="1250"/>
      <c r="AW80" s="1250"/>
      <c r="AX80" s="1250"/>
      <c r="AY80" s="1250"/>
      <c r="AZ80" s="1251"/>
      <c r="BA80" s="1185"/>
      <c r="BB80" s="1185"/>
      <c r="BC80" s="1185"/>
      <c r="BD80" s="1185"/>
      <c r="BE80" s="1244"/>
      <c r="BF80" s="590"/>
    </row>
    <row r="81" spans="1:58" ht="22" customHeight="1">
      <c r="A81" s="1402"/>
      <c r="B81" s="1202"/>
      <c r="C81" s="1203"/>
      <c r="D81" s="1203"/>
      <c r="E81" s="1203"/>
      <c r="F81" s="1203"/>
      <c r="G81" s="1203"/>
      <c r="H81" s="1203"/>
      <c r="I81" s="1203"/>
      <c r="J81" s="1204"/>
      <c r="K81" s="1202"/>
      <c r="L81" s="1203"/>
      <c r="M81" s="1203"/>
      <c r="N81" s="1204"/>
      <c r="O81" s="1211"/>
      <c r="P81" s="1212"/>
      <c r="Q81" s="1212"/>
      <c r="R81" s="1212"/>
      <c r="S81" s="1212"/>
      <c r="T81" s="1213"/>
      <c r="U81" s="1211"/>
      <c r="V81" s="1212"/>
      <c r="W81" s="1212"/>
      <c r="X81" s="1212"/>
      <c r="Y81" s="1212"/>
      <c r="Z81" s="1213"/>
      <c r="AA81" s="1211"/>
      <c r="AB81" s="1212"/>
      <c r="AC81" s="1212"/>
      <c r="AD81" s="1212"/>
      <c r="AE81" s="1213"/>
      <c r="AF81" s="1253" t="s">
        <v>90</v>
      </c>
      <c r="AG81" s="1253"/>
      <c r="AH81" s="1253"/>
      <c r="AI81" s="1253"/>
      <c r="AJ81" s="1253"/>
      <c r="AK81" s="1254"/>
      <c r="AL81" s="1318" t="s">
        <v>753</v>
      </c>
      <c r="AM81" s="1319"/>
      <c r="AN81" s="1319"/>
      <c r="AO81" s="1319"/>
      <c r="AP81" s="1319"/>
      <c r="AQ81" s="1319"/>
      <c r="AR81" s="1319"/>
      <c r="AS81" s="1319"/>
      <c r="AT81" s="1319"/>
      <c r="AU81" s="1319"/>
      <c r="AV81" s="1319"/>
      <c r="AW81" s="1319"/>
      <c r="AX81" s="1319"/>
      <c r="AY81" s="1319"/>
      <c r="AZ81" s="1320"/>
      <c r="BA81" s="1185"/>
      <c r="BB81" s="1185"/>
      <c r="BC81" s="1185"/>
      <c r="BD81" s="1185"/>
      <c r="BE81" s="1244"/>
      <c r="BF81" s="590"/>
    </row>
    <row r="82" spans="1:58" ht="22" customHeight="1">
      <c r="A82" s="1402"/>
      <c r="B82" s="1202"/>
      <c r="C82" s="1203"/>
      <c r="D82" s="1203"/>
      <c r="E82" s="1203"/>
      <c r="F82" s="1203"/>
      <c r="G82" s="1203"/>
      <c r="H82" s="1203"/>
      <c r="I82" s="1203"/>
      <c r="J82" s="1204"/>
      <c r="K82" s="1202"/>
      <c r="L82" s="1203"/>
      <c r="M82" s="1203"/>
      <c r="N82" s="1204"/>
      <c r="O82" s="1211"/>
      <c r="P82" s="1212"/>
      <c r="Q82" s="1212"/>
      <c r="R82" s="1212"/>
      <c r="S82" s="1212"/>
      <c r="T82" s="1213"/>
      <c r="U82" s="1211"/>
      <c r="V82" s="1212"/>
      <c r="W82" s="1212"/>
      <c r="X82" s="1212"/>
      <c r="Y82" s="1212"/>
      <c r="Z82" s="1213"/>
      <c r="AA82" s="1211"/>
      <c r="AB82" s="1212"/>
      <c r="AC82" s="1212"/>
      <c r="AD82" s="1212"/>
      <c r="AE82" s="1213"/>
      <c r="AF82" s="1252" t="s">
        <v>760</v>
      </c>
      <c r="AG82" s="1253"/>
      <c r="AH82" s="1253"/>
      <c r="AI82" s="1253"/>
      <c r="AJ82" s="1253"/>
      <c r="AK82" s="1254"/>
      <c r="AL82" s="1318" t="s">
        <v>753</v>
      </c>
      <c r="AM82" s="1319"/>
      <c r="AN82" s="1319"/>
      <c r="AO82" s="1319"/>
      <c r="AP82" s="1319"/>
      <c r="AQ82" s="1319"/>
      <c r="AR82" s="1319"/>
      <c r="AS82" s="1319"/>
      <c r="AT82" s="1319"/>
      <c r="AU82" s="1319"/>
      <c r="AV82" s="1319"/>
      <c r="AW82" s="1319"/>
      <c r="AX82" s="1319"/>
      <c r="AY82" s="1319"/>
      <c r="AZ82" s="1320"/>
      <c r="BA82" s="1268"/>
      <c r="BB82" s="1269"/>
      <c r="BC82" s="1269"/>
      <c r="BD82" s="1269"/>
      <c r="BE82" s="1270"/>
      <c r="BF82" s="590"/>
    </row>
    <row r="83" spans="1:58" ht="22" customHeight="1">
      <c r="A83" s="1402"/>
      <c r="B83" s="1202"/>
      <c r="C83" s="1203"/>
      <c r="D83" s="1203"/>
      <c r="E83" s="1203"/>
      <c r="F83" s="1203"/>
      <c r="G83" s="1203"/>
      <c r="H83" s="1203"/>
      <c r="I83" s="1203"/>
      <c r="J83" s="1204"/>
      <c r="K83" s="1202"/>
      <c r="L83" s="1203"/>
      <c r="M83" s="1203"/>
      <c r="N83" s="1204"/>
      <c r="O83" s="1211"/>
      <c r="P83" s="1212"/>
      <c r="Q83" s="1212"/>
      <c r="R83" s="1212"/>
      <c r="S83" s="1212"/>
      <c r="T83" s="1213"/>
      <c r="U83" s="1211"/>
      <c r="V83" s="1212"/>
      <c r="W83" s="1212"/>
      <c r="X83" s="1212"/>
      <c r="Y83" s="1212"/>
      <c r="Z83" s="1213"/>
      <c r="AA83" s="1211"/>
      <c r="AB83" s="1212"/>
      <c r="AC83" s="1212"/>
      <c r="AD83" s="1212"/>
      <c r="AE83" s="1213"/>
      <c r="AF83" s="1252" t="s">
        <v>998</v>
      </c>
      <c r="AG83" s="1253"/>
      <c r="AH83" s="1253"/>
      <c r="AI83" s="1253"/>
      <c r="AJ83" s="1253"/>
      <c r="AK83" s="1254"/>
      <c r="AL83" s="1318" t="s">
        <v>753</v>
      </c>
      <c r="AM83" s="1319"/>
      <c r="AN83" s="1319"/>
      <c r="AO83" s="1319"/>
      <c r="AP83" s="1319"/>
      <c r="AQ83" s="1319"/>
      <c r="AR83" s="1319"/>
      <c r="AS83" s="1319"/>
      <c r="AT83" s="1319"/>
      <c r="AU83" s="1319"/>
      <c r="AV83" s="1319"/>
      <c r="AW83" s="1319"/>
      <c r="AX83" s="1319"/>
      <c r="AY83" s="1319"/>
      <c r="AZ83" s="1320"/>
      <c r="BA83" s="1291"/>
      <c r="BB83" s="1292"/>
      <c r="BC83" s="1292"/>
      <c r="BD83" s="1292"/>
      <c r="BE83" s="1293"/>
      <c r="BF83" s="590"/>
    </row>
    <row r="84" spans="1:58" ht="63" customHeight="1">
      <c r="A84" s="1402"/>
      <c r="B84" s="1202"/>
      <c r="C84" s="1203"/>
      <c r="D84" s="1203"/>
      <c r="E84" s="1203"/>
      <c r="F84" s="1203"/>
      <c r="G84" s="1203"/>
      <c r="H84" s="1203"/>
      <c r="I84" s="1203"/>
      <c r="J84" s="1204"/>
      <c r="K84" s="1202"/>
      <c r="L84" s="1203"/>
      <c r="M84" s="1203"/>
      <c r="N84" s="1204"/>
      <c r="O84" s="1211"/>
      <c r="P84" s="1212"/>
      <c r="Q84" s="1212"/>
      <c r="R84" s="1212"/>
      <c r="S84" s="1212"/>
      <c r="T84" s="1213"/>
      <c r="U84" s="1211"/>
      <c r="V84" s="1212"/>
      <c r="W84" s="1212"/>
      <c r="X84" s="1212"/>
      <c r="Y84" s="1212"/>
      <c r="Z84" s="1213"/>
      <c r="AA84" s="1211"/>
      <c r="AB84" s="1212"/>
      <c r="AC84" s="1212"/>
      <c r="AD84" s="1212"/>
      <c r="AE84" s="1213"/>
      <c r="AF84" s="1253" t="s">
        <v>410</v>
      </c>
      <c r="AG84" s="1321"/>
      <c r="AH84" s="1321"/>
      <c r="AI84" s="1321"/>
      <c r="AJ84" s="1321"/>
      <c r="AK84" s="1322"/>
      <c r="AL84" s="1271" t="s">
        <v>989</v>
      </c>
      <c r="AM84" s="1272"/>
      <c r="AN84" s="1272"/>
      <c r="AO84" s="1272"/>
      <c r="AP84" s="1272"/>
      <c r="AQ84" s="1272"/>
      <c r="AR84" s="1272"/>
      <c r="AS84" s="1272"/>
      <c r="AT84" s="1272"/>
      <c r="AU84" s="1272"/>
      <c r="AV84" s="1272"/>
      <c r="AW84" s="1272"/>
      <c r="AX84" s="1272"/>
      <c r="AY84" s="1272"/>
      <c r="AZ84" s="1273"/>
      <c r="BA84" s="1268"/>
      <c r="BB84" s="1289"/>
      <c r="BC84" s="1289"/>
      <c r="BD84" s="1289"/>
      <c r="BE84" s="1290"/>
      <c r="BF84" s="590"/>
    </row>
    <row r="85" spans="1:58" ht="22" customHeight="1">
      <c r="A85" s="1402"/>
      <c r="B85" s="1202"/>
      <c r="C85" s="1203"/>
      <c r="D85" s="1203"/>
      <c r="E85" s="1203"/>
      <c r="F85" s="1203"/>
      <c r="G85" s="1203"/>
      <c r="H85" s="1203"/>
      <c r="I85" s="1203"/>
      <c r="J85" s="1204"/>
      <c r="K85" s="1202"/>
      <c r="L85" s="1203"/>
      <c r="M85" s="1203"/>
      <c r="N85" s="1204"/>
      <c r="O85" s="1211"/>
      <c r="P85" s="1212"/>
      <c r="Q85" s="1212"/>
      <c r="R85" s="1212"/>
      <c r="S85" s="1212"/>
      <c r="T85" s="1213"/>
      <c r="U85" s="1211"/>
      <c r="V85" s="1212"/>
      <c r="W85" s="1212"/>
      <c r="X85" s="1212"/>
      <c r="Y85" s="1212"/>
      <c r="Z85" s="1213"/>
      <c r="AA85" s="1211"/>
      <c r="AB85" s="1212"/>
      <c r="AC85" s="1212"/>
      <c r="AD85" s="1212"/>
      <c r="AE85" s="1213"/>
      <c r="AF85" s="1253" t="s">
        <v>547</v>
      </c>
      <c r="AG85" s="1253"/>
      <c r="AH85" s="1253"/>
      <c r="AI85" s="1253"/>
      <c r="AJ85" s="1253"/>
      <c r="AK85" s="1254"/>
      <c r="AL85" s="1318" t="s">
        <v>548</v>
      </c>
      <c r="AM85" s="1319"/>
      <c r="AN85" s="1319"/>
      <c r="AO85" s="1319"/>
      <c r="AP85" s="1319"/>
      <c r="AQ85" s="1319"/>
      <c r="AR85" s="1319"/>
      <c r="AS85" s="1319"/>
      <c r="AT85" s="1319"/>
      <c r="AU85" s="1319"/>
      <c r="AV85" s="1319"/>
      <c r="AW85" s="1319"/>
      <c r="AX85" s="1319"/>
      <c r="AY85" s="1319"/>
      <c r="AZ85" s="1320"/>
      <c r="BA85" s="1185"/>
      <c r="BB85" s="1185"/>
      <c r="BC85" s="1185"/>
      <c r="BD85" s="1185"/>
      <c r="BE85" s="1244"/>
      <c r="BF85" s="590"/>
    </row>
    <row r="86" spans="1:58" ht="22" customHeight="1">
      <c r="A86" s="1402"/>
      <c r="B86" s="1202"/>
      <c r="C86" s="1203"/>
      <c r="D86" s="1203"/>
      <c r="E86" s="1203"/>
      <c r="F86" s="1203"/>
      <c r="G86" s="1203"/>
      <c r="H86" s="1203"/>
      <c r="I86" s="1203"/>
      <c r="J86" s="1204"/>
      <c r="K86" s="1202"/>
      <c r="L86" s="1203"/>
      <c r="M86" s="1203"/>
      <c r="N86" s="1204"/>
      <c r="O86" s="1211"/>
      <c r="P86" s="1212"/>
      <c r="Q86" s="1212"/>
      <c r="R86" s="1212"/>
      <c r="S86" s="1212"/>
      <c r="T86" s="1213"/>
      <c r="U86" s="1211"/>
      <c r="V86" s="1212"/>
      <c r="W86" s="1212"/>
      <c r="X86" s="1212"/>
      <c r="Y86" s="1212"/>
      <c r="Z86" s="1213"/>
      <c r="AA86" s="1211"/>
      <c r="AB86" s="1212"/>
      <c r="AC86" s="1212"/>
      <c r="AD86" s="1212"/>
      <c r="AE86" s="1213"/>
      <c r="AF86" s="1253" t="s">
        <v>552</v>
      </c>
      <c r="AG86" s="1253"/>
      <c r="AH86" s="1253"/>
      <c r="AI86" s="1253"/>
      <c r="AJ86" s="1253"/>
      <c r="AK86" s="1254"/>
      <c r="AL86" s="1318" t="s">
        <v>548</v>
      </c>
      <c r="AM86" s="1319"/>
      <c r="AN86" s="1319"/>
      <c r="AO86" s="1319"/>
      <c r="AP86" s="1319"/>
      <c r="AQ86" s="1319"/>
      <c r="AR86" s="1319"/>
      <c r="AS86" s="1319"/>
      <c r="AT86" s="1319"/>
      <c r="AU86" s="1319"/>
      <c r="AV86" s="1319"/>
      <c r="AW86" s="1319"/>
      <c r="AX86" s="1319"/>
      <c r="AY86" s="1319"/>
      <c r="AZ86" s="1320"/>
      <c r="BA86" s="1185"/>
      <c r="BB86" s="1185"/>
      <c r="BC86" s="1185"/>
      <c r="BD86" s="1185"/>
      <c r="BE86" s="1244"/>
      <c r="BF86" s="590"/>
    </row>
    <row r="87" spans="1:58" ht="22" customHeight="1">
      <c r="A87" s="1402"/>
      <c r="B87" s="1202"/>
      <c r="C87" s="1203"/>
      <c r="D87" s="1203"/>
      <c r="E87" s="1203"/>
      <c r="F87" s="1203"/>
      <c r="G87" s="1203"/>
      <c r="H87" s="1203"/>
      <c r="I87" s="1203"/>
      <c r="J87" s="1204"/>
      <c r="K87" s="1202"/>
      <c r="L87" s="1203"/>
      <c r="M87" s="1203"/>
      <c r="N87" s="1204"/>
      <c r="O87" s="1211"/>
      <c r="P87" s="1212"/>
      <c r="Q87" s="1212"/>
      <c r="R87" s="1212"/>
      <c r="S87" s="1212"/>
      <c r="T87" s="1213"/>
      <c r="U87" s="1211"/>
      <c r="V87" s="1212"/>
      <c r="W87" s="1212"/>
      <c r="X87" s="1212"/>
      <c r="Y87" s="1212"/>
      <c r="Z87" s="1213"/>
      <c r="AA87" s="1211"/>
      <c r="AB87" s="1212"/>
      <c r="AC87" s="1212"/>
      <c r="AD87" s="1212"/>
      <c r="AE87" s="1213"/>
      <c r="AF87" s="1253" t="s">
        <v>990</v>
      </c>
      <c r="AG87" s="1253"/>
      <c r="AH87" s="1253"/>
      <c r="AI87" s="1253"/>
      <c r="AJ87" s="1253"/>
      <c r="AK87" s="1254"/>
      <c r="AL87" s="1318" t="s">
        <v>764</v>
      </c>
      <c r="AM87" s="1319"/>
      <c r="AN87" s="1319"/>
      <c r="AO87" s="1319"/>
      <c r="AP87" s="1319"/>
      <c r="AQ87" s="1319"/>
      <c r="AR87" s="1319"/>
      <c r="AS87" s="1319"/>
      <c r="AT87" s="1319"/>
      <c r="AU87" s="1319"/>
      <c r="AV87" s="1319"/>
      <c r="AW87" s="1319"/>
      <c r="AX87" s="1319"/>
      <c r="AY87" s="1319"/>
      <c r="AZ87" s="1320"/>
      <c r="BA87" s="1185"/>
      <c r="BB87" s="1185"/>
      <c r="BC87" s="1185"/>
      <c r="BD87" s="1185"/>
      <c r="BE87" s="1244"/>
      <c r="BF87" s="590"/>
    </row>
    <row r="88" spans="1:58" ht="22" customHeight="1">
      <c r="A88" s="1402"/>
      <c r="B88" s="1202"/>
      <c r="C88" s="1203"/>
      <c r="D88" s="1203"/>
      <c r="E88" s="1203"/>
      <c r="F88" s="1203"/>
      <c r="G88" s="1203"/>
      <c r="H88" s="1203"/>
      <c r="I88" s="1203"/>
      <c r="J88" s="1204"/>
      <c r="K88" s="1202"/>
      <c r="L88" s="1203"/>
      <c r="M88" s="1203"/>
      <c r="N88" s="1204"/>
      <c r="O88" s="1211"/>
      <c r="P88" s="1212"/>
      <c r="Q88" s="1212"/>
      <c r="R88" s="1212"/>
      <c r="S88" s="1212"/>
      <c r="T88" s="1213"/>
      <c r="U88" s="1211"/>
      <c r="V88" s="1212"/>
      <c r="W88" s="1212"/>
      <c r="X88" s="1212"/>
      <c r="Y88" s="1212"/>
      <c r="Z88" s="1213"/>
      <c r="AA88" s="1211"/>
      <c r="AB88" s="1212"/>
      <c r="AC88" s="1212"/>
      <c r="AD88" s="1212"/>
      <c r="AE88" s="1213"/>
      <c r="AF88" s="1253" t="s">
        <v>549</v>
      </c>
      <c r="AG88" s="1253"/>
      <c r="AH88" s="1253"/>
      <c r="AI88" s="1253"/>
      <c r="AJ88" s="1253"/>
      <c r="AK88" s="1254"/>
      <c r="AL88" s="1318" t="s">
        <v>548</v>
      </c>
      <c r="AM88" s="1319"/>
      <c r="AN88" s="1319"/>
      <c r="AO88" s="1319"/>
      <c r="AP88" s="1319"/>
      <c r="AQ88" s="1319"/>
      <c r="AR88" s="1319"/>
      <c r="AS88" s="1319"/>
      <c r="AT88" s="1319"/>
      <c r="AU88" s="1319"/>
      <c r="AV88" s="1319"/>
      <c r="AW88" s="1319"/>
      <c r="AX88" s="1319"/>
      <c r="AY88" s="1319"/>
      <c r="AZ88" s="1320"/>
      <c r="BA88" s="1185"/>
      <c r="BB88" s="1186"/>
      <c r="BC88" s="1186"/>
      <c r="BD88" s="1186"/>
      <c r="BE88" s="1187"/>
      <c r="BF88" s="590"/>
    </row>
    <row r="89" spans="1:58" ht="22" customHeight="1">
      <c r="A89" s="1402"/>
      <c r="B89" s="1205"/>
      <c r="C89" s="1206"/>
      <c r="D89" s="1206"/>
      <c r="E89" s="1206"/>
      <c r="F89" s="1206"/>
      <c r="G89" s="1206"/>
      <c r="H89" s="1206"/>
      <c r="I89" s="1206"/>
      <c r="J89" s="1207"/>
      <c r="K89" s="1364"/>
      <c r="L89" s="1365"/>
      <c r="M89" s="1365"/>
      <c r="N89" s="1366"/>
      <c r="O89" s="1274"/>
      <c r="P89" s="1275"/>
      <c r="Q89" s="1275"/>
      <c r="R89" s="1275"/>
      <c r="S89" s="1275"/>
      <c r="T89" s="1276"/>
      <c r="U89" s="1274"/>
      <c r="V89" s="1275"/>
      <c r="W89" s="1275"/>
      <c r="X89" s="1275"/>
      <c r="Y89" s="1275"/>
      <c r="Z89" s="1276"/>
      <c r="AA89" s="1274"/>
      <c r="AB89" s="1275"/>
      <c r="AC89" s="1275"/>
      <c r="AD89" s="1275"/>
      <c r="AE89" s="1276"/>
      <c r="AF89" s="1193" t="s">
        <v>1072</v>
      </c>
      <c r="AG89" s="1194"/>
      <c r="AH89" s="1194"/>
      <c r="AI89" s="1194"/>
      <c r="AJ89" s="1194"/>
      <c r="AK89" s="1195"/>
      <c r="AL89" s="1257" t="s">
        <v>1056</v>
      </c>
      <c r="AM89" s="1258"/>
      <c r="AN89" s="1258"/>
      <c r="AO89" s="1258"/>
      <c r="AP89" s="1258"/>
      <c r="AQ89" s="1258"/>
      <c r="AR89" s="1258"/>
      <c r="AS89" s="1258"/>
      <c r="AT89" s="1258"/>
      <c r="AU89" s="1258"/>
      <c r="AV89" s="1258"/>
      <c r="AW89" s="1258"/>
      <c r="AX89" s="1258"/>
      <c r="AY89" s="1258"/>
      <c r="AZ89" s="1259"/>
      <c r="BA89" s="1242"/>
      <c r="BB89" s="1283"/>
      <c r="BC89" s="1283"/>
      <c r="BD89" s="1283"/>
      <c r="BE89" s="1284"/>
      <c r="BF89" s="590"/>
    </row>
    <row r="90" spans="1:58" ht="22" customHeight="1">
      <c r="A90" s="1402"/>
      <c r="B90" s="1199" t="s">
        <v>183</v>
      </c>
      <c r="C90" s="1370"/>
      <c r="D90" s="1370"/>
      <c r="E90" s="1370"/>
      <c r="F90" s="1370"/>
      <c r="G90" s="1370"/>
      <c r="H90" s="1370"/>
      <c r="I90" s="1370"/>
      <c r="J90" s="1371"/>
      <c r="K90" s="1347"/>
      <c r="L90" s="1348"/>
      <c r="M90" s="1348"/>
      <c r="N90" s="1349"/>
      <c r="O90" s="1277"/>
      <c r="P90" s="1209"/>
      <c r="Q90" s="1209"/>
      <c r="R90" s="1209"/>
      <c r="S90" s="1209"/>
      <c r="T90" s="1210"/>
      <c r="U90" s="1208"/>
      <c r="V90" s="1209"/>
      <c r="W90" s="1209"/>
      <c r="X90" s="1209"/>
      <c r="Y90" s="1209"/>
      <c r="Z90" s="1210"/>
      <c r="AA90" s="1347"/>
      <c r="AB90" s="1348"/>
      <c r="AC90" s="1348"/>
      <c r="AD90" s="1348"/>
      <c r="AE90" s="1349"/>
      <c r="AF90" s="1193" t="s">
        <v>1060</v>
      </c>
      <c r="AG90" s="1194"/>
      <c r="AH90" s="1194"/>
      <c r="AI90" s="1194"/>
      <c r="AJ90" s="1194"/>
      <c r="AK90" s="1195"/>
      <c r="AL90" s="1257" t="s">
        <v>1056</v>
      </c>
      <c r="AM90" s="1258"/>
      <c r="AN90" s="1258"/>
      <c r="AO90" s="1258"/>
      <c r="AP90" s="1258"/>
      <c r="AQ90" s="1258"/>
      <c r="AR90" s="1258"/>
      <c r="AS90" s="1258"/>
      <c r="AT90" s="1258"/>
      <c r="AU90" s="1258"/>
      <c r="AV90" s="1258"/>
      <c r="AW90" s="1258"/>
      <c r="AX90" s="1258"/>
      <c r="AY90" s="1258"/>
      <c r="AZ90" s="1259"/>
      <c r="BA90" s="1268"/>
      <c r="BB90" s="1269"/>
      <c r="BC90" s="1269"/>
      <c r="BD90" s="1269"/>
      <c r="BE90" s="1270"/>
      <c r="BF90" s="590"/>
    </row>
    <row r="91" spans="1:58" ht="22" customHeight="1">
      <c r="A91" s="1402"/>
      <c r="B91" s="1202"/>
      <c r="C91" s="1298"/>
      <c r="D91" s="1298"/>
      <c r="E91" s="1298"/>
      <c r="F91" s="1298"/>
      <c r="G91" s="1298"/>
      <c r="H91" s="1298"/>
      <c r="I91" s="1298"/>
      <c r="J91" s="1299"/>
      <c r="K91" s="1350"/>
      <c r="L91" s="1351"/>
      <c r="M91" s="1351"/>
      <c r="N91" s="1352"/>
      <c r="O91" s="1278"/>
      <c r="P91" s="1212"/>
      <c r="Q91" s="1212"/>
      <c r="R91" s="1212"/>
      <c r="S91" s="1212"/>
      <c r="T91" s="1213"/>
      <c r="U91" s="1211"/>
      <c r="V91" s="1212"/>
      <c r="W91" s="1212"/>
      <c r="X91" s="1212"/>
      <c r="Y91" s="1212"/>
      <c r="Z91" s="1213"/>
      <c r="AA91" s="1350"/>
      <c r="AB91" s="1351"/>
      <c r="AC91" s="1351"/>
      <c r="AD91" s="1351"/>
      <c r="AE91" s="1352"/>
      <c r="AF91" s="1193" t="s">
        <v>1074</v>
      </c>
      <c r="AG91" s="1194"/>
      <c r="AH91" s="1194"/>
      <c r="AI91" s="1194"/>
      <c r="AJ91" s="1194"/>
      <c r="AK91" s="1195"/>
      <c r="AL91" s="1257" t="s">
        <v>753</v>
      </c>
      <c r="AM91" s="1258"/>
      <c r="AN91" s="1258"/>
      <c r="AO91" s="1258"/>
      <c r="AP91" s="1258"/>
      <c r="AQ91" s="1258"/>
      <c r="AR91" s="1258"/>
      <c r="AS91" s="1258"/>
      <c r="AT91" s="1258"/>
      <c r="AU91" s="1258"/>
      <c r="AV91" s="1258"/>
      <c r="AW91" s="1258"/>
      <c r="AX91" s="1258"/>
      <c r="AY91" s="1258"/>
      <c r="AZ91" s="1259"/>
      <c r="BA91" s="1280"/>
      <c r="BB91" s="1280"/>
      <c r="BC91" s="1280"/>
      <c r="BD91" s="1280"/>
      <c r="BE91" s="1281"/>
      <c r="BF91" s="590"/>
    </row>
    <row r="92" spans="1:58" ht="22" customHeight="1">
      <c r="A92" s="1402"/>
      <c r="B92" s="1202"/>
      <c r="C92" s="1298"/>
      <c r="D92" s="1298"/>
      <c r="E92" s="1298"/>
      <c r="F92" s="1298"/>
      <c r="G92" s="1298"/>
      <c r="H92" s="1298"/>
      <c r="I92" s="1298"/>
      <c r="J92" s="1299"/>
      <c r="K92" s="1350"/>
      <c r="L92" s="1351"/>
      <c r="M92" s="1351"/>
      <c r="N92" s="1352"/>
      <c r="O92" s="1278"/>
      <c r="P92" s="1212"/>
      <c r="Q92" s="1212"/>
      <c r="R92" s="1212"/>
      <c r="S92" s="1212"/>
      <c r="T92" s="1213"/>
      <c r="U92" s="1211"/>
      <c r="V92" s="1212"/>
      <c r="W92" s="1212"/>
      <c r="X92" s="1212"/>
      <c r="Y92" s="1212"/>
      <c r="Z92" s="1213"/>
      <c r="AA92" s="1350"/>
      <c r="AB92" s="1351"/>
      <c r="AC92" s="1351"/>
      <c r="AD92" s="1351"/>
      <c r="AE92" s="1352"/>
      <c r="AF92" s="1194" t="s">
        <v>1058</v>
      </c>
      <c r="AG92" s="1194"/>
      <c r="AH92" s="1194"/>
      <c r="AI92" s="1194"/>
      <c r="AJ92" s="1194"/>
      <c r="AK92" s="1195"/>
      <c r="AL92" s="1226" t="s">
        <v>753</v>
      </c>
      <c r="AM92" s="1227"/>
      <c r="AN92" s="1227"/>
      <c r="AO92" s="1227"/>
      <c r="AP92" s="1227"/>
      <c r="AQ92" s="1227"/>
      <c r="AR92" s="1227"/>
      <c r="AS92" s="1227"/>
      <c r="AT92" s="1227"/>
      <c r="AU92" s="1227"/>
      <c r="AV92" s="1227"/>
      <c r="AW92" s="1227"/>
      <c r="AX92" s="1227"/>
      <c r="AY92" s="1227"/>
      <c r="AZ92" s="1228"/>
      <c r="BA92" s="1280"/>
      <c r="BB92" s="1280"/>
      <c r="BC92" s="1280"/>
      <c r="BD92" s="1280"/>
      <c r="BE92" s="1281"/>
      <c r="BF92" s="590"/>
    </row>
    <row r="93" spans="1:58" ht="22" customHeight="1">
      <c r="A93" s="1402"/>
      <c r="B93" s="1202"/>
      <c r="C93" s="1298"/>
      <c r="D93" s="1298"/>
      <c r="E93" s="1298"/>
      <c r="F93" s="1298"/>
      <c r="G93" s="1298"/>
      <c r="H93" s="1298"/>
      <c r="I93" s="1298"/>
      <c r="J93" s="1299"/>
      <c r="K93" s="1350"/>
      <c r="L93" s="1351"/>
      <c r="M93" s="1351"/>
      <c r="N93" s="1352"/>
      <c r="O93" s="1278"/>
      <c r="P93" s="1212"/>
      <c r="Q93" s="1212"/>
      <c r="R93" s="1212"/>
      <c r="S93" s="1212"/>
      <c r="T93" s="1213"/>
      <c r="U93" s="1211"/>
      <c r="V93" s="1212"/>
      <c r="W93" s="1212"/>
      <c r="X93" s="1212"/>
      <c r="Y93" s="1212"/>
      <c r="Z93" s="1213"/>
      <c r="AA93" s="1350"/>
      <c r="AB93" s="1351"/>
      <c r="AC93" s="1351"/>
      <c r="AD93" s="1351"/>
      <c r="AE93" s="1352"/>
      <c r="AF93" s="1194" t="s">
        <v>1059</v>
      </c>
      <c r="AG93" s="1194"/>
      <c r="AH93" s="1194"/>
      <c r="AI93" s="1194"/>
      <c r="AJ93" s="1194"/>
      <c r="AK93" s="1195"/>
      <c r="AL93" s="1226" t="s">
        <v>753</v>
      </c>
      <c r="AM93" s="1227"/>
      <c r="AN93" s="1227"/>
      <c r="AO93" s="1227"/>
      <c r="AP93" s="1227"/>
      <c r="AQ93" s="1227"/>
      <c r="AR93" s="1227"/>
      <c r="AS93" s="1227"/>
      <c r="AT93" s="1227"/>
      <c r="AU93" s="1227"/>
      <c r="AV93" s="1227"/>
      <c r="AW93" s="1227"/>
      <c r="AX93" s="1227"/>
      <c r="AY93" s="1227"/>
      <c r="AZ93" s="1228"/>
      <c r="BA93" s="1280"/>
      <c r="BB93" s="1280"/>
      <c r="BC93" s="1280"/>
      <c r="BD93" s="1280"/>
      <c r="BE93" s="1281"/>
      <c r="BF93" s="590"/>
    </row>
    <row r="94" spans="1:58" ht="22" customHeight="1">
      <c r="A94" s="1402"/>
      <c r="B94" s="1202"/>
      <c r="C94" s="1298"/>
      <c r="D94" s="1298"/>
      <c r="E94" s="1298"/>
      <c r="F94" s="1298"/>
      <c r="G94" s="1298"/>
      <c r="H94" s="1298"/>
      <c r="I94" s="1298"/>
      <c r="J94" s="1299"/>
      <c r="K94" s="1350"/>
      <c r="L94" s="1351"/>
      <c r="M94" s="1351"/>
      <c r="N94" s="1352"/>
      <c r="O94" s="1278"/>
      <c r="P94" s="1212"/>
      <c r="Q94" s="1212"/>
      <c r="R94" s="1212"/>
      <c r="S94" s="1212"/>
      <c r="T94" s="1213"/>
      <c r="U94" s="1211"/>
      <c r="V94" s="1212"/>
      <c r="W94" s="1212"/>
      <c r="X94" s="1212"/>
      <c r="Y94" s="1212"/>
      <c r="Z94" s="1213"/>
      <c r="AA94" s="1350"/>
      <c r="AB94" s="1351"/>
      <c r="AC94" s="1351"/>
      <c r="AD94" s="1351"/>
      <c r="AE94" s="1352"/>
      <c r="AF94" s="1279" t="s">
        <v>772</v>
      </c>
      <c r="AG94" s="1188"/>
      <c r="AH94" s="1188"/>
      <c r="AI94" s="1188"/>
      <c r="AJ94" s="1188"/>
      <c r="AK94" s="1189"/>
      <c r="AL94" s="1246" t="s">
        <v>753</v>
      </c>
      <c r="AM94" s="1247"/>
      <c r="AN94" s="1247"/>
      <c r="AO94" s="1247"/>
      <c r="AP94" s="1247"/>
      <c r="AQ94" s="1247"/>
      <c r="AR94" s="1247"/>
      <c r="AS94" s="1247"/>
      <c r="AT94" s="1247"/>
      <c r="AU94" s="1247"/>
      <c r="AV94" s="1247"/>
      <c r="AW94" s="1247"/>
      <c r="AX94" s="1247"/>
      <c r="AY94" s="1247"/>
      <c r="AZ94" s="1248"/>
      <c r="BA94" s="1268"/>
      <c r="BB94" s="1269"/>
      <c r="BC94" s="1269"/>
      <c r="BD94" s="1269"/>
      <c r="BE94" s="1270"/>
      <c r="BF94" s="590"/>
    </row>
    <row r="95" spans="1:58" ht="22" customHeight="1">
      <c r="A95" s="1402"/>
      <c r="B95" s="1202"/>
      <c r="C95" s="1298"/>
      <c r="D95" s="1298"/>
      <c r="E95" s="1298"/>
      <c r="F95" s="1298"/>
      <c r="G95" s="1298"/>
      <c r="H95" s="1298"/>
      <c r="I95" s="1298"/>
      <c r="J95" s="1299"/>
      <c r="K95" s="1350"/>
      <c r="L95" s="1351"/>
      <c r="M95" s="1351"/>
      <c r="N95" s="1352"/>
      <c r="O95" s="1278"/>
      <c r="P95" s="1212"/>
      <c r="Q95" s="1212"/>
      <c r="R95" s="1212"/>
      <c r="S95" s="1212"/>
      <c r="T95" s="1213"/>
      <c r="U95" s="1211"/>
      <c r="V95" s="1212"/>
      <c r="W95" s="1212"/>
      <c r="X95" s="1212"/>
      <c r="Y95" s="1212"/>
      <c r="Z95" s="1213"/>
      <c r="AA95" s="1350"/>
      <c r="AB95" s="1351"/>
      <c r="AC95" s="1351"/>
      <c r="AD95" s="1351"/>
      <c r="AE95" s="1352"/>
      <c r="AF95" s="1252" t="s">
        <v>771</v>
      </c>
      <c r="AG95" s="1253"/>
      <c r="AH95" s="1253"/>
      <c r="AI95" s="1253"/>
      <c r="AJ95" s="1253"/>
      <c r="AK95" s="1254"/>
      <c r="AL95" s="1249" t="s">
        <v>753</v>
      </c>
      <c r="AM95" s="1250"/>
      <c r="AN95" s="1250"/>
      <c r="AO95" s="1250"/>
      <c r="AP95" s="1250"/>
      <c r="AQ95" s="1250"/>
      <c r="AR95" s="1250"/>
      <c r="AS95" s="1250"/>
      <c r="AT95" s="1250"/>
      <c r="AU95" s="1250"/>
      <c r="AV95" s="1250"/>
      <c r="AW95" s="1250"/>
      <c r="AX95" s="1250"/>
      <c r="AY95" s="1250"/>
      <c r="AZ95" s="1251"/>
      <c r="BA95" s="1268"/>
      <c r="BB95" s="1269"/>
      <c r="BC95" s="1269"/>
      <c r="BD95" s="1269"/>
      <c r="BE95" s="1270"/>
      <c r="BF95" s="590"/>
    </row>
    <row r="96" spans="1:58" ht="22" customHeight="1">
      <c r="A96" s="1402"/>
      <c r="B96" s="1202"/>
      <c r="C96" s="1298"/>
      <c r="D96" s="1298"/>
      <c r="E96" s="1298"/>
      <c r="F96" s="1298"/>
      <c r="G96" s="1298"/>
      <c r="H96" s="1298"/>
      <c r="I96" s="1298"/>
      <c r="J96" s="1299"/>
      <c r="K96" s="1350"/>
      <c r="L96" s="1351"/>
      <c r="M96" s="1351"/>
      <c r="N96" s="1352"/>
      <c r="O96" s="1278"/>
      <c r="P96" s="1212"/>
      <c r="Q96" s="1212"/>
      <c r="R96" s="1212"/>
      <c r="S96" s="1212"/>
      <c r="T96" s="1213"/>
      <c r="U96" s="1211"/>
      <c r="V96" s="1212"/>
      <c r="W96" s="1212"/>
      <c r="X96" s="1212"/>
      <c r="Y96" s="1212"/>
      <c r="Z96" s="1213"/>
      <c r="AA96" s="1350"/>
      <c r="AB96" s="1351"/>
      <c r="AC96" s="1351"/>
      <c r="AD96" s="1351"/>
      <c r="AE96" s="1352"/>
      <c r="AF96" s="1252" t="s">
        <v>770</v>
      </c>
      <c r="AG96" s="1253"/>
      <c r="AH96" s="1253"/>
      <c r="AI96" s="1253"/>
      <c r="AJ96" s="1253"/>
      <c r="AK96" s="1254"/>
      <c r="AL96" s="1249" t="s">
        <v>753</v>
      </c>
      <c r="AM96" s="1250"/>
      <c r="AN96" s="1250"/>
      <c r="AO96" s="1250"/>
      <c r="AP96" s="1250"/>
      <c r="AQ96" s="1250"/>
      <c r="AR96" s="1250"/>
      <c r="AS96" s="1250"/>
      <c r="AT96" s="1250"/>
      <c r="AU96" s="1250"/>
      <c r="AV96" s="1250"/>
      <c r="AW96" s="1250"/>
      <c r="AX96" s="1250"/>
      <c r="AY96" s="1250"/>
      <c r="AZ96" s="1251"/>
      <c r="BA96" s="1268"/>
      <c r="BB96" s="1269"/>
      <c r="BC96" s="1269"/>
      <c r="BD96" s="1269"/>
      <c r="BE96" s="1270"/>
      <c r="BF96" s="590"/>
    </row>
    <row r="97" spans="1:58" ht="22" customHeight="1">
      <c r="A97" s="1402"/>
      <c r="B97" s="1202"/>
      <c r="C97" s="1298"/>
      <c r="D97" s="1298"/>
      <c r="E97" s="1298"/>
      <c r="F97" s="1298"/>
      <c r="G97" s="1298"/>
      <c r="H97" s="1298"/>
      <c r="I97" s="1298"/>
      <c r="J97" s="1299"/>
      <c r="K97" s="1350"/>
      <c r="L97" s="1351"/>
      <c r="M97" s="1351"/>
      <c r="N97" s="1352"/>
      <c r="O97" s="1278"/>
      <c r="P97" s="1212"/>
      <c r="Q97" s="1212"/>
      <c r="R97" s="1212"/>
      <c r="S97" s="1212"/>
      <c r="T97" s="1213"/>
      <c r="U97" s="1211"/>
      <c r="V97" s="1212"/>
      <c r="W97" s="1212"/>
      <c r="X97" s="1212"/>
      <c r="Y97" s="1212"/>
      <c r="Z97" s="1213"/>
      <c r="AA97" s="1350"/>
      <c r="AB97" s="1351"/>
      <c r="AC97" s="1351"/>
      <c r="AD97" s="1351"/>
      <c r="AE97" s="1352"/>
      <c r="AF97" s="1252" t="s">
        <v>769</v>
      </c>
      <c r="AG97" s="1253"/>
      <c r="AH97" s="1253"/>
      <c r="AI97" s="1253"/>
      <c r="AJ97" s="1253"/>
      <c r="AK97" s="1254"/>
      <c r="AL97" s="1249" t="s">
        <v>753</v>
      </c>
      <c r="AM97" s="1250"/>
      <c r="AN97" s="1250"/>
      <c r="AO97" s="1250"/>
      <c r="AP97" s="1250"/>
      <c r="AQ97" s="1250"/>
      <c r="AR97" s="1250"/>
      <c r="AS97" s="1250"/>
      <c r="AT97" s="1250"/>
      <c r="AU97" s="1250"/>
      <c r="AV97" s="1250"/>
      <c r="AW97" s="1250"/>
      <c r="AX97" s="1250"/>
      <c r="AY97" s="1250"/>
      <c r="AZ97" s="1251"/>
      <c r="BA97" s="1268"/>
      <c r="BB97" s="1269"/>
      <c r="BC97" s="1269"/>
      <c r="BD97" s="1269"/>
      <c r="BE97" s="1270"/>
      <c r="BF97" s="590"/>
    </row>
    <row r="98" spans="1:58" ht="22" customHeight="1">
      <c r="A98" s="1402"/>
      <c r="B98" s="1202"/>
      <c r="C98" s="1298"/>
      <c r="D98" s="1298"/>
      <c r="E98" s="1298"/>
      <c r="F98" s="1298"/>
      <c r="G98" s="1298"/>
      <c r="H98" s="1298"/>
      <c r="I98" s="1298"/>
      <c r="J98" s="1299"/>
      <c r="K98" s="1350"/>
      <c r="L98" s="1351"/>
      <c r="M98" s="1351"/>
      <c r="N98" s="1352"/>
      <c r="O98" s="1278"/>
      <c r="P98" s="1212"/>
      <c r="Q98" s="1212"/>
      <c r="R98" s="1212"/>
      <c r="S98" s="1212"/>
      <c r="T98" s="1213"/>
      <c r="U98" s="1211"/>
      <c r="V98" s="1212"/>
      <c r="W98" s="1212"/>
      <c r="X98" s="1212"/>
      <c r="Y98" s="1212"/>
      <c r="Z98" s="1213"/>
      <c r="AA98" s="1350"/>
      <c r="AB98" s="1351"/>
      <c r="AC98" s="1351"/>
      <c r="AD98" s="1351"/>
      <c r="AE98" s="1352"/>
      <c r="AF98" s="1252" t="s">
        <v>90</v>
      </c>
      <c r="AG98" s="1253"/>
      <c r="AH98" s="1253"/>
      <c r="AI98" s="1253"/>
      <c r="AJ98" s="1253"/>
      <c r="AK98" s="1254"/>
      <c r="AL98" s="1249" t="s">
        <v>753</v>
      </c>
      <c r="AM98" s="1250"/>
      <c r="AN98" s="1250"/>
      <c r="AO98" s="1250"/>
      <c r="AP98" s="1250"/>
      <c r="AQ98" s="1250"/>
      <c r="AR98" s="1250"/>
      <c r="AS98" s="1250"/>
      <c r="AT98" s="1250"/>
      <c r="AU98" s="1250"/>
      <c r="AV98" s="1250"/>
      <c r="AW98" s="1250"/>
      <c r="AX98" s="1250"/>
      <c r="AY98" s="1250"/>
      <c r="AZ98" s="1251"/>
      <c r="BA98" s="1268"/>
      <c r="BB98" s="1269"/>
      <c r="BC98" s="1269"/>
      <c r="BD98" s="1269"/>
      <c r="BE98" s="1270"/>
      <c r="BF98" s="590"/>
    </row>
    <row r="99" spans="1:58" ht="22" customHeight="1">
      <c r="A99" s="1402"/>
      <c r="B99" s="1202"/>
      <c r="C99" s="1298"/>
      <c r="D99" s="1298"/>
      <c r="E99" s="1298"/>
      <c r="F99" s="1298"/>
      <c r="G99" s="1298"/>
      <c r="H99" s="1298"/>
      <c r="I99" s="1298"/>
      <c r="J99" s="1299"/>
      <c r="K99" s="1350"/>
      <c r="L99" s="1351"/>
      <c r="M99" s="1351"/>
      <c r="N99" s="1352"/>
      <c r="O99" s="1278"/>
      <c r="P99" s="1212"/>
      <c r="Q99" s="1212"/>
      <c r="R99" s="1212"/>
      <c r="S99" s="1212"/>
      <c r="T99" s="1213"/>
      <c r="U99" s="1211"/>
      <c r="V99" s="1212"/>
      <c r="W99" s="1212"/>
      <c r="X99" s="1212"/>
      <c r="Y99" s="1212"/>
      <c r="Z99" s="1213"/>
      <c r="AA99" s="1350"/>
      <c r="AB99" s="1351"/>
      <c r="AC99" s="1351"/>
      <c r="AD99" s="1351"/>
      <c r="AE99" s="1352"/>
      <c r="AF99" s="1252" t="s">
        <v>760</v>
      </c>
      <c r="AG99" s="1253"/>
      <c r="AH99" s="1253"/>
      <c r="AI99" s="1253"/>
      <c r="AJ99" s="1253"/>
      <c r="AK99" s="1254"/>
      <c r="AL99" s="1318" t="s">
        <v>753</v>
      </c>
      <c r="AM99" s="1319"/>
      <c r="AN99" s="1319"/>
      <c r="AO99" s="1319"/>
      <c r="AP99" s="1319"/>
      <c r="AQ99" s="1319"/>
      <c r="AR99" s="1319"/>
      <c r="AS99" s="1319"/>
      <c r="AT99" s="1319"/>
      <c r="AU99" s="1319"/>
      <c r="AV99" s="1319"/>
      <c r="AW99" s="1319"/>
      <c r="AX99" s="1319"/>
      <c r="AY99" s="1319"/>
      <c r="AZ99" s="1320"/>
      <c r="BA99" s="1268"/>
      <c r="BB99" s="1269"/>
      <c r="BC99" s="1269"/>
      <c r="BD99" s="1269"/>
      <c r="BE99" s="1270"/>
      <c r="BF99" s="590"/>
    </row>
    <row r="100" spans="1:58" ht="22" customHeight="1">
      <c r="A100" s="1402"/>
      <c r="B100" s="1202"/>
      <c r="C100" s="1298"/>
      <c r="D100" s="1298"/>
      <c r="E100" s="1298"/>
      <c r="F100" s="1298"/>
      <c r="G100" s="1298"/>
      <c r="H100" s="1298"/>
      <c r="I100" s="1298"/>
      <c r="J100" s="1299"/>
      <c r="K100" s="1350"/>
      <c r="L100" s="1351"/>
      <c r="M100" s="1351"/>
      <c r="N100" s="1352"/>
      <c r="O100" s="1278"/>
      <c r="P100" s="1212"/>
      <c r="Q100" s="1212"/>
      <c r="R100" s="1212"/>
      <c r="S100" s="1212"/>
      <c r="T100" s="1213"/>
      <c r="U100" s="1211"/>
      <c r="V100" s="1212"/>
      <c r="W100" s="1212"/>
      <c r="X100" s="1212"/>
      <c r="Y100" s="1212"/>
      <c r="Z100" s="1213"/>
      <c r="AA100" s="1350"/>
      <c r="AB100" s="1351"/>
      <c r="AC100" s="1351"/>
      <c r="AD100" s="1351"/>
      <c r="AE100" s="1352"/>
      <c r="AF100" s="1252" t="s">
        <v>998</v>
      </c>
      <c r="AG100" s="1253"/>
      <c r="AH100" s="1253"/>
      <c r="AI100" s="1253"/>
      <c r="AJ100" s="1253"/>
      <c r="AK100" s="1254"/>
      <c r="AL100" s="1318" t="s">
        <v>753</v>
      </c>
      <c r="AM100" s="1319"/>
      <c r="AN100" s="1319"/>
      <c r="AO100" s="1319"/>
      <c r="AP100" s="1319"/>
      <c r="AQ100" s="1319"/>
      <c r="AR100" s="1319"/>
      <c r="AS100" s="1319"/>
      <c r="AT100" s="1319"/>
      <c r="AU100" s="1319"/>
      <c r="AV100" s="1319"/>
      <c r="AW100" s="1319"/>
      <c r="AX100" s="1319"/>
      <c r="AY100" s="1319"/>
      <c r="AZ100" s="1320"/>
      <c r="BA100" s="1291"/>
      <c r="BB100" s="1292"/>
      <c r="BC100" s="1292"/>
      <c r="BD100" s="1292"/>
      <c r="BE100" s="1293"/>
      <c r="BF100" s="590"/>
    </row>
    <row r="101" spans="1:58" ht="63" customHeight="1">
      <c r="A101" s="1402"/>
      <c r="B101" s="1202"/>
      <c r="C101" s="1298"/>
      <c r="D101" s="1298"/>
      <c r="E101" s="1298"/>
      <c r="F101" s="1298"/>
      <c r="G101" s="1298"/>
      <c r="H101" s="1298"/>
      <c r="I101" s="1298"/>
      <c r="J101" s="1299"/>
      <c r="K101" s="1350"/>
      <c r="L101" s="1351"/>
      <c r="M101" s="1351"/>
      <c r="N101" s="1352"/>
      <c r="O101" s="1278"/>
      <c r="P101" s="1212"/>
      <c r="Q101" s="1212"/>
      <c r="R101" s="1212"/>
      <c r="S101" s="1212"/>
      <c r="T101" s="1213"/>
      <c r="U101" s="1211"/>
      <c r="V101" s="1212"/>
      <c r="W101" s="1212"/>
      <c r="X101" s="1212"/>
      <c r="Y101" s="1212"/>
      <c r="Z101" s="1213"/>
      <c r="AA101" s="1350"/>
      <c r="AB101" s="1351"/>
      <c r="AC101" s="1351"/>
      <c r="AD101" s="1351"/>
      <c r="AE101" s="1352"/>
      <c r="AF101" s="1253" t="s">
        <v>410</v>
      </c>
      <c r="AG101" s="1321"/>
      <c r="AH101" s="1321"/>
      <c r="AI101" s="1321"/>
      <c r="AJ101" s="1321"/>
      <c r="AK101" s="1322"/>
      <c r="AL101" s="1271" t="s">
        <v>989</v>
      </c>
      <c r="AM101" s="1272"/>
      <c r="AN101" s="1272"/>
      <c r="AO101" s="1272"/>
      <c r="AP101" s="1272"/>
      <c r="AQ101" s="1272"/>
      <c r="AR101" s="1272"/>
      <c r="AS101" s="1272"/>
      <c r="AT101" s="1272"/>
      <c r="AU101" s="1272"/>
      <c r="AV101" s="1272"/>
      <c r="AW101" s="1272"/>
      <c r="AX101" s="1272"/>
      <c r="AY101" s="1272"/>
      <c r="AZ101" s="1273"/>
      <c r="BA101" s="1268"/>
      <c r="BB101" s="1289"/>
      <c r="BC101" s="1289"/>
      <c r="BD101" s="1289"/>
      <c r="BE101" s="1290"/>
      <c r="BF101" s="590"/>
    </row>
    <row r="102" spans="1:58" ht="22" customHeight="1">
      <c r="A102" s="1402"/>
      <c r="B102" s="1202"/>
      <c r="C102" s="1298"/>
      <c r="D102" s="1298"/>
      <c r="E102" s="1298"/>
      <c r="F102" s="1298"/>
      <c r="G102" s="1298"/>
      <c r="H102" s="1298"/>
      <c r="I102" s="1298"/>
      <c r="J102" s="1299"/>
      <c r="K102" s="1350"/>
      <c r="L102" s="1351"/>
      <c r="M102" s="1351"/>
      <c r="N102" s="1352"/>
      <c r="O102" s="1278"/>
      <c r="P102" s="1212"/>
      <c r="Q102" s="1212"/>
      <c r="R102" s="1212"/>
      <c r="S102" s="1212"/>
      <c r="T102" s="1213"/>
      <c r="U102" s="1211"/>
      <c r="V102" s="1212"/>
      <c r="W102" s="1212"/>
      <c r="X102" s="1212"/>
      <c r="Y102" s="1212"/>
      <c r="Z102" s="1213"/>
      <c r="AA102" s="1350"/>
      <c r="AB102" s="1351"/>
      <c r="AC102" s="1351"/>
      <c r="AD102" s="1351"/>
      <c r="AE102" s="1352"/>
      <c r="AF102" s="1194" t="s">
        <v>547</v>
      </c>
      <c r="AG102" s="1194"/>
      <c r="AH102" s="1194"/>
      <c r="AI102" s="1194"/>
      <c r="AJ102" s="1194"/>
      <c r="AK102" s="1195"/>
      <c r="AL102" s="1226" t="s">
        <v>548</v>
      </c>
      <c r="AM102" s="1227"/>
      <c r="AN102" s="1227"/>
      <c r="AO102" s="1227"/>
      <c r="AP102" s="1227"/>
      <c r="AQ102" s="1227"/>
      <c r="AR102" s="1227"/>
      <c r="AS102" s="1227"/>
      <c r="AT102" s="1227"/>
      <c r="AU102" s="1227"/>
      <c r="AV102" s="1227"/>
      <c r="AW102" s="1227"/>
      <c r="AX102" s="1227"/>
      <c r="AY102" s="1227"/>
      <c r="AZ102" s="1228"/>
      <c r="BA102" s="1185"/>
      <c r="BB102" s="1185"/>
      <c r="BC102" s="1185"/>
      <c r="BD102" s="1185"/>
      <c r="BE102" s="1244"/>
      <c r="BF102" s="590"/>
    </row>
    <row r="103" spans="1:58" ht="22" customHeight="1">
      <c r="A103" s="1402"/>
      <c r="B103" s="1300"/>
      <c r="C103" s="1301"/>
      <c r="D103" s="1301"/>
      <c r="E103" s="1301"/>
      <c r="F103" s="1301"/>
      <c r="G103" s="1301"/>
      <c r="H103" s="1301"/>
      <c r="I103" s="1301"/>
      <c r="J103" s="1302"/>
      <c r="K103" s="1372"/>
      <c r="L103" s="1373"/>
      <c r="M103" s="1373"/>
      <c r="N103" s="1374"/>
      <c r="O103" s="1375"/>
      <c r="P103" s="1221"/>
      <c r="Q103" s="1221"/>
      <c r="R103" s="1221"/>
      <c r="S103" s="1221"/>
      <c r="T103" s="1222"/>
      <c r="U103" s="1375"/>
      <c r="V103" s="1221"/>
      <c r="W103" s="1221"/>
      <c r="X103" s="1221"/>
      <c r="Y103" s="1221"/>
      <c r="Z103" s="1222"/>
      <c r="AA103" s="1372"/>
      <c r="AB103" s="1373"/>
      <c r="AC103" s="1373"/>
      <c r="AD103" s="1373"/>
      <c r="AE103" s="1374"/>
      <c r="AF103" s="1279" t="s">
        <v>549</v>
      </c>
      <c r="AG103" s="1188"/>
      <c r="AH103" s="1188"/>
      <c r="AI103" s="1188"/>
      <c r="AJ103" s="1188"/>
      <c r="AK103" s="1189"/>
      <c r="AL103" s="1246" t="s">
        <v>548</v>
      </c>
      <c r="AM103" s="1247"/>
      <c r="AN103" s="1247"/>
      <c r="AO103" s="1247"/>
      <c r="AP103" s="1247"/>
      <c r="AQ103" s="1247"/>
      <c r="AR103" s="1247"/>
      <c r="AS103" s="1247"/>
      <c r="AT103" s="1247"/>
      <c r="AU103" s="1247"/>
      <c r="AV103" s="1247"/>
      <c r="AW103" s="1247"/>
      <c r="AX103" s="1247"/>
      <c r="AY103" s="1247"/>
      <c r="AZ103" s="1248"/>
      <c r="BA103" s="1185"/>
      <c r="BB103" s="1186"/>
      <c r="BC103" s="1186"/>
      <c r="BD103" s="1186"/>
      <c r="BE103" s="1187"/>
      <c r="BF103" s="590"/>
    </row>
    <row r="104" spans="1:58" ht="22" customHeight="1">
      <c r="A104" s="1402"/>
      <c r="B104" s="1199" t="s">
        <v>184</v>
      </c>
      <c r="C104" s="1200"/>
      <c r="D104" s="1200"/>
      <c r="E104" s="1200"/>
      <c r="F104" s="1200"/>
      <c r="G104" s="1200"/>
      <c r="H104" s="1200"/>
      <c r="I104" s="1200"/>
      <c r="J104" s="1201"/>
      <c r="K104" s="1199"/>
      <c r="L104" s="1200"/>
      <c r="M104" s="1200"/>
      <c r="N104" s="1201"/>
      <c r="O104" s="1303" t="s">
        <v>1075</v>
      </c>
      <c r="P104" s="1304"/>
      <c r="Q104" s="1304"/>
      <c r="R104" s="1304"/>
      <c r="S104" s="1304"/>
      <c r="T104" s="1305"/>
      <c r="U104" s="1303" t="s">
        <v>1075</v>
      </c>
      <c r="V104" s="1304"/>
      <c r="W104" s="1304"/>
      <c r="X104" s="1304"/>
      <c r="Y104" s="1304"/>
      <c r="Z104" s="1305"/>
      <c r="AA104" s="1208"/>
      <c r="AB104" s="1209"/>
      <c r="AC104" s="1209"/>
      <c r="AD104" s="1209"/>
      <c r="AE104" s="1210"/>
      <c r="AF104" s="1279" t="s">
        <v>126</v>
      </c>
      <c r="AG104" s="1188"/>
      <c r="AH104" s="1188"/>
      <c r="AI104" s="1188"/>
      <c r="AJ104" s="1188"/>
      <c r="AK104" s="1189"/>
      <c r="AL104" s="1246" t="s">
        <v>753</v>
      </c>
      <c r="AM104" s="1247"/>
      <c r="AN104" s="1247"/>
      <c r="AO104" s="1247"/>
      <c r="AP104" s="1247"/>
      <c r="AQ104" s="1247"/>
      <c r="AR104" s="1247"/>
      <c r="AS104" s="1247"/>
      <c r="AT104" s="1247"/>
      <c r="AU104" s="1247"/>
      <c r="AV104" s="1247"/>
      <c r="AW104" s="1247"/>
      <c r="AX104" s="1247"/>
      <c r="AY104" s="1247"/>
      <c r="AZ104" s="1248"/>
      <c r="BA104" s="1185"/>
      <c r="BB104" s="1185"/>
      <c r="BC104" s="1185"/>
      <c r="BD104" s="1185"/>
      <c r="BE104" s="1244"/>
      <c r="BF104" s="590"/>
    </row>
    <row r="105" spans="1:58" ht="22" customHeight="1">
      <c r="A105" s="1402"/>
      <c r="B105" s="1202"/>
      <c r="C105" s="1203"/>
      <c r="D105" s="1203"/>
      <c r="E105" s="1203"/>
      <c r="F105" s="1203"/>
      <c r="G105" s="1203"/>
      <c r="H105" s="1203"/>
      <c r="I105" s="1203"/>
      <c r="J105" s="1204"/>
      <c r="K105" s="1202"/>
      <c r="L105" s="1203"/>
      <c r="M105" s="1203"/>
      <c r="N105" s="1204"/>
      <c r="O105" s="1306"/>
      <c r="P105" s="1307"/>
      <c r="Q105" s="1307"/>
      <c r="R105" s="1307"/>
      <c r="S105" s="1307"/>
      <c r="T105" s="1308"/>
      <c r="U105" s="1306"/>
      <c r="V105" s="1307"/>
      <c r="W105" s="1307"/>
      <c r="X105" s="1307"/>
      <c r="Y105" s="1307"/>
      <c r="Z105" s="1308"/>
      <c r="AA105" s="1211"/>
      <c r="AB105" s="1212"/>
      <c r="AC105" s="1212"/>
      <c r="AD105" s="1212"/>
      <c r="AE105" s="1213"/>
      <c r="AF105" s="1188" t="s">
        <v>192</v>
      </c>
      <c r="AG105" s="1188"/>
      <c r="AH105" s="1188"/>
      <c r="AI105" s="1188"/>
      <c r="AJ105" s="1188"/>
      <c r="AK105" s="1189"/>
      <c r="AL105" s="1246" t="s">
        <v>753</v>
      </c>
      <c r="AM105" s="1247"/>
      <c r="AN105" s="1247"/>
      <c r="AO105" s="1247"/>
      <c r="AP105" s="1247"/>
      <c r="AQ105" s="1247"/>
      <c r="AR105" s="1247"/>
      <c r="AS105" s="1247"/>
      <c r="AT105" s="1247"/>
      <c r="AU105" s="1247"/>
      <c r="AV105" s="1247"/>
      <c r="AW105" s="1247"/>
      <c r="AX105" s="1247"/>
      <c r="AY105" s="1247"/>
      <c r="AZ105" s="1248"/>
      <c r="BA105" s="1291"/>
      <c r="BB105" s="1292"/>
      <c r="BC105" s="1292"/>
      <c r="BD105" s="1292"/>
      <c r="BE105" s="1293"/>
      <c r="BF105" s="590"/>
    </row>
    <row r="106" spans="1:58" ht="22" customHeight="1">
      <c r="A106" s="1402"/>
      <c r="B106" s="1202"/>
      <c r="C106" s="1203"/>
      <c r="D106" s="1203"/>
      <c r="E106" s="1203"/>
      <c r="F106" s="1203"/>
      <c r="G106" s="1203"/>
      <c r="H106" s="1203"/>
      <c r="I106" s="1203"/>
      <c r="J106" s="1204"/>
      <c r="K106" s="1202"/>
      <c r="L106" s="1203"/>
      <c r="M106" s="1203"/>
      <c r="N106" s="1204"/>
      <c r="O106" s="1306"/>
      <c r="P106" s="1307"/>
      <c r="Q106" s="1307"/>
      <c r="R106" s="1307"/>
      <c r="S106" s="1307"/>
      <c r="T106" s="1308"/>
      <c r="U106" s="1306"/>
      <c r="V106" s="1307"/>
      <c r="W106" s="1307"/>
      <c r="X106" s="1307"/>
      <c r="Y106" s="1307"/>
      <c r="Z106" s="1308"/>
      <c r="AA106" s="1211"/>
      <c r="AB106" s="1212"/>
      <c r="AC106" s="1212"/>
      <c r="AD106" s="1212"/>
      <c r="AE106" s="1213"/>
      <c r="AF106" s="1315" t="s">
        <v>95</v>
      </c>
      <c r="AG106" s="1316"/>
      <c r="AH106" s="1316"/>
      <c r="AI106" s="1316"/>
      <c r="AJ106" s="1316"/>
      <c r="AK106" s="1317"/>
      <c r="AL106" s="1376" t="s">
        <v>419</v>
      </c>
      <c r="AM106" s="1377"/>
      <c r="AN106" s="1377"/>
      <c r="AO106" s="1377"/>
      <c r="AP106" s="1377"/>
      <c r="AQ106" s="1377"/>
      <c r="AR106" s="1377"/>
      <c r="AS106" s="1377"/>
      <c r="AT106" s="1377"/>
      <c r="AU106" s="1377"/>
      <c r="AV106" s="1377"/>
      <c r="AW106" s="1377"/>
      <c r="AX106" s="1377"/>
      <c r="AY106" s="1377"/>
      <c r="AZ106" s="1378"/>
      <c r="BA106" s="1268"/>
      <c r="BB106" s="1269"/>
      <c r="BC106" s="1269"/>
      <c r="BD106" s="1269"/>
      <c r="BE106" s="1270"/>
      <c r="BF106" s="590"/>
    </row>
    <row r="107" spans="1:58" ht="22" customHeight="1">
      <c r="A107" s="1402"/>
      <c r="B107" s="1202"/>
      <c r="C107" s="1203"/>
      <c r="D107" s="1203"/>
      <c r="E107" s="1203"/>
      <c r="F107" s="1203"/>
      <c r="G107" s="1203"/>
      <c r="H107" s="1203"/>
      <c r="I107" s="1203"/>
      <c r="J107" s="1204"/>
      <c r="K107" s="1202"/>
      <c r="L107" s="1203"/>
      <c r="M107" s="1203"/>
      <c r="N107" s="1204"/>
      <c r="O107" s="1306"/>
      <c r="P107" s="1307"/>
      <c r="Q107" s="1307"/>
      <c r="R107" s="1307"/>
      <c r="S107" s="1307"/>
      <c r="T107" s="1308"/>
      <c r="U107" s="1306"/>
      <c r="V107" s="1307"/>
      <c r="W107" s="1307"/>
      <c r="X107" s="1307"/>
      <c r="Y107" s="1307"/>
      <c r="Z107" s="1308"/>
      <c r="AA107" s="1211"/>
      <c r="AB107" s="1212"/>
      <c r="AC107" s="1212"/>
      <c r="AD107" s="1212"/>
      <c r="AE107" s="1213"/>
      <c r="AF107" s="1193" t="s">
        <v>1060</v>
      </c>
      <c r="AG107" s="1194"/>
      <c r="AH107" s="1194"/>
      <c r="AI107" s="1194"/>
      <c r="AJ107" s="1194"/>
      <c r="AK107" s="1195"/>
      <c r="AL107" s="1257" t="s">
        <v>1056</v>
      </c>
      <c r="AM107" s="1258"/>
      <c r="AN107" s="1258"/>
      <c r="AO107" s="1258"/>
      <c r="AP107" s="1258"/>
      <c r="AQ107" s="1258"/>
      <c r="AR107" s="1258"/>
      <c r="AS107" s="1258"/>
      <c r="AT107" s="1258"/>
      <c r="AU107" s="1258"/>
      <c r="AV107" s="1258"/>
      <c r="AW107" s="1258"/>
      <c r="AX107" s="1258"/>
      <c r="AY107" s="1258"/>
      <c r="AZ107" s="1259"/>
      <c r="BA107" s="1265"/>
      <c r="BB107" s="1266"/>
      <c r="BC107" s="1266"/>
      <c r="BD107" s="1266"/>
      <c r="BE107" s="1267"/>
      <c r="BF107" s="590"/>
    </row>
    <row r="108" spans="1:58" ht="22" customHeight="1">
      <c r="A108" s="1402"/>
      <c r="B108" s="1202"/>
      <c r="C108" s="1203"/>
      <c r="D108" s="1203"/>
      <c r="E108" s="1203"/>
      <c r="F108" s="1203"/>
      <c r="G108" s="1203"/>
      <c r="H108" s="1203"/>
      <c r="I108" s="1203"/>
      <c r="J108" s="1204"/>
      <c r="K108" s="1202"/>
      <c r="L108" s="1203"/>
      <c r="M108" s="1203"/>
      <c r="N108" s="1204"/>
      <c r="O108" s="1306"/>
      <c r="P108" s="1307"/>
      <c r="Q108" s="1307"/>
      <c r="R108" s="1307"/>
      <c r="S108" s="1307"/>
      <c r="T108" s="1308"/>
      <c r="U108" s="1306"/>
      <c r="V108" s="1307"/>
      <c r="W108" s="1307"/>
      <c r="X108" s="1307"/>
      <c r="Y108" s="1307"/>
      <c r="Z108" s="1308"/>
      <c r="AA108" s="1211"/>
      <c r="AB108" s="1212"/>
      <c r="AC108" s="1212"/>
      <c r="AD108" s="1212"/>
      <c r="AE108" s="1213"/>
      <c r="AF108" s="1193" t="s">
        <v>1057</v>
      </c>
      <c r="AG108" s="1194"/>
      <c r="AH108" s="1194"/>
      <c r="AI108" s="1194"/>
      <c r="AJ108" s="1194"/>
      <c r="AK108" s="1195"/>
      <c r="AL108" s="1257" t="s">
        <v>753</v>
      </c>
      <c r="AM108" s="1258"/>
      <c r="AN108" s="1258"/>
      <c r="AO108" s="1258"/>
      <c r="AP108" s="1258"/>
      <c r="AQ108" s="1258"/>
      <c r="AR108" s="1258"/>
      <c r="AS108" s="1258"/>
      <c r="AT108" s="1258"/>
      <c r="AU108" s="1258"/>
      <c r="AV108" s="1258"/>
      <c r="AW108" s="1258"/>
      <c r="AX108" s="1258"/>
      <c r="AY108" s="1258"/>
      <c r="AZ108" s="1259"/>
      <c r="BA108" s="1265"/>
      <c r="BB108" s="1266"/>
      <c r="BC108" s="1266"/>
      <c r="BD108" s="1266"/>
      <c r="BE108" s="1267"/>
      <c r="BF108" s="590"/>
    </row>
    <row r="109" spans="1:58" ht="22" customHeight="1">
      <c r="A109" s="1402"/>
      <c r="B109" s="1202"/>
      <c r="C109" s="1203"/>
      <c r="D109" s="1203"/>
      <c r="E109" s="1203"/>
      <c r="F109" s="1203"/>
      <c r="G109" s="1203"/>
      <c r="H109" s="1203"/>
      <c r="I109" s="1203"/>
      <c r="J109" s="1204"/>
      <c r="K109" s="1202"/>
      <c r="L109" s="1203"/>
      <c r="M109" s="1203"/>
      <c r="N109" s="1204"/>
      <c r="O109" s="1306"/>
      <c r="P109" s="1307"/>
      <c r="Q109" s="1307"/>
      <c r="R109" s="1307"/>
      <c r="S109" s="1307"/>
      <c r="T109" s="1308"/>
      <c r="U109" s="1306"/>
      <c r="V109" s="1307"/>
      <c r="W109" s="1307"/>
      <c r="X109" s="1307"/>
      <c r="Y109" s="1307"/>
      <c r="Z109" s="1308"/>
      <c r="AA109" s="1211"/>
      <c r="AB109" s="1212"/>
      <c r="AC109" s="1212"/>
      <c r="AD109" s="1212"/>
      <c r="AE109" s="1213"/>
      <c r="AF109" s="1194" t="s">
        <v>1062</v>
      </c>
      <c r="AG109" s="1194"/>
      <c r="AH109" s="1194"/>
      <c r="AI109" s="1194"/>
      <c r="AJ109" s="1194"/>
      <c r="AK109" s="1195"/>
      <c r="AL109" s="1226" t="s">
        <v>753</v>
      </c>
      <c r="AM109" s="1227"/>
      <c r="AN109" s="1227"/>
      <c r="AO109" s="1227"/>
      <c r="AP109" s="1227"/>
      <c r="AQ109" s="1227"/>
      <c r="AR109" s="1227"/>
      <c r="AS109" s="1227"/>
      <c r="AT109" s="1227"/>
      <c r="AU109" s="1227"/>
      <c r="AV109" s="1227"/>
      <c r="AW109" s="1227"/>
      <c r="AX109" s="1227"/>
      <c r="AY109" s="1227"/>
      <c r="AZ109" s="1228"/>
      <c r="BA109" s="1280"/>
      <c r="BB109" s="1280"/>
      <c r="BC109" s="1280"/>
      <c r="BD109" s="1280"/>
      <c r="BE109" s="1281"/>
      <c r="BF109" s="590"/>
    </row>
    <row r="110" spans="1:58" ht="22" customHeight="1">
      <c r="A110" s="1402"/>
      <c r="B110" s="1202"/>
      <c r="C110" s="1203"/>
      <c r="D110" s="1203"/>
      <c r="E110" s="1203"/>
      <c r="F110" s="1203"/>
      <c r="G110" s="1203"/>
      <c r="H110" s="1203"/>
      <c r="I110" s="1203"/>
      <c r="J110" s="1204"/>
      <c r="K110" s="1202"/>
      <c r="L110" s="1203"/>
      <c r="M110" s="1203"/>
      <c r="N110" s="1204"/>
      <c r="O110" s="1306"/>
      <c r="P110" s="1307"/>
      <c r="Q110" s="1307"/>
      <c r="R110" s="1307"/>
      <c r="S110" s="1307"/>
      <c r="T110" s="1308"/>
      <c r="U110" s="1306"/>
      <c r="V110" s="1307"/>
      <c r="W110" s="1307"/>
      <c r="X110" s="1307"/>
      <c r="Y110" s="1307"/>
      <c r="Z110" s="1308"/>
      <c r="AA110" s="1211"/>
      <c r="AB110" s="1212"/>
      <c r="AC110" s="1212"/>
      <c r="AD110" s="1212"/>
      <c r="AE110" s="1213"/>
      <c r="AF110" s="1194" t="s">
        <v>1059</v>
      </c>
      <c r="AG110" s="1194"/>
      <c r="AH110" s="1194"/>
      <c r="AI110" s="1194"/>
      <c r="AJ110" s="1194"/>
      <c r="AK110" s="1195"/>
      <c r="AL110" s="1226" t="s">
        <v>753</v>
      </c>
      <c r="AM110" s="1227"/>
      <c r="AN110" s="1227"/>
      <c r="AO110" s="1227"/>
      <c r="AP110" s="1227"/>
      <c r="AQ110" s="1227"/>
      <c r="AR110" s="1227"/>
      <c r="AS110" s="1227"/>
      <c r="AT110" s="1227"/>
      <c r="AU110" s="1227"/>
      <c r="AV110" s="1227"/>
      <c r="AW110" s="1227"/>
      <c r="AX110" s="1227"/>
      <c r="AY110" s="1227"/>
      <c r="AZ110" s="1228"/>
      <c r="BA110" s="1280"/>
      <c r="BB110" s="1280"/>
      <c r="BC110" s="1280"/>
      <c r="BD110" s="1280"/>
      <c r="BE110" s="1281"/>
      <c r="BF110" s="590"/>
    </row>
    <row r="111" spans="1:58" ht="22" customHeight="1">
      <c r="A111" s="1402"/>
      <c r="B111" s="1202"/>
      <c r="C111" s="1203"/>
      <c r="D111" s="1203"/>
      <c r="E111" s="1203"/>
      <c r="F111" s="1203"/>
      <c r="G111" s="1203"/>
      <c r="H111" s="1203"/>
      <c r="I111" s="1203"/>
      <c r="J111" s="1204"/>
      <c r="K111" s="1202"/>
      <c r="L111" s="1203"/>
      <c r="M111" s="1203"/>
      <c r="N111" s="1204"/>
      <c r="O111" s="1306"/>
      <c r="P111" s="1307"/>
      <c r="Q111" s="1307"/>
      <c r="R111" s="1307"/>
      <c r="S111" s="1307"/>
      <c r="T111" s="1308"/>
      <c r="U111" s="1306"/>
      <c r="V111" s="1307"/>
      <c r="W111" s="1307"/>
      <c r="X111" s="1307"/>
      <c r="Y111" s="1307"/>
      <c r="Z111" s="1308"/>
      <c r="AA111" s="1211"/>
      <c r="AB111" s="1212"/>
      <c r="AC111" s="1212"/>
      <c r="AD111" s="1212"/>
      <c r="AE111" s="1213"/>
      <c r="AF111" s="1194" t="s">
        <v>1076</v>
      </c>
      <c r="AG111" s="1194"/>
      <c r="AH111" s="1194"/>
      <c r="AI111" s="1194"/>
      <c r="AJ111" s="1194"/>
      <c r="AK111" s="1195"/>
      <c r="AL111" s="1226" t="s">
        <v>753</v>
      </c>
      <c r="AM111" s="1227"/>
      <c r="AN111" s="1227"/>
      <c r="AO111" s="1227"/>
      <c r="AP111" s="1227"/>
      <c r="AQ111" s="1227"/>
      <c r="AR111" s="1227"/>
      <c r="AS111" s="1227"/>
      <c r="AT111" s="1227"/>
      <c r="AU111" s="1227"/>
      <c r="AV111" s="1227"/>
      <c r="AW111" s="1227"/>
      <c r="AX111" s="1227"/>
      <c r="AY111" s="1227"/>
      <c r="AZ111" s="1228"/>
      <c r="BA111" s="1280"/>
      <c r="BB111" s="1280"/>
      <c r="BC111" s="1280"/>
      <c r="BD111" s="1280"/>
      <c r="BE111" s="1281"/>
      <c r="BF111" s="590"/>
    </row>
    <row r="112" spans="1:58" ht="22" customHeight="1">
      <c r="A112" s="1402"/>
      <c r="B112" s="1202"/>
      <c r="C112" s="1203"/>
      <c r="D112" s="1203"/>
      <c r="E112" s="1203"/>
      <c r="F112" s="1203"/>
      <c r="G112" s="1203"/>
      <c r="H112" s="1203"/>
      <c r="I112" s="1203"/>
      <c r="J112" s="1204"/>
      <c r="K112" s="1202"/>
      <c r="L112" s="1203"/>
      <c r="M112" s="1203"/>
      <c r="N112" s="1204"/>
      <c r="O112" s="1306"/>
      <c r="P112" s="1307"/>
      <c r="Q112" s="1307"/>
      <c r="R112" s="1307"/>
      <c r="S112" s="1307"/>
      <c r="T112" s="1308"/>
      <c r="U112" s="1306"/>
      <c r="V112" s="1307"/>
      <c r="W112" s="1307"/>
      <c r="X112" s="1307"/>
      <c r="Y112" s="1307"/>
      <c r="Z112" s="1308"/>
      <c r="AA112" s="1211"/>
      <c r="AB112" s="1212"/>
      <c r="AC112" s="1212"/>
      <c r="AD112" s="1212"/>
      <c r="AE112" s="1213"/>
      <c r="AF112" s="1188" t="s">
        <v>133</v>
      </c>
      <c r="AG112" s="1188"/>
      <c r="AH112" s="1188"/>
      <c r="AI112" s="1188"/>
      <c r="AJ112" s="1188"/>
      <c r="AK112" s="1189"/>
      <c r="AL112" s="1190" t="s">
        <v>753</v>
      </c>
      <c r="AM112" s="1191"/>
      <c r="AN112" s="1191"/>
      <c r="AO112" s="1191"/>
      <c r="AP112" s="1191"/>
      <c r="AQ112" s="1191"/>
      <c r="AR112" s="1191"/>
      <c r="AS112" s="1191"/>
      <c r="AT112" s="1191"/>
      <c r="AU112" s="1191"/>
      <c r="AV112" s="1191"/>
      <c r="AW112" s="1191"/>
      <c r="AX112" s="1191"/>
      <c r="AY112" s="1191"/>
      <c r="AZ112" s="1192"/>
      <c r="BA112" s="1185"/>
      <c r="BB112" s="1185"/>
      <c r="BC112" s="1185"/>
      <c r="BD112" s="1185"/>
      <c r="BE112" s="1244"/>
      <c r="BF112" s="590"/>
    </row>
    <row r="113" spans="1:58" ht="22" customHeight="1">
      <c r="A113" s="1402"/>
      <c r="B113" s="1202"/>
      <c r="C113" s="1203"/>
      <c r="D113" s="1203"/>
      <c r="E113" s="1203"/>
      <c r="F113" s="1203"/>
      <c r="G113" s="1203"/>
      <c r="H113" s="1203"/>
      <c r="I113" s="1203"/>
      <c r="J113" s="1204"/>
      <c r="K113" s="1202"/>
      <c r="L113" s="1203"/>
      <c r="M113" s="1203"/>
      <c r="N113" s="1204"/>
      <c r="O113" s="1306"/>
      <c r="P113" s="1307"/>
      <c r="Q113" s="1307"/>
      <c r="R113" s="1307"/>
      <c r="S113" s="1307"/>
      <c r="T113" s="1308"/>
      <c r="U113" s="1306"/>
      <c r="V113" s="1307"/>
      <c r="W113" s="1307"/>
      <c r="X113" s="1307"/>
      <c r="Y113" s="1307"/>
      <c r="Z113" s="1308"/>
      <c r="AA113" s="1211"/>
      <c r="AB113" s="1212"/>
      <c r="AC113" s="1212"/>
      <c r="AD113" s="1212"/>
      <c r="AE113" s="1213"/>
      <c r="AF113" s="1188" t="s">
        <v>132</v>
      </c>
      <c r="AG113" s="1188"/>
      <c r="AH113" s="1188"/>
      <c r="AI113" s="1188"/>
      <c r="AJ113" s="1188"/>
      <c r="AK113" s="1189"/>
      <c r="AL113" s="1190" t="s">
        <v>753</v>
      </c>
      <c r="AM113" s="1191"/>
      <c r="AN113" s="1191"/>
      <c r="AO113" s="1191"/>
      <c r="AP113" s="1191"/>
      <c r="AQ113" s="1191"/>
      <c r="AR113" s="1191"/>
      <c r="AS113" s="1191"/>
      <c r="AT113" s="1191"/>
      <c r="AU113" s="1191"/>
      <c r="AV113" s="1191"/>
      <c r="AW113" s="1191"/>
      <c r="AX113" s="1191"/>
      <c r="AY113" s="1191"/>
      <c r="AZ113" s="1192"/>
      <c r="BA113" s="1185"/>
      <c r="BB113" s="1185"/>
      <c r="BC113" s="1185"/>
      <c r="BD113" s="1185"/>
      <c r="BE113" s="1244"/>
      <c r="BF113" s="590"/>
    </row>
    <row r="114" spans="1:58" ht="22" customHeight="1">
      <c r="A114" s="1402"/>
      <c r="B114" s="1202"/>
      <c r="C114" s="1203"/>
      <c r="D114" s="1203"/>
      <c r="E114" s="1203"/>
      <c r="F114" s="1203"/>
      <c r="G114" s="1203"/>
      <c r="H114" s="1203"/>
      <c r="I114" s="1203"/>
      <c r="J114" s="1204"/>
      <c r="K114" s="1202"/>
      <c r="L114" s="1203"/>
      <c r="M114" s="1203"/>
      <c r="N114" s="1204"/>
      <c r="O114" s="1306"/>
      <c r="P114" s="1307"/>
      <c r="Q114" s="1307"/>
      <c r="R114" s="1307"/>
      <c r="S114" s="1307"/>
      <c r="T114" s="1308"/>
      <c r="U114" s="1306"/>
      <c r="V114" s="1307"/>
      <c r="W114" s="1307"/>
      <c r="X114" s="1307"/>
      <c r="Y114" s="1307"/>
      <c r="Z114" s="1308"/>
      <c r="AA114" s="1211"/>
      <c r="AB114" s="1212"/>
      <c r="AC114" s="1212"/>
      <c r="AD114" s="1212"/>
      <c r="AE114" s="1213"/>
      <c r="AF114" s="1188" t="s">
        <v>96</v>
      </c>
      <c r="AG114" s="1188"/>
      <c r="AH114" s="1188"/>
      <c r="AI114" s="1188"/>
      <c r="AJ114" s="1188"/>
      <c r="AK114" s="1189"/>
      <c r="AL114" s="1190" t="s">
        <v>753</v>
      </c>
      <c r="AM114" s="1191"/>
      <c r="AN114" s="1191"/>
      <c r="AO114" s="1191"/>
      <c r="AP114" s="1191"/>
      <c r="AQ114" s="1191"/>
      <c r="AR114" s="1191"/>
      <c r="AS114" s="1191"/>
      <c r="AT114" s="1191"/>
      <c r="AU114" s="1191"/>
      <c r="AV114" s="1191"/>
      <c r="AW114" s="1191"/>
      <c r="AX114" s="1191"/>
      <c r="AY114" s="1191"/>
      <c r="AZ114" s="1192"/>
      <c r="BA114" s="1185"/>
      <c r="BB114" s="1185"/>
      <c r="BC114" s="1185"/>
      <c r="BD114" s="1185"/>
      <c r="BE114" s="1244"/>
      <c r="BF114" s="590"/>
    </row>
    <row r="115" spans="1:58" ht="22" customHeight="1">
      <c r="A115" s="1402"/>
      <c r="B115" s="1202"/>
      <c r="C115" s="1203"/>
      <c r="D115" s="1203"/>
      <c r="E115" s="1203"/>
      <c r="F115" s="1203"/>
      <c r="G115" s="1203"/>
      <c r="H115" s="1203"/>
      <c r="I115" s="1203"/>
      <c r="J115" s="1204"/>
      <c r="K115" s="1202"/>
      <c r="L115" s="1203"/>
      <c r="M115" s="1203"/>
      <c r="N115" s="1204"/>
      <c r="O115" s="1306"/>
      <c r="P115" s="1307"/>
      <c r="Q115" s="1307"/>
      <c r="R115" s="1307"/>
      <c r="S115" s="1307"/>
      <c r="T115" s="1308"/>
      <c r="U115" s="1306"/>
      <c r="V115" s="1307"/>
      <c r="W115" s="1307"/>
      <c r="X115" s="1307"/>
      <c r="Y115" s="1307"/>
      <c r="Z115" s="1308"/>
      <c r="AA115" s="1211"/>
      <c r="AB115" s="1212"/>
      <c r="AC115" s="1212"/>
      <c r="AD115" s="1212"/>
      <c r="AE115" s="1213"/>
      <c r="AF115" s="1362" t="s">
        <v>1114</v>
      </c>
      <c r="AG115" s="1362"/>
      <c r="AH115" s="1362"/>
      <c r="AI115" s="1362"/>
      <c r="AJ115" s="1362"/>
      <c r="AK115" s="1363"/>
      <c r="AL115" s="1190" t="s">
        <v>753</v>
      </c>
      <c r="AM115" s="1191"/>
      <c r="AN115" s="1191"/>
      <c r="AO115" s="1191"/>
      <c r="AP115" s="1191"/>
      <c r="AQ115" s="1191"/>
      <c r="AR115" s="1191"/>
      <c r="AS115" s="1191"/>
      <c r="AT115" s="1191"/>
      <c r="AU115" s="1191"/>
      <c r="AV115" s="1191"/>
      <c r="AW115" s="1191"/>
      <c r="AX115" s="1191"/>
      <c r="AY115" s="1191"/>
      <c r="AZ115" s="1192"/>
      <c r="BA115" s="1185"/>
      <c r="BB115" s="1185"/>
      <c r="BC115" s="1185"/>
      <c r="BD115" s="1185"/>
      <c r="BE115" s="1244"/>
      <c r="BF115" s="590"/>
    </row>
    <row r="116" spans="1:58" ht="22" customHeight="1">
      <c r="A116" s="1402"/>
      <c r="B116" s="1202"/>
      <c r="C116" s="1203"/>
      <c r="D116" s="1203"/>
      <c r="E116" s="1203"/>
      <c r="F116" s="1203"/>
      <c r="G116" s="1203"/>
      <c r="H116" s="1203"/>
      <c r="I116" s="1203"/>
      <c r="J116" s="1204"/>
      <c r="K116" s="1202"/>
      <c r="L116" s="1203"/>
      <c r="M116" s="1203"/>
      <c r="N116" s="1204"/>
      <c r="O116" s="1306"/>
      <c r="P116" s="1307"/>
      <c r="Q116" s="1307"/>
      <c r="R116" s="1307"/>
      <c r="S116" s="1307"/>
      <c r="T116" s="1308"/>
      <c r="U116" s="1306"/>
      <c r="V116" s="1307"/>
      <c r="W116" s="1307"/>
      <c r="X116" s="1307"/>
      <c r="Y116" s="1307"/>
      <c r="Z116" s="1308"/>
      <c r="AA116" s="1211"/>
      <c r="AB116" s="1212"/>
      <c r="AC116" s="1212"/>
      <c r="AD116" s="1212"/>
      <c r="AE116" s="1213"/>
      <c r="AF116" s="1189" t="s">
        <v>194</v>
      </c>
      <c r="AG116" s="1245"/>
      <c r="AH116" s="1245"/>
      <c r="AI116" s="1245"/>
      <c r="AJ116" s="1245"/>
      <c r="AK116" s="1245"/>
      <c r="AL116" s="1294" t="s">
        <v>1113</v>
      </c>
      <c r="AM116" s="1295"/>
      <c r="AN116" s="1295"/>
      <c r="AO116" s="1295"/>
      <c r="AP116" s="1295"/>
      <c r="AQ116" s="1295"/>
      <c r="AR116" s="1295"/>
      <c r="AS116" s="1295"/>
      <c r="AT116" s="1295"/>
      <c r="AU116" s="1295"/>
      <c r="AV116" s="1295"/>
      <c r="AW116" s="1295"/>
      <c r="AX116" s="1295"/>
      <c r="AY116" s="1295"/>
      <c r="AZ116" s="1296"/>
      <c r="BA116" s="1185"/>
      <c r="BB116" s="1185"/>
      <c r="BC116" s="1185"/>
      <c r="BD116" s="1185"/>
      <c r="BE116" s="1244"/>
      <c r="BF116" s="590"/>
    </row>
    <row r="117" spans="1:58" ht="22" customHeight="1">
      <c r="A117" s="1402"/>
      <c r="B117" s="1202"/>
      <c r="C117" s="1203"/>
      <c r="D117" s="1203"/>
      <c r="E117" s="1203"/>
      <c r="F117" s="1203"/>
      <c r="G117" s="1203"/>
      <c r="H117" s="1203"/>
      <c r="I117" s="1203"/>
      <c r="J117" s="1204"/>
      <c r="K117" s="1202"/>
      <c r="L117" s="1203"/>
      <c r="M117" s="1203"/>
      <c r="N117" s="1204"/>
      <c r="O117" s="1306"/>
      <c r="P117" s="1307"/>
      <c r="Q117" s="1307"/>
      <c r="R117" s="1307"/>
      <c r="S117" s="1307"/>
      <c r="T117" s="1308"/>
      <c r="U117" s="1306"/>
      <c r="V117" s="1307"/>
      <c r="W117" s="1307"/>
      <c r="X117" s="1307"/>
      <c r="Y117" s="1307"/>
      <c r="Z117" s="1308"/>
      <c r="AA117" s="1211"/>
      <c r="AB117" s="1212"/>
      <c r="AC117" s="1212"/>
      <c r="AD117" s="1212"/>
      <c r="AE117" s="1213"/>
      <c r="AF117" s="1188" t="s">
        <v>131</v>
      </c>
      <c r="AG117" s="1188"/>
      <c r="AH117" s="1188"/>
      <c r="AI117" s="1188"/>
      <c r="AJ117" s="1188"/>
      <c r="AK117" s="1189"/>
      <c r="AL117" s="1190" t="s">
        <v>1061</v>
      </c>
      <c r="AM117" s="1191"/>
      <c r="AN117" s="1191"/>
      <c r="AO117" s="1191"/>
      <c r="AP117" s="1191"/>
      <c r="AQ117" s="1191"/>
      <c r="AR117" s="1191"/>
      <c r="AS117" s="1191"/>
      <c r="AT117" s="1191"/>
      <c r="AU117" s="1191"/>
      <c r="AV117" s="1191"/>
      <c r="AW117" s="1191"/>
      <c r="AX117" s="1191"/>
      <c r="AY117" s="1191"/>
      <c r="AZ117" s="1192"/>
      <c r="BA117" s="1185"/>
      <c r="BB117" s="1185"/>
      <c r="BC117" s="1185"/>
      <c r="BD117" s="1185"/>
      <c r="BE117" s="1244"/>
      <c r="BF117" s="590"/>
    </row>
    <row r="118" spans="1:58" ht="22" customHeight="1">
      <c r="A118" s="1402"/>
      <c r="B118" s="1202"/>
      <c r="C118" s="1203"/>
      <c r="D118" s="1203"/>
      <c r="E118" s="1203"/>
      <c r="F118" s="1203"/>
      <c r="G118" s="1203"/>
      <c r="H118" s="1203"/>
      <c r="I118" s="1203"/>
      <c r="J118" s="1204"/>
      <c r="K118" s="1202"/>
      <c r="L118" s="1203"/>
      <c r="M118" s="1203"/>
      <c r="N118" s="1204"/>
      <c r="O118" s="1306"/>
      <c r="P118" s="1307"/>
      <c r="Q118" s="1307"/>
      <c r="R118" s="1307"/>
      <c r="S118" s="1307"/>
      <c r="T118" s="1308"/>
      <c r="U118" s="1306"/>
      <c r="V118" s="1307"/>
      <c r="W118" s="1307"/>
      <c r="X118" s="1307"/>
      <c r="Y118" s="1307"/>
      <c r="Z118" s="1308"/>
      <c r="AA118" s="1211"/>
      <c r="AB118" s="1212"/>
      <c r="AC118" s="1212"/>
      <c r="AD118" s="1212"/>
      <c r="AE118" s="1213"/>
      <c r="AF118" s="1193" t="s">
        <v>1077</v>
      </c>
      <c r="AG118" s="1194"/>
      <c r="AH118" s="1194"/>
      <c r="AI118" s="1194"/>
      <c r="AJ118" s="1194"/>
      <c r="AK118" s="1195"/>
      <c r="AL118" s="1257" t="s">
        <v>1078</v>
      </c>
      <c r="AM118" s="1258"/>
      <c r="AN118" s="1258"/>
      <c r="AO118" s="1258"/>
      <c r="AP118" s="1258"/>
      <c r="AQ118" s="1258"/>
      <c r="AR118" s="1258"/>
      <c r="AS118" s="1258"/>
      <c r="AT118" s="1258"/>
      <c r="AU118" s="1258"/>
      <c r="AV118" s="1258"/>
      <c r="AW118" s="1258"/>
      <c r="AX118" s="1258"/>
      <c r="AY118" s="1258"/>
      <c r="AZ118" s="1259"/>
      <c r="BA118" s="1291"/>
      <c r="BB118" s="1292"/>
      <c r="BC118" s="1292"/>
      <c r="BD118" s="1292"/>
      <c r="BE118" s="1293"/>
      <c r="BF118" s="590"/>
    </row>
    <row r="119" spans="1:58" ht="22" customHeight="1">
      <c r="A119" s="1402"/>
      <c r="B119" s="1202"/>
      <c r="C119" s="1203"/>
      <c r="D119" s="1203"/>
      <c r="E119" s="1203"/>
      <c r="F119" s="1203"/>
      <c r="G119" s="1203"/>
      <c r="H119" s="1203"/>
      <c r="I119" s="1203"/>
      <c r="J119" s="1204"/>
      <c r="K119" s="1202"/>
      <c r="L119" s="1203"/>
      <c r="M119" s="1203"/>
      <c r="N119" s="1204"/>
      <c r="O119" s="1306"/>
      <c r="P119" s="1307"/>
      <c r="Q119" s="1307"/>
      <c r="R119" s="1307"/>
      <c r="S119" s="1307"/>
      <c r="T119" s="1308"/>
      <c r="U119" s="1306"/>
      <c r="V119" s="1307"/>
      <c r="W119" s="1307"/>
      <c r="X119" s="1307"/>
      <c r="Y119" s="1307"/>
      <c r="Z119" s="1308"/>
      <c r="AA119" s="1211"/>
      <c r="AB119" s="1212"/>
      <c r="AC119" s="1212"/>
      <c r="AD119" s="1212"/>
      <c r="AE119" s="1213"/>
      <c r="AF119" s="1188" t="s">
        <v>130</v>
      </c>
      <c r="AG119" s="1188"/>
      <c r="AH119" s="1188"/>
      <c r="AI119" s="1188"/>
      <c r="AJ119" s="1188"/>
      <c r="AK119" s="1189"/>
      <c r="AL119" s="1190" t="s">
        <v>753</v>
      </c>
      <c r="AM119" s="1191"/>
      <c r="AN119" s="1191"/>
      <c r="AO119" s="1191"/>
      <c r="AP119" s="1191"/>
      <c r="AQ119" s="1191"/>
      <c r="AR119" s="1191"/>
      <c r="AS119" s="1191"/>
      <c r="AT119" s="1191"/>
      <c r="AU119" s="1191"/>
      <c r="AV119" s="1191"/>
      <c r="AW119" s="1191"/>
      <c r="AX119" s="1191"/>
      <c r="AY119" s="1191"/>
      <c r="AZ119" s="1192"/>
      <c r="BA119" s="1185"/>
      <c r="BB119" s="1185"/>
      <c r="BC119" s="1185"/>
      <c r="BD119" s="1185"/>
      <c r="BE119" s="1244"/>
      <c r="BF119" s="590"/>
    </row>
    <row r="120" spans="1:58" ht="22" customHeight="1">
      <c r="A120" s="1402"/>
      <c r="B120" s="1202"/>
      <c r="C120" s="1203"/>
      <c r="D120" s="1203"/>
      <c r="E120" s="1203"/>
      <c r="F120" s="1203"/>
      <c r="G120" s="1203"/>
      <c r="H120" s="1203"/>
      <c r="I120" s="1203"/>
      <c r="J120" s="1204"/>
      <c r="K120" s="1202"/>
      <c r="L120" s="1203"/>
      <c r="M120" s="1203"/>
      <c r="N120" s="1204"/>
      <c r="O120" s="1306"/>
      <c r="P120" s="1307"/>
      <c r="Q120" s="1307"/>
      <c r="R120" s="1307"/>
      <c r="S120" s="1307"/>
      <c r="T120" s="1308"/>
      <c r="U120" s="1306"/>
      <c r="V120" s="1307"/>
      <c r="W120" s="1307"/>
      <c r="X120" s="1307"/>
      <c r="Y120" s="1307"/>
      <c r="Z120" s="1308"/>
      <c r="AA120" s="1211"/>
      <c r="AB120" s="1212"/>
      <c r="AC120" s="1212"/>
      <c r="AD120" s="1212"/>
      <c r="AE120" s="1213"/>
      <c r="AF120" s="1188" t="s">
        <v>1079</v>
      </c>
      <c r="AG120" s="1188"/>
      <c r="AH120" s="1188"/>
      <c r="AI120" s="1188"/>
      <c r="AJ120" s="1188"/>
      <c r="AK120" s="1189"/>
      <c r="AL120" s="1190" t="s">
        <v>753</v>
      </c>
      <c r="AM120" s="1191"/>
      <c r="AN120" s="1191"/>
      <c r="AO120" s="1191"/>
      <c r="AP120" s="1191"/>
      <c r="AQ120" s="1191"/>
      <c r="AR120" s="1191"/>
      <c r="AS120" s="1191"/>
      <c r="AT120" s="1191"/>
      <c r="AU120" s="1191"/>
      <c r="AV120" s="1191"/>
      <c r="AW120" s="1191"/>
      <c r="AX120" s="1191"/>
      <c r="AY120" s="1191"/>
      <c r="AZ120" s="1192"/>
      <c r="BA120" s="1185"/>
      <c r="BB120" s="1185"/>
      <c r="BC120" s="1185"/>
      <c r="BD120" s="1185"/>
      <c r="BE120" s="1244"/>
      <c r="BF120" s="590"/>
    </row>
    <row r="121" spans="1:58" ht="22" customHeight="1">
      <c r="A121" s="1402"/>
      <c r="B121" s="1202"/>
      <c r="C121" s="1203"/>
      <c r="D121" s="1203"/>
      <c r="E121" s="1203"/>
      <c r="F121" s="1203"/>
      <c r="G121" s="1203"/>
      <c r="H121" s="1203"/>
      <c r="I121" s="1203"/>
      <c r="J121" s="1204"/>
      <c r="K121" s="1297"/>
      <c r="L121" s="1298"/>
      <c r="M121" s="1298"/>
      <c r="N121" s="1299"/>
      <c r="O121" s="1306"/>
      <c r="P121" s="1307"/>
      <c r="Q121" s="1307"/>
      <c r="R121" s="1307"/>
      <c r="S121" s="1307"/>
      <c r="T121" s="1308"/>
      <c r="U121" s="1306"/>
      <c r="V121" s="1307"/>
      <c r="W121" s="1307"/>
      <c r="X121" s="1307"/>
      <c r="Y121" s="1307"/>
      <c r="Z121" s="1308"/>
      <c r="AA121" s="1211"/>
      <c r="AB121" s="1212"/>
      <c r="AC121" s="1212"/>
      <c r="AD121" s="1212"/>
      <c r="AE121" s="1213"/>
      <c r="AF121" s="1188" t="s">
        <v>90</v>
      </c>
      <c r="AG121" s="1188"/>
      <c r="AH121" s="1188"/>
      <c r="AI121" s="1188"/>
      <c r="AJ121" s="1188"/>
      <c r="AK121" s="1189"/>
      <c r="AL121" s="1190" t="s">
        <v>753</v>
      </c>
      <c r="AM121" s="1191"/>
      <c r="AN121" s="1191"/>
      <c r="AO121" s="1191"/>
      <c r="AP121" s="1191"/>
      <c r="AQ121" s="1191"/>
      <c r="AR121" s="1191"/>
      <c r="AS121" s="1191"/>
      <c r="AT121" s="1191"/>
      <c r="AU121" s="1191"/>
      <c r="AV121" s="1191"/>
      <c r="AW121" s="1191"/>
      <c r="AX121" s="1191"/>
      <c r="AY121" s="1191"/>
      <c r="AZ121" s="1192"/>
      <c r="BA121" s="1255"/>
      <c r="BB121" s="1255"/>
      <c r="BC121" s="1255"/>
      <c r="BD121" s="1255"/>
      <c r="BE121" s="1256"/>
      <c r="BF121" s="590"/>
    </row>
    <row r="122" spans="1:58" ht="22" customHeight="1">
      <c r="A122" s="1402"/>
      <c r="B122" s="1202"/>
      <c r="C122" s="1203"/>
      <c r="D122" s="1203"/>
      <c r="E122" s="1203"/>
      <c r="F122" s="1203"/>
      <c r="G122" s="1203"/>
      <c r="H122" s="1203"/>
      <c r="I122" s="1203"/>
      <c r="J122" s="1204"/>
      <c r="K122" s="1297"/>
      <c r="L122" s="1298"/>
      <c r="M122" s="1298"/>
      <c r="N122" s="1299"/>
      <c r="O122" s="1306"/>
      <c r="P122" s="1307"/>
      <c r="Q122" s="1307"/>
      <c r="R122" s="1307"/>
      <c r="S122" s="1307"/>
      <c r="T122" s="1308"/>
      <c r="U122" s="1306"/>
      <c r="V122" s="1307"/>
      <c r="W122" s="1307"/>
      <c r="X122" s="1307"/>
      <c r="Y122" s="1307"/>
      <c r="Z122" s="1308"/>
      <c r="AA122" s="1211"/>
      <c r="AB122" s="1212"/>
      <c r="AC122" s="1212"/>
      <c r="AD122" s="1212"/>
      <c r="AE122" s="1213"/>
      <c r="AF122" s="1279" t="s">
        <v>760</v>
      </c>
      <c r="AG122" s="1188"/>
      <c r="AH122" s="1188"/>
      <c r="AI122" s="1188"/>
      <c r="AJ122" s="1188"/>
      <c r="AK122" s="1189"/>
      <c r="AL122" s="1190" t="s">
        <v>753</v>
      </c>
      <c r="AM122" s="1191"/>
      <c r="AN122" s="1191"/>
      <c r="AO122" s="1191"/>
      <c r="AP122" s="1191"/>
      <c r="AQ122" s="1191"/>
      <c r="AR122" s="1191"/>
      <c r="AS122" s="1191"/>
      <c r="AT122" s="1191"/>
      <c r="AU122" s="1191"/>
      <c r="AV122" s="1191"/>
      <c r="AW122" s="1191"/>
      <c r="AX122" s="1191"/>
      <c r="AY122" s="1191"/>
      <c r="AZ122" s="1192"/>
      <c r="BA122" s="1268"/>
      <c r="BB122" s="1269"/>
      <c r="BC122" s="1269"/>
      <c r="BD122" s="1269"/>
      <c r="BE122" s="1270"/>
      <c r="BF122" s="590"/>
    </row>
    <row r="123" spans="1:58" ht="22" customHeight="1">
      <c r="A123" s="1402"/>
      <c r="B123" s="1202"/>
      <c r="C123" s="1203"/>
      <c r="D123" s="1203"/>
      <c r="E123" s="1203"/>
      <c r="F123" s="1203"/>
      <c r="G123" s="1203"/>
      <c r="H123" s="1203"/>
      <c r="I123" s="1203"/>
      <c r="J123" s="1204"/>
      <c r="K123" s="1297"/>
      <c r="L123" s="1298"/>
      <c r="M123" s="1298"/>
      <c r="N123" s="1299"/>
      <c r="O123" s="1306"/>
      <c r="P123" s="1307"/>
      <c r="Q123" s="1307"/>
      <c r="R123" s="1307"/>
      <c r="S123" s="1307"/>
      <c r="T123" s="1308"/>
      <c r="U123" s="1306"/>
      <c r="V123" s="1307"/>
      <c r="W123" s="1307"/>
      <c r="X123" s="1307"/>
      <c r="Y123" s="1307"/>
      <c r="Z123" s="1308"/>
      <c r="AA123" s="1211"/>
      <c r="AB123" s="1212"/>
      <c r="AC123" s="1212"/>
      <c r="AD123" s="1212"/>
      <c r="AE123" s="1213"/>
      <c r="AF123" s="1252" t="s">
        <v>998</v>
      </c>
      <c r="AG123" s="1253"/>
      <c r="AH123" s="1253"/>
      <c r="AI123" s="1253"/>
      <c r="AJ123" s="1253"/>
      <c r="AK123" s="1254"/>
      <c r="AL123" s="1318" t="s">
        <v>753</v>
      </c>
      <c r="AM123" s="1319"/>
      <c r="AN123" s="1319"/>
      <c r="AO123" s="1319"/>
      <c r="AP123" s="1319"/>
      <c r="AQ123" s="1319"/>
      <c r="AR123" s="1319"/>
      <c r="AS123" s="1319"/>
      <c r="AT123" s="1319"/>
      <c r="AU123" s="1319"/>
      <c r="AV123" s="1319"/>
      <c r="AW123" s="1319"/>
      <c r="AX123" s="1319"/>
      <c r="AY123" s="1319"/>
      <c r="AZ123" s="1320"/>
      <c r="BA123" s="1291"/>
      <c r="BB123" s="1292"/>
      <c r="BC123" s="1292"/>
      <c r="BD123" s="1292"/>
      <c r="BE123" s="1293"/>
      <c r="BF123" s="590"/>
    </row>
    <row r="124" spans="1:58" ht="63" customHeight="1">
      <c r="A124" s="1402"/>
      <c r="B124" s="1202"/>
      <c r="C124" s="1203"/>
      <c r="D124" s="1203"/>
      <c r="E124" s="1203"/>
      <c r="F124" s="1203"/>
      <c r="G124" s="1203"/>
      <c r="H124" s="1203"/>
      <c r="I124" s="1203"/>
      <c r="J124" s="1204"/>
      <c r="K124" s="1297"/>
      <c r="L124" s="1298"/>
      <c r="M124" s="1298"/>
      <c r="N124" s="1299"/>
      <c r="O124" s="1306"/>
      <c r="P124" s="1307"/>
      <c r="Q124" s="1307"/>
      <c r="R124" s="1307"/>
      <c r="S124" s="1307"/>
      <c r="T124" s="1308"/>
      <c r="U124" s="1306"/>
      <c r="V124" s="1307"/>
      <c r="W124" s="1307"/>
      <c r="X124" s="1307"/>
      <c r="Y124" s="1307"/>
      <c r="Z124" s="1308"/>
      <c r="AA124" s="1211"/>
      <c r="AB124" s="1212"/>
      <c r="AC124" s="1212"/>
      <c r="AD124" s="1212"/>
      <c r="AE124" s="1213"/>
      <c r="AF124" s="1253" t="s">
        <v>410</v>
      </c>
      <c r="AG124" s="1321"/>
      <c r="AH124" s="1321"/>
      <c r="AI124" s="1321"/>
      <c r="AJ124" s="1321"/>
      <c r="AK124" s="1322"/>
      <c r="AL124" s="1271" t="s">
        <v>989</v>
      </c>
      <c r="AM124" s="1272"/>
      <c r="AN124" s="1272"/>
      <c r="AO124" s="1272"/>
      <c r="AP124" s="1272"/>
      <c r="AQ124" s="1272"/>
      <c r="AR124" s="1272"/>
      <c r="AS124" s="1272"/>
      <c r="AT124" s="1272"/>
      <c r="AU124" s="1272"/>
      <c r="AV124" s="1272"/>
      <c r="AW124" s="1272"/>
      <c r="AX124" s="1272"/>
      <c r="AY124" s="1272"/>
      <c r="AZ124" s="1273"/>
      <c r="BA124" s="1185"/>
      <c r="BB124" s="1185"/>
      <c r="BC124" s="1185"/>
      <c r="BD124" s="1185"/>
      <c r="BE124" s="1244"/>
      <c r="BF124" s="590"/>
    </row>
    <row r="125" spans="1:58" ht="22" customHeight="1">
      <c r="A125" s="1402"/>
      <c r="B125" s="1202"/>
      <c r="C125" s="1203"/>
      <c r="D125" s="1203"/>
      <c r="E125" s="1203"/>
      <c r="F125" s="1203"/>
      <c r="G125" s="1203"/>
      <c r="H125" s="1203"/>
      <c r="I125" s="1203"/>
      <c r="J125" s="1204"/>
      <c r="K125" s="1297"/>
      <c r="L125" s="1298"/>
      <c r="M125" s="1298"/>
      <c r="N125" s="1299"/>
      <c r="O125" s="1306"/>
      <c r="P125" s="1307"/>
      <c r="Q125" s="1307"/>
      <c r="R125" s="1307"/>
      <c r="S125" s="1307"/>
      <c r="T125" s="1308"/>
      <c r="U125" s="1306"/>
      <c r="V125" s="1307"/>
      <c r="W125" s="1307"/>
      <c r="X125" s="1307"/>
      <c r="Y125" s="1307"/>
      <c r="Z125" s="1308"/>
      <c r="AA125" s="1211"/>
      <c r="AB125" s="1212"/>
      <c r="AC125" s="1212"/>
      <c r="AD125" s="1212"/>
      <c r="AE125" s="1213"/>
      <c r="AF125" s="1252" t="s">
        <v>547</v>
      </c>
      <c r="AG125" s="1253"/>
      <c r="AH125" s="1253"/>
      <c r="AI125" s="1253"/>
      <c r="AJ125" s="1253"/>
      <c r="AK125" s="1254"/>
      <c r="AL125" s="1249" t="s">
        <v>548</v>
      </c>
      <c r="AM125" s="1250"/>
      <c r="AN125" s="1250"/>
      <c r="AO125" s="1250"/>
      <c r="AP125" s="1250"/>
      <c r="AQ125" s="1250"/>
      <c r="AR125" s="1250"/>
      <c r="AS125" s="1250"/>
      <c r="AT125" s="1250"/>
      <c r="AU125" s="1250"/>
      <c r="AV125" s="1250"/>
      <c r="AW125" s="1250"/>
      <c r="AX125" s="1250"/>
      <c r="AY125" s="1250"/>
      <c r="AZ125" s="1251"/>
      <c r="BA125" s="1268"/>
      <c r="BB125" s="1269"/>
      <c r="BC125" s="1269"/>
      <c r="BD125" s="1269"/>
      <c r="BE125" s="1270"/>
      <c r="BF125" s="590"/>
    </row>
    <row r="126" spans="1:58" ht="22" customHeight="1">
      <c r="A126" s="1402"/>
      <c r="B126" s="1202"/>
      <c r="C126" s="1203"/>
      <c r="D126" s="1203"/>
      <c r="E126" s="1203"/>
      <c r="F126" s="1203"/>
      <c r="G126" s="1203"/>
      <c r="H126" s="1203"/>
      <c r="I126" s="1203"/>
      <c r="J126" s="1204"/>
      <c r="K126" s="1297"/>
      <c r="L126" s="1298"/>
      <c r="M126" s="1298"/>
      <c r="N126" s="1299"/>
      <c r="O126" s="1306"/>
      <c r="P126" s="1307"/>
      <c r="Q126" s="1307"/>
      <c r="R126" s="1307"/>
      <c r="S126" s="1307"/>
      <c r="T126" s="1308"/>
      <c r="U126" s="1306"/>
      <c r="V126" s="1307"/>
      <c r="W126" s="1307"/>
      <c r="X126" s="1307"/>
      <c r="Y126" s="1307"/>
      <c r="Z126" s="1308"/>
      <c r="AA126" s="1211"/>
      <c r="AB126" s="1212"/>
      <c r="AC126" s="1212"/>
      <c r="AD126" s="1212"/>
      <c r="AE126" s="1213"/>
      <c r="AF126" s="1252" t="s">
        <v>549</v>
      </c>
      <c r="AG126" s="1253"/>
      <c r="AH126" s="1253"/>
      <c r="AI126" s="1253"/>
      <c r="AJ126" s="1253"/>
      <c r="AK126" s="1254"/>
      <c r="AL126" s="1249" t="s">
        <v>548</v>
      </c>
      <c r="AM126" s="1250"/>
      <c r="AN126" s="1250"/>
      <c r="AO126" s="1250"/>
      <c r="AP126" s="1250"/>
      <c r="AQ126" s="1250"/>
      <c r="AR126" s="1250"/>
      <c r="AS126" s="1250"/>
      <c r="AT126" s="1250"/>
      <c r="AU126" s="1250"/>
      <c r="AV126" s="1250"/>
      <c r="AW126" s="1250"/>
      <c r="AX126" s="1250"/>
      <c r="AY126" s="1250"/>
      <c r="AZ126" s="1251"/>
      <c r="BA126" s="1185"/>
      <c r="BB126" s="1186"/>
      <c r="BC126" s="1186"/>
      <c r="BD126" s="1186"/>
      <c r="BE126" s="1187"/>
      <c r="BF126" s="590"/>
    </row>
    <row r="127" spans="1:58" ht="22" customHeight="1">
      <c r="A127" s="1402"/>
      <c r="B127" s="1202"/>
      <c r="C127" s="1203"/>
      <c r="D127" s="1203"/>
      <c r="E127" s="1203"/>
      <c r="F127" s="1203"/>
      <c r="G127" s="1203"/>
      <c r="H127" s="1203"/>
      <c r="I127" s="1203"/>
      <c r="J127" s="1204"/>
      <c r="K127" s="1297"/>
      <c r="L127" s="1298"/>
      <c r="M127" s="1298"/>
      <c r="N127" s="1299"/>
      <c r="O127" s="1306"/>
      <c r="P127" s="1307"/>
      <c r="Q127" s="1307"/>
      <c r="R127" s="1307"/>
      <c r="S127" s="1307"/>
      <c r="T127" s="1308"/>
      <c r="U127" s="1306"/>
      <c r="V127" s="1307"/>
      <c r="W127" s="1307"/>
      <c r="X127" s="1307"/>
      <c r="Y127" s="1307"/>
      <c r="Z127" s="1308"/>
      <c r="AA127" s="1211"/>
      <c r="AB127" s="1212"/>
      <c r="AC127" s="1212"/>
      <c r="AD127" s="1212"/>
      <c r="AE127" s="1213"/>
      <c r="AF127" s="1193" t="s">
        <v>1080</v>
      </c>
      <c r="AG127" s="1194"/>
      <c r="AH127" s="1194"/>
      <c r="AI127" s="1194"/>
      <c r="AJ127" s="1194"/>
      <c r="AK127" s="1195"/>
      <c r="AL127" s="1257" t="s">
        <v>1056</v>
      </c>
      <c r="AM127" s="1258"/>
      <c r="AN127" s="1258"/>
      <c r="AO127" s="1258"/>
      <c r="AP127" s="1258"/>
      <c r="AQ127" s="1258"/>
      <c r="AR127" s="1258"/>
      <c r="AS127" s="1258"/>
      <c r="AT127" s="1258"/>
      <c r="AU127" s="1258"/>
      <c r="AV127" s="1258"/>
      <c r="AW127" s="1258"/>
      <c r="AX127" s="1258"/>
      <c r="AY127" s="1258"/>
      <c r="AZ127" s="1259"/>
      <c r="BA127" s="1242"/>
      <c r="BB127" s="1283"/>
      <c r="BC127" s="1283"/>
      <c r="BD127" s="1283"/>
      <c r="BE127" s="1284"/>
      <c r="BF127" s="590"/>
    </row>
    <row r="128" spans="1:58" ht="22" customHeight="1">
      <c r="A128" s="1402"/>
      <c r="B128" s="1202"/>
      <c r="C128" s="1203"/>
      <c r="D128" s="1203"/>
      <c r="E128" s="1203"/>
      <c r="F128" s="1203"/>
      <c r="G128" s="1203"/>
      <c r="H128" s="1203"/>
      <c r="I128" s="1203"/>
      <c r="J128" s="1204"/>
      <c r="K128" s="1297"/>
      <c r="L128" s="1298"/>
      <c r="M128" s="1298"/>
      <c r="N128" s="1299"/>
      <c r="O128" s="1306"/>
      <c r="P128" s="1307"/>
      <c r="Q128" s="1307"/>
      <c r="R128" s="1307"/>
      <c r="S128" s="1307"/>
      <c r="T128" s="1308"/>
      <c r="U128" s="1306"/>
      <c r="V128" s="1307"/>
      <c r="W128" s="1307"/>
      <c r="X128" s="1307"/>
      <c r="Y128" s="1307"/>
      <c r="Z128" s="1308"/>
      <c r="AA128" s="1211"/>
      <c r="AB128" s="1212"/>
      <c r="AC128" s="1212"/>
      <c r="AD128" s="1212"/>
      <c r="AE128" s="1213"/>
      <c r="AF128" s="1356" t="s">
        <v>1081</v>
      </c>
      <c r="AG128" s="1357"/>
      <c r="AH128" s="1357"/>
      <c r="AI128" s="1357"/>
      <c r="AJ128" s="1357"/>
      <c r="AK128" s="1358"/>
      <c r="AL128" s="1257" t="s">
        <v>1082</v>
      </c>
      <c r="AM128" s="1258"/>
      <c r="AN128" s="1258"/>
      <c r="AO128" s="1258"/>
      <c r="AP128" s="1258"/>
      <c r="AQ128" s="1258"/>
      <c r="AR128" s="1258"/>
      <c r="AS128" s="1258"/>
      <c r="AT128" s="1258"/>
      <c r="AU128" s="1258"/>
      <c r="AV128" s="1258"/>
      <c r="AW128" s="1258"/>
      <c r="AX128" s="1258"/>
      <c r="AY128" s="1258"/>
      <c r="AZ128" s="1259"/>
      <c r="BA128" s="1359"/>
      <c r="BB128" s="1360"/>
      <c r="BC128" s="1360"/>
      <c r="BD128" s="1360"/>
      <c r="BE128" s="1361"/>
      <c r="BF128" s="590"/>
    </row>
    <row r="129" spans="1:58" ht="22" customHeight="1">
      <c r="A129" s="1402"/>
      <c r="B129" s="1202"/>
      <c r="C129" s="1203"/>
      <c r="D129" s="1203"/>
      <c r="E129" s="1203"/>
      <c r="F129" s="1203"/>
      <c r="G129" s="1203"/>
      <c r="H129" s="1203"/>
      <c r="I129" s="1203"/>
      <c r="J129" s="1204"/>
      <c r="K129" s="1297"/>
      <c r="L129" s="1298"/>
      <c r="M129" s="1298"/>
      <c r="N129" s="1299"/>
      <c r="O129" s="1306"/>
      <c r="P129" s="1307"/>
      <c r="Q129" s="1307"/>
      <c r="R129" s="1307"/>
      <c r="S129" s="1307"/>
      <c r="T129" s="1308"/>
      <c r="U129" s="1306"/>
      <c r="V129" s="1307"/>
      <c r="W129" s="1307"/>
      <c r="X129" s="1307"/>
      <c r="Y129" s="1307"/>
      <c r="Z129" s="1308"/>
      <c r="AA129" s="1211"/>
      <c r="AB129" s="1212"/>
      <c r="AC129" s="1212"/>
      <c r="AD129" s="1212"/>
      <c r="AE129" s="1213"/>
      <c r="AF129" s="1356" t="s">
        <v>1083</v>
      </c>
      <c r="AG129" s="1357"/>
      <c r="AH129" s="1357"/>
      <c r="AI129" s="1357"/>
      <c r="AJ129" s="1357"/>
      <c r="AK129" s="1358"/>
      <c r="AL129" s="1257" t="s">
        <v>1084</v>
      </c>
      <c r="AM129" s="1258"/>
      <c r="AN129" s="1258"/>
      <c r="AO129" s="1258"/>
      <c r="AP129" s="1258"/>
      <c r="AQ129" s="1258"/>
      <c r="AR129" s="1258"/>
      <c r="AS129" s="1258"/>
      <c r="AT129" s="1258"/>
      <c r="AU129" s="1258"/>
      <c r="AV129" s="1258"/>
      <c r="AW129" s="1258"/>
      <c r="AX129" s="1258"/>
      <c r="AY129" s="1258"/>
      <c r="AZ129" s="1259"/>
      <c r="BA129" s="1359"/>
      <c r="BB129" s="1360"/>
      <c r="BC129" s="1360"/>
      <c r="BD129" s="1360"/>
      <c r="BE129" s="1361"/>
      <c r="BF129" s="590"/>
    </row>
    <row r="130" spans="1:58" ht="22" customHeight="1">
      <c r="A130" s="1402"/>
      <c r="B130" s="1202"/>
      <c r="C130" s="1203"/>
      <c r="D130" s="1203"/>
      <c r="E130" s="1203"/>
      <c r="F130" s="1203"/>
      <c r="G130" s="1203"/>
      <c r="H130" s="1203"/>
      <c r="I130" s="1203"/>
      <c r="J130" s="1204"/>
      <c r="K130" s="1297"/>
      <c r="L130" s="1298"/>
      <c r="M130" s="1298"/>
      <c r="N130" s="1299"/>
      <c r="O130" s="1306"/>
      <c r="P130" s="1307"/>
      <c r="Q130" s="1307"/>
      <c r="R130" s="1307"/>
      <c r="S130" s="1307"/>
      <c r="T130" s="1308"/>
      <c r="U130" s="1306"/>
      <c r="V130" s="1307"/>
      <c r="W130" s="1307"/>
      <c r="X130" s="1307"/>
      <c r="Y130" s="1307"/>
      <c r="Z130" s="1308"/>
      <c r="AA130" s="1211"/>
      <c r="AB130" s="1212"/>
      <c r="AC130" s="1212"/>
      <c r="AD130" s="1212"/>
      <c r="AE130" s="1213"/>
      <c r="AF130" s="1193" t="s">
        <v>1072</v>
      </c>
      <c r="AG130" s="1194"/>
      <c r="AH130" s="1194"/>
      <c r="AI130" s="1194"/>
      <c r="AJ130" s="1194"/>
      <c r="AK130" s="1195"/>
      <c r="AL130" s="1257" t="s">
        <v>1056</v>
      </c>
      <c r="AM130" s="1258"/>
      <c r="AN130" s="1258"/>
      <c r="AO130" s="1258"/>
      <c r="AP130" s="1258"/>
      <c r="AQ130" s="1258"/>
      <c r="AR130" s="1258"/>
      <c r="AS130" s="1258"/>
      <c r="AT130" s="1258"/>
      <c r="AU130" s="1258"/>
      <c r="AV130" s="1258"/>
      <c r="AW130" s="1258"/>
      <c r="AX130" s="1258"/>
      <c r="AY130" s="1258"/>
      <c r="AZ130" s="1259"/>
      <c r="BA130" s="1242"/>
      <c r="BB130" s="1283"/>
      <c r="BC130" s="1283"/>
      <c r="BD130" s="1283"/>
      <c r="BE130" s="1284"/>
      <c r="BF130" s="590"/>
    </row>
    <row r="131" spans="1:58" ht="22" customHeight="1">
      <c r="A131" s="1403"/>
      <c r="B131" s="1205"/>
      <c r="C131" s="1206"/>
      <c r="D131" s="1206"/>
      <c r="E131" s="1206"/>
      <c r="F131" s="1206"/>
      <c r="G131" s="1206"/>
      <c r="H131" s="1206"/>
      <c r="I131" s="1206"/>
      <c r="J131" s="1207"/>
      <c r="K131" s="1364"/>
      <c r="L131" s="1365"/>
      <c r="M131" s="1365"/>
      <c r="N131" s="1366"/>
      <c r="O131" s="1367"/>
      <c r="P131" s="1368"/>
      <c r="Q131" s="1368"/>
      <c r="R131" s="1368"/>
      <c r="S131" s="1368"/>
      <c r="T131" s="1369"/>
      <c r="U131" s="1367"/>
      <c r="V131" s="1368"/>
      <c r="W131" s="1368"/>
      <c r="X131" s="1368"/>
      <c r="Y131" s="1368"/>
      <c r="Z131" s="1369"/>
      <c r="AA131" s="1214"/>
      <c r="AB131" s="1215"/>
      <c r="AC131" s="1215"/>
      <c r="AD131" s="1215"/>
      <c r="AE131" s="1216"/>
      <c r="AF131" s="1193" t="s">
        <v>1073</v>
      </c>
      <c r="AG131" s="1194"/>
      <c r="AH131" s="1194"/>
      <c r="AI131" s="1194"/>
      <c r="AJ131" s="1194"/>
      <c r="AK131" s="1195"/>
      <c r="AL131" s="1257" t="s">
        <v>1056</v>
      </c>
      <c r="AM131" s="1258"/>
      <c r="AN131" s="1258"/>
      <c r="AO131" s="1258"/>
      <c r="AP131" s="1258"/>
      <c r="AQ131" s="1258"/>
      <c r="AR131" s="1258"/>
      <c r="AS131" s="1258"/>
      <c r="AT131" s="1258"/>
      <c r="AU131" s="1258"/>
      <c r="AV131" s="1258"/>
      <c r="AW131" s="1258"/>
      <c r="AX131" s="1258"/>
      <c r="AY131" s="1258"/>
      <c r="AZ131" s="1259"/>
      <c r="BA131" s="1242"/>
      <c r="BB131" s="1283"/>
      <c r="BC131" s="1283"/>
      <c r="BD131" s="1283"/>
      <c r="BE131" s="1284"/>
      <c r="BF131" s="590"/>
    </row>
    <row r="132" spans="1:58" ht="22" customHeight="1">
      <c r="A132" s="1330" t="s">
        <v>185</v>
      </c>
      <c r="B132" s="1199" t="s">
        <v>186</v>
      </c>
      <c r="C132" s="1200"/>
      <c r="D132" s="1200"/>
      <c r="E132" s="1200"/>
      <c r="F132" s="1200"/>
      <c r="G132" s="1200"/>
      <c r="H132" s="1200"/>
      <c r="I132" s="1200"/>
      <c r="J132" s="1201"/>
      <c r="K132" s="1332"/>
      <c r="L132" s="1333"/>
      <c r="M132" s="1333"/>
      <c r="N132" s="1334"/>
      <c r="O132" s="1223" t="s">
        <v>97</v>
      </c>
      <c r="P132" s="1341"/>
      <c r="Q132" s="1341"/>
      <c r="R132" s="1341"/>
      <c r="S132" s="1341"/>
      <c r="T132" s="1342"/>
      <c r="U132" s="1223" t="s">
        <v>97</v>
      </c>
      <c r="V132" s="1341"/>
      <c r="W132" s="1341"/>
      <c r="X132" s="1341"/>
      <c r="Y132" s="1341"/>
      <c r="Z132" s="1342"/>
      <c r="AA132" s="1347"/>
      <c r="AB132" s="1348"/>
      <c r="AC132" s="1348"/>
      <c r="AD132" s="1348"/>
      <c r="AE132" s="1349"/>
      <c r="AF132" s="1263" t="s">
        <v>196</v>
      </c>
      <c r="AG132" s="1263"/>
      <c r="AH132" s="1263"/>
      <c r="AI132" s="1263"/>
      <c r="AJ132" s="1263"/>
      <c r="AK132" s="1263"/>
      <c r="AL132" s="1249" t="s">
        <v>98</v>
      </c>
      <c r="AM132" s="1250"/>
      <c r="AN132" s="1250"/>
      <c r="AO132" s="1250"/>
      <c r="AP132" s="1250"/>
      <c r="AQ132" s="1250"/>
      <c r="AR132" s="1250"/>
      <c r="AS132" s="1250"/>
      <c r="AT132" s="1250"/>
      <c r="AU132" s="1250"/>
      <c r="AV132" s="1250"/>
      <c r="AW132" s="1250"/>
      <c r="AX132" s="1250"/>
      <c r="AY132" s="1250"/>
      <c r="AZ132" s="1251"/>
      <c r="BA132" s="1185"/>
      <c r="BB132" s="1185"/>
      <c r="BC132" s="1185"/>
      <c r="BD132" s="1185"/>
      <c r="BE132" s="1244"/>
      <c r="BF132" s="590"/>
    </row>
    <row r="133" spans="1:58" ht="22" customHeight="1">
      <c r="A133" s="1331"/>
      <c r="B133" s="1202"/>
      <c r="C133" s="1203"/>
      <c r="D133" s="1203"/>
      <c r="E133" s="1203"/>
      <c r="F133" s="1203"/>
      <c r="G133" s="1203"/>
      <c r="H133" s="1203"/>
      <c r="I133" s="1203"/>
      <c r="J133" s="1204"/>
      <c r="K133" s="1335"/>
      <c r="L133" s="1336"/>
      <c r="M133" s="1336"/>
      <c r="N133" s="1337"/>
      <c r="O133" s="1224"/>
      <c r="P133" s="1343"/>
      <c r="Q133" s="1343"/>
      <c r="R133" s="1343"/>
      <c r="S133" s="1343"/>
      <c r="T133" s="1344"/>
      <c r="U133" s="1224"/>
      <c r="V133" s="1343"/>
      <c r="W133" s="1343"/>
      <c r="X133" s="1343"/>
      <c r="Y133" s="1343"/>
      <c r="Z133" s="1344"/>
      <c r="AA133" s="1350"/>
      <c r="AB133" s="1351"/>
      <c r="AC133" s="1351"/>
      <c r="AD133" s="1351"/>
      <c r="AE133" s="1352"/>
      <c r="AF133" s="1254" t="s">
        <v>204</v>
      </c>
      <c r="AG133" s="1263"/>
      <c r="AH133" s="1263"/>
      <c r="AI133" s="1263"/>
      <c r="AJ133" s="1263"/>
      <c r="AK133" s="1263"/>
      <c r="AL133" s="1318" t="s">
        <v>89</v>
      </c>
      <c r="AM133" s="1319"/>
      <c r="AN133" s="1319"/>
      <c r="AO133" s="1319"/>
      <c r="AP133" s="1319"/>
      <c r="AQ133" s="1319"/>
      <c r="AR133" s="1319"/>
      <c r="AS133" s="1319"/>
      <c r="AT133" s="1319"/>
      <c r="AU133" s="1319"/>
      <c r="AV133" s="1319"/>
      <c r="AW133" s="1319"/>
      <c r="AX133" s="1319"/>
      <c r="AY133" s="1319"/>
      <c r="AZ133" s="1320"/>
      <c r="BA133" s="1185"/>
      <c r="BB133" s="1185"/>
      <c r="BC133" s="1185"/>
      <c r="BD133" s="1185"/>
      <c r="BE133" s="1244"/>
      <c r="BF133" s="590"/>
    </row>
    <row r="134" spans="1:58" ht="22" customHeight="1">
      <c r="A134" s="1331"/>
      <c r="B134" s="1202"/>
      <c r="C134" s="1203"/>
      <c r="D134" s="1203"/>
      <c r="E134" s="1203"/>
      <c r="F134" s="1203"/>
      <c r="G134" s="1203"/>
      <c r="H134" s="1203"/>
      <c r="I134" s="1203"/>
      <c r="J134" s="1204"/>
      <c r="K134" s="1335"/>
      <c r="L134" s="1336"/>
      <c r="M134" s="1336"/>
      <c r="N134" s="1337"/>
      <c r="O134" s="1224"/>
      <c r="P134" s="1343"/>
      <c r="Q134" s="1343"/>
      <c r="R134" s="1343"/>
      <c r="S134" s="1343"/>
      <c r="T134" s="1344"/>
      <c r="U134" s="1224"/>
      <c r="V134" s="1343"/>
      <c r="W134" s="1343"/>
      <c r="X134" s="1343"/>
      <c r="Y134" s="1343"/>
      <c r="Z134" s="1344"/>
      <c r="AA134" s="1350"/>
      <c r="AB134" s="1351"/>
      <c r="AC134" s="1351"/>
      <c r="AD134" s="1351"/>
      <c r="AE134" s="1352"/>
      <c r="AF134" s="1328" t="s">
        <v>138</v>
      </c>
      <c r="AG134" s="1328"/>
      <c r="AH134" s="1328"/>
      <c r="AI134" s="1328"/>
      <c r="AJ134" s="1328"/>
      <c r="AK134" s="1329"/>
      <c r="AL134" s="1318" t="s">
        <v>89</v>
      </c>
      <c r="AM134" s="1319"/>
      <c r="AN134" s="1319"/>
      <c r="AO134" s="1319"/>
      <c r="AP134" s="1319"/>
      <c r="AQ134" s="1319"/>
      <c r="AR134" s="1319"/>
      <c r="AS134" s="1319"/>
      <c r="AT134" s="1319"/>
      <c r="AU134" s="1319"/>
      <c r="AV134" s="1319"/>
      <c r="AW134" s="1319"/>
      <c r="AX134" s="1319"/>
      <c r="AY134" s="1319"/>
      <c r="AZ134" s="1320"/>
      <c r="BA134" s="1185"/>
      <c r="BB134" s="1186"/>
      <c r="BC134" s="1186"/>
      <c r="BD134" s="1186"/>
      <c r="BE134" s="1187"/>
      <c r="BF134" s="590"/>
    </row>
    <row r="135" spans="1:58" ht="22" customHeight="1">
      <c r="A135" s="1331"/>
      <c r="B135" s="1202"/>
      <c r="C135" s="1203"/>
      <c r="D135" s="1203"/>
      <c r="E135" s="1203"/>
      <c r="F135" s="1203"/>
      <c r="G135" s="1203"/>
      <c r="H135" s="1203"/>
      <c r="I135" s="1203"/>
      <c r="J135" s="1204"/>
      <c r="K135" s="1335"/>
      <c r="L135" s="1336"/>
      <c r="M135" s="1336"/>
      <c r="N135" s="1337"/>
      <c r="O135" s="1224"/>
      <c r="P135" s="1343"/>
      <c r="Q135" s="1343"/>
      <c r="R135" s="1343"/>
      <c r="S135" s="1343"/>
      <c r="T135" s="1344"/>
      <c r="U135" s="1224"/>
      <c r="V135" s="1343"/>
      <c r="W135" s="1343"/>
      <c r="X135" s="1343"/>
      <c r="Y135" s="1343"/>
      <c r="Z135" s="1344"/>
      <c r="AA135" s="1350"/>
      <c r="AB135" s="1351"/>
      <c r="AC135" s="1351"/>
      <c r="AD135" s="1351"/>
      <c r="AE135" s="1352"/>
      <c r="AF135" s="1253" t="s">
        <v>126</v>
      </c>
      <c r="AG135" s="1253"/>
      <c r="AH135" s="1253"/>
      <c r="AI135" s="1253"/>
      <c r="AJ135" s="1253"/>
      <c r="AK135" s="1254"/>
      <c r="AL135" s="1318" t="s">
        <v>753</v>
      </c>
      <c r="AM135" s="1319"/>
      <c r="AN135" s="1319"/>
      <c r="AO135" s="1319"/>
      <c r="AP135" s="1319"/>
      <c r="AQ135" s="1319"/>
      <c r="AR135" s="1319"/>
      <c r="AS135" s="1319"/>
      <c r="AT135" s="1319"/>
      <c r="AU135" s="1319"/>
      <c r="AV135" s="1319"/>
      <c r="AW135" s="1319"/>
      <c r="AX135" s="1319"/>
      <c r="AY135" s="1319"/>
      <c r="AZ135" s="1320"/>
      <c r="BA135" s="1185"/>
      <c r="BB135" s="1185"/>
      <c r="BC135" s="1185"/>
      <c r="BD135" s="1185"/>
      <c r="BE135" s="1244"/>
      <c r="BF135" s="590"/>
    </row>
    <row r="136" spans="1:58" ht="22" customHeight="1">
      <c r="A136" s="1331"/>
      <c r="B136" s="1202"/>
      <c r="C136" s="1203"/>
      <c r="D136" s="1203"/>
      <c r="E136" s="1203"/>
      <c r="F136" s="1203"/>
      <c r="G136" s="1203"/>
      <c r="H136" s="1203"/>
      <c r="I136" s="1203"/>
      <c r="J136" s="1204"/>
      <c r="K136" s="1335"/>
      <c r="L136" s="1336"/>
      <c r="M136" s="1336"/>
      <c r="N136" s="1337"/>
      <c r="O136" s="1224"/>
      <c r="P136" s="1343"/>
      <c r="Q136" s="1343"/>
      <c r="R136" s="1343"/>
      <c r="S136" s="1343"/>
      <c r="T136" s="1344"/>
      <c r="U136" s="1224"/>
      <c r="V136" s="1343"/>
      <c r="W136" s="1343"/>
      <c r="X136" s="1343"/>
      <c r="Y136" s="1343"/>
      <c r="Z136" s="1344"/>
      <c r="AA136" s="1350"/>
      <c r="AB136" s="1351"/>
      <c r="AC136" s="1351"/>
      <c r="AD136" s="1351"/>
      <c r="AE136" s="1352"/>
      <c r="AF136" s="1254" t="s">
        <v>192</v>
      </c>
      <c r="AG136" s="1263"/>
      <c r="AH136" s="1263"/>
      <c r="AI136" s="1263"/>
      <c r="AJ136" s="1263"/>
      <c r="AK136" s="1263"/>
      <c r="AL136" s="1318" t="s">
        <v>753</v>
      </c>
      <c r="AM136" s="1319"/>
      <c r="AN136" s="1319"/>
      <c r="AO136" s="1319"/>
      <c r="AP136" s="1319"/>
      <c r="AQ136" s="1319"/>
      <c r="AR136" s="1319"/>
      <c r="AS136" s="1319"/>
      <c r="AT136" s="1319"/>
      <c r="AU136" s="1319"/>
      <c r="AV136" s="1319"/>
      <c r="AW136" s="1319"/>
      <c r="AX136" s="1319"/>
      <c r="AY136" s="1319"/>
      <c r="AZ136" s="1320"/>
      <c r="BA136" s="1185"/>
      <c r="BB136" s="1185"/>
      <c r="BC136" s="1185"/>
      <c r="BD136" s="1185"/>
      <c r="BE136" s="1244"/>
      <c r="BF136" s="590"/>
    </row>
    <row r="137" spans="1:58" ht="22" customHeight="1">
      <c r="A137" s="1331"/>
      <c r="B137" s="1202"/>
      <c r="C137" s="1203"/>
      <c r="D137" s="1203"/>
      <c r="E137" s="1203"/>
      <c r="F137" s="1203"/>
      <c r="G137" s="1203"/>
      <c r="H137" s="1203"/>
      <c r="I137" s="1203"/>
      <c r="J137" s="1204"/>
      <c r="K137" s="1335"/>
      <c r="L137" s="1336"/>
      <c r="M137" s="1336"/>
      <c r="N137" s="1337"/>
      <c r="O137" s="1224"/>
      <c r="P137" s="1343"/>
      <c r="Q137" s="1343"/>
      <c r="R137" s="1343"/>
      <c r="S137" s="1343"/>
      <c r="T137" s="1344"/>
      <c r="U137" s="1224"/>
      <c r="V137" s="1343"/>
      <c r="W137" s="1343"/>
      <c r="X137" s="1343"/>
      <c r="Y137" s="1343"/>
      <c r="Z137" s="1344"/>
      <c r="AA137" s="1350"/>
      <c r="AB137" s="1351"/>
      <c r="AC137" s="1351"/>
      <c r="AD137" s="1351"/>
      <c r="AE137" s="1352"/>
      <c r="AF137" s="1254" t="s">
        <v>546</v>
      </c>
      <c r="AG137" s="1263"/>
      <c r="AH137" s="1263"/>
      <c r="AI137" s="1263"/>
      <c r="AJ137" s="1263"/>
      <c r="AK137" s="1263"/>
      <c r="AL137" s="1249" t="s">
        <v>753</v>
      </c>
      <c r="AM137" s="1250"/>
      <c r="AN137" s="1250"/>
      <c r="AO137" s="1250"/>
      <c r="AP137" s="1250"/>
      <c r="AQ137" s="1250"/>
      <c r="AR137" s="1250"/>
      <c r="AS137" s="1250"/>
      <c r="AT137" s="1250"/>
      <c r="AU137" s="1250"/>
      <c r="AV137" s="1250"/>
      <c r="AW137" s="1250"/>
      <c r="AX137" s="1250"/>
      <c r="AY137" s="1250"/>
      <c r="AZ137" s="1251"/>
      <c r="BA137" s="1185"/>
      <c r="BB137" s="1185"/>
      <c r="BC137" s="1185"/>
      <c r="BD137" s="1185"/>
      <c r="BE137" s="1244"/>
      <c r="BF137" s="590"/>
    </row>
    <row r="138" spans="1:58" ht="22" customHeight="1">
      <c r="A138" s="1331"/>
      <c r="B138" s="1202"/>
      <c r="C138" s="1203"/>
      <c r="D138" s="1203"/>
      <c r="E138" s="1203"/>
      <c r="F138" s="1203"/>
      <c r="G138" s="1203"/>
      <c r="H138" s="1203"/>
      <c r="I138" s="1203"/>
      <c r="J138" s="1204"/>
      <c r="K138" s="1335"/>
      <c r="L138" s="1336"/>
      <c r="M138" s="1336"/>
      <c r="N138" s="1337"/>
      <c r="O138" s="1224"/>
      <c r="P138" s="1343"/>
      <c r="Q138" s="1343"/>
      <c r="R138" s="1343"/>
      <c r="S138" s="1343"/>
      <c r="T138" s="1344"/>
      <c r="U138" s="1224"/>
      <c r="V138" s="1343"/>
      <c r="W138" s="1343"/>
      <c r="X138" s="1343"/>
      <c r="Y138" s="1343"/>
      <c r="Z138" s="1344"/>
      <c r="AA138" s="1350"/>
      <c r="AB138" s="1351"/>
      <c r="AC138" s="1351"/>
      <c r="AD138" s="1351"/>
      <c r="AE138" s="1352"/>
      <c r="AF138" s="1254" t="s">
        <v>163</v>
      </c>
      <c r="AG138" s="1263"/>
      <c r="AH138" s="1263"/>
      <c r="AI138" s="1263"/>
      <c r="AJ138" s="1263"/>
      <c r="AK138" s="1263"/>
      <c r="AL138" s="1249" t="s">
        <v>768</v>
      </c>
      <c r="AM138" s="1250"/>
      <c r="AN138" s="1250"/>
      <c r="AO138" s="1250"/>
      <c r="AP138" s="1250"/>
      <c r="AQ138" s="1250"/>
      <c r="AR138" s="1250"/>
      <c r="AS138" s="1250"/>
      <c r="AT138" s="1250"/>
      <c r="AU138" s="1250"/>
      <c r="AV138" s="1250"/>
      <c r="AW138" s="1250"/>
      <c r="AX138" s="1250"/>
      <c r="AY138" s="1250"/>
      <c r="AZ138" s="1251"/>
      <c r="BA138" s="1185"/>
      <c r="BB138" s="1185"/>
      <c r="BC138" s="1185"/>
      <c r="BD138" s="1185"/>
      <c r="BE138" s="1244"/>
      <c r="BF138" s="590"/>
    </row>
    <row r="139" spans="1:58" ht="22" customHeight="1">
      <c r="A139" s="1331"/>
      <c r="B139" s="1202"/>
      <c r="C139" s="1203"/>
      <c r="D139" s="1203"/>
      <c r="E139" s="1203"/>
      <c r="F139" s="1203"/>
      <c r="G139" s="1203"/>
      <c r="H139" s="1203"/>
      <c r="I139" s="1203"/>
      <c r="J139" s="1204"/>
      <c r="K139" s="1335"/>
      <c r="L139" s="1336"/>
      <c r="M139" s="1336"/>
      <c r="N139" s="1337"/>
      <c r="O139" s="1224"/>
      <c r="P139" s="1343"/>
      <c r="Q139" s="1343"/>
      <c r="R139" s="1343"/>
      <c r="S139" s="1343"/>
      <c r="T139" s="1344"/>
      <c r="U139" s="1224"/>
      <c r="V139" s="1343"/>
      <c r="W139" s="1343"/>
      <c r="X139" s="1343"/>
      <c r="Y139" s="1343"/>
      <c r="Z139" s="1344"/>
      <c r="AA139" s="1350"/>
      <c r="AB139" s="1351"/>
      <c r="AC139" s="1351"/>
      <c r="AD139" s="1351"/>
      <c r="AE139" s="1352"/>
      <c r="AF139" s="1193" t="s">
        <v>1085</v>
      </c>
      <c r="AG139" s="1194"/>
      <c r="AH139" s="1194"/>
      <c r="AI139" s="1194"/>
      <c r="AJ139" s="1194"/>
      <c r="AK139" s="1195"/>
      <c r="AL139" s="1257" t="s">
        <v>1067</v>
      </c>
      <c r="AM139" s="1258"/>
      <c r="AN139" s="1258"/>
      <c r="AO139" s="1258"/>
      <c r="AP139" s="1258"/>
      <c r="AQ139" s="1258"/>
      <c r="AR139" s="1258"/>
      <c r="AS139" s="1258"/>
      <c r="AT139" s="1258"/>
      <c r="AU139" s="1258"/>
      <c r="AV139" s="1258"/>
      <c r="AW139" s="1258"/>
      <c r="AX139" s="1258"/>
      <c r="AY139" s="1258"/>
      <c r="AZ139" s="1259"/>
      <c r="BA139" s="1265"/>
      <c r="BB139" s="1266"/>
      <c r="BC139" s="1266"/>
      <c r="BD139" s="1266"/>
      <c r="BE139" s="1267"/>
      <c r="BF139" s="590"/>
    </row>
    <row r="140" spans="1:58" ht="22" customHeight="1">
      <c r="A140" s="1331"/>
      <c r="B140" s="1202"/>
      <c r="C140" s="1203"/>
      <c r="D140" s="1203"/>
      <c r="E140" s="1203"/>
      <c r="F140" s="1203"/>
      <c r="G140" s="1203"/>
      <c r="H140" s="1203"/>
      <c r="I140" s="1203"/>
      <c r="J140" s="1204"/>
      <c r="K140" s="1335"/>
      <c r="L140" s="1336"/>
      <c r="M140" s="1336"/>
      <c r="N140" s="1337"/>
      <c r="O140" s="1224"/>
      <c r="P140" s="1343"/>
      <c r="Q140" s="1343"/>
      <c r="R140" s="1343"/>
      <c r="S140" s="1343"/>
      <c r="T140" s="1344"/>
      <c r="U140" s="1224"/>
      <c r="V140" s="1343"/>
      <c r="W140" s="1343"/>
      <c r="X140" s="1343"/>
      <c r="Y140" s="1343"/>
      <c r="Z140" s="1344"/>
      <c r="AA140" s="1350"/>
      <c r="AB140" s="1351"/>
      <c r="AC140" s="1351"/>
      <c r="AD140" s="1351"/>
      <c r="AE140" s="1352"/>
      <c r="AF140" s="1193" t="s">
        <v>1057</v>
      </c>
      <c r="AG140" s="1194"/>
      <c r="AH140" s="1194"/>
      <c r="AI140" s="1194"/>
      <c r="AJ140" s="1194"/>
      <c r="AK140" s="1195"/>
      <c r="AL140" s="1257" t="s">
        <v>753</v>
      </c>
      <c r="AM140" s="1258"/>
      <c r="AN140" s="1258"/>
      <c r="AO140" s="1258"/>
      <c r="AP140" s="1258"/>
      <c r="AQ140" s="1258"/>
      <c r="AR140" s="1258"/>
      <c r="AS140" s="1258"/>
      <c r="AT140" s="1258"/>
      <c r="AU140" s="1258"/>
      <c r="AV140" s="1258"/>
      <c r="AW140" s="1258"/>
      <c r="AX140" s="1258"/>
      <c r="AY140" s="1258"/>
      <c r="AZ140" s="1259"/>
      <c r="BA140" s="1265"/>
      <c r="BB140" s="1266"/>
      <c r="BC140" s="1266"/>
      <c r="BD140" s="1266"/>
      <c r="BE140" s="1267"/>
      <c r="BF140" s="590"/>
    </row>
    <row r="141" spans="1:58" ht="22" customHeight="1">
      <c r="A141" s="1331"/>
      <c r="B141" s="1202"/>
      <c r="C141" s="1203"/>
      <c r="D141" s="1203"/>
      <c r="E141" s="1203"/>
      <c r="F141" s="1203"/>
      <c r="G141" s="1203"/>
      <c r="H141" s="1203"/>
      <c r="I141" s="1203"/>
      <c r="J141" s="1204"/>
      <c r="K141" s="1335"/>
      <c r="L141" s="1336"/>
      <c r="M141" s="1336"/>
      <c r="N141" s="1337"/>
      <c r="O141" s="1224"/>
      <c r="P141" s="1343"/>
      <c r="Q141" s="1343"/>
      <c r="R141" s="1343"/>
      <c r="S141" s="1343"/>
      <c r="T141" s="1344"/>
      <c r="U141" s="1224"/>
      <c r="V141" s="1343"/>
      <c r="W141" s="1343"/>
      <c r="X141" s="1343"/>
      <c r="Y141" s="1343"/>
      <c r="Z141" s="1344"/>
      <c r="AA141" s="1350"/>
      <c r="AB141" s="1351"/>
      <c r="AC141" s="1351"/>
      <c r="AD141" s="1351"/>
      <c r="AE141" s="1352"/>
      <c r="AF141" s="1194" t="s">
        <v>1062</v>
      </c>
      <c r="AG141" s="1194"/>
      <c r="AH141" s="1194"/>
      <c r="AI141" s="1194"/>
      <c r="AJ141" s="1194"/>
      <c r="AK141" s="1195"/>
      <c r="AL141" s="1226" t="s">
        <v>753</v>
      </c>
      <c r="AM141" s="1227"/>
      <c r="AN141" s="1227"/>
      <c r="AO141" s="1227"/>
      <c r="AP141" s="1227"/>
      <c r="AQ141" s="1227"/>
      <c r="AR141" s="1227"/>
      <c r="AS141" s="1227"/>
      <c r="AT141" s="1227"/>
      <c r="AU141" s="1227"/>
      <c r="AV141" s="1227"/>
      <c r="AW141" s="1227"/>
      <c r="AX141" s="1227"/>
      <c r="AY141" s="1227"/>
      <c r="AZ141" s="1228"/>
      <c r="BA141" s="1280"/>
      <c r="BB141" s="1280"/>
      <c r="BC141" s="1280"/>
      <c r="BD141" s="1280"/>
      <c r="BE141" s="1281"/>
      <c r="BF141" s="590"/>
    </row>
    <row r="142" spans="1:58" ht="22" customHeight="1">
      <c r="A142" s="1331"/>
      <c r="B142" s="1202"/>
      <c r="C142" s="1203"/>
      <c r="D142" s="1203"/>
      <c r="E142" s="1203"/>
      <c r="F142" s="1203"/>
      <c r="G142" s="1203"/>
      <c r="H142" s="1203"/>
      <c r="I142" s="1203"/>
      <c r="J142" s="1204"/>
      <c r="K142" s="1335"/>
      <c r="L142" s="1336"/>
      <c r="M142" s="1336"/>
      <c r="N142" s="1337"/>
      <c r="O142" s="1224"/>
      <c r="P142" s="1343"/>
      <c r="Q142" s="1343"/>
      <c r="R142" s="1343"/>
      <c r="S142" s="1343"/>
      <c r="T142" s="1344"/>
      <c r="U142" s="1224"/>
      <c r="V142" s="1343"/>
      <c r="W142" s="1343"/>
      <c r="X142" s="1343"/>
      <c r="Y142" s="1343"/>
      <c r="Z142" s="1344"/>
      <c r="AA142" s="1350"/>
      <c r="AB142" s="1351"/>
      <c r="AC142" s="1351"/>
      <c r="AD142" s="1351"/>
      <c r="AE142" s="1352"/>
      <c r="AF142" s="1194" t="s">
        <v>1059</v>
      </c>
      <c r="AG142" s="1194"/>
      <c r="AH142" s="1194"/>
      <c r="AI142" s="1194"/>
      <c r="AJ142" s="1194"/>
      <c r="AK142" s="1195"/>
      <c r="AL142" s="1226" t="s">
        <v>753</v>
      </c>
      <c r="AM142" s="1227"/>
      <c r="AN142" s="1227"/>
      <c r="AO142" s="1227"/>
      <c r="AP142" s="1227"/>
      <c r="AQ142" s="1227"/>
      <c r="AR142" s="1227"/>
      <c r="AS142" s="1227"/>
      <c r="AT142" s="1227"/>
      <c r="AU142" s="1227"/>
      <c r="AV142" s="1227"/>
      <c r="AW142" s="1227"/>
      <c r="AX142" s="1227"/>
      <c r="AY142" s="1227"/>
      <c r="AZ142" s="1228"/>
      <c r="BA142" s="1280"/>
      <c r="BB142" s="1280"/>
      <c r="BC142" s="1280"/>
      <c r="BD142" s="1280"/>
      <c r="BE142" s="1281"/>
      <c r="BF142" s="590"/>
    </row>
    <row r="143" spans="1:58" ht="22" customHeight="1">
      <c r="A143" s="1331"/>
      <c r="B143" s="1202"/>
      <c r="C143" s="1203"/>
      <c r="D143" s="1203"/>
      <c r="E143" s="1203"/>
      <c r="F143" s="1203"/>
      <c r="G143" s="1203"/>
      <c r="H143" s="1203"/>
      <c r="I143" s="1203"/>
      <c r="J143" s="1204"/>
      <c r="K143" s="1335"/>
      <c r="L143" s="1336"/>
      <c r="M143" s="1336"/>
      <c r="N143" s="1337"/>
      <c r="O143" s="1224"/>
      <c r="P143" s="1343"/>
      <c r="Q143" s="1343"/>
      <c r="R143" s="1343"/>
      <c r="S143" s="1343"/>
      <c r="T143" s="1344"/>
      <c r="U143" s="1224"/>
      <c r="V143" s="1343"/>
      <c r="W143" s="1343"/>
      <c r="X143" s="1343"/>
      <c r="Y143" s="1343"/>
      <c r="Z143" s="1344"/>
      <c r="AA143" s="1350"/>
      <c r="AB143" s="1351"/>
      <c r="AC143" s="1351"/>
      <c r="AD143" s="1351"/>
      <c r="AE143" s="1352"/>
      <c r="AF143" s="1189" t="s">
        <v>756</v>
      </c>
      <c r="AG143" s="1245"/>
      <c r="AH143" s="1245"/>
      <c r="AI143" s="1245"/>
      <c r="AJ143" s="1245"/>
      <c r="AK143" s="1245"/>
      <c r="AL143" s="1246" t="s">
        <v>755</v>
      </c>
      <c r="AM143" s="1247"/>
      <c r="AN143" s="1247"/>
      <c r="AO143" s="1247"/>
      <c r="AP143" s="1247"/>
      <c r="AQ143" s="1247"/>
      <c r="AR143" s="1247"/>
      <c r="AS143" s="1247"/>
      <c r="AT143" s="1247"/>
      <c r="AU143" s="1247"/>
      <c r="AV143" s="1247"/>
      <c r="AW143" s="1247"/>
      <c r="AX143" s="1247"/>
      <c r="AY143" s="1247"/>
      <c r="AZ143" s="1248"/>
      <c r="BA143" s="1185"/>
      <c r="BB143" s="1185"/>
      <c r="BC143" s="1185"/>
      <c r="BD143" s="1185"/>
      <c r="BE143" s="1244"/>
      <c r="BF143" s="590"/>
    </row>
    <row r="144" spans="1:58" ht="22" customHeight="1">
      <c r="A144" s="1331"/>
      <c r="B144" s="1202"/>
      <c r="C144" s="1203"/>
      <c r="D144" s="1203"/>
      <c r="E144" s="1203"/>
      <c r="F144" s="1203"/>
      <c r="G144" s="1203"/>
      <c r="H144" s="1203"/>
      <c r="I144" s="1203"/>
      <c r="J144" s="1204"/>
      <c r="K144" s="1335"/>
      <c r="L144" s="1336"/>
      <c r="M144" s="1336"/>
      <c r="N144" s="1337"/>
      <c r="O144" s="1224"/>
      <c r="P144" s="1343"/>
      <c r="Q144" s="1343"/>
      <c r="R144" s="1343"/>
      <c r="S144" s="1343"/>
      <c r="T144" s="1344"/>
      <c r="U144" s="1224"/>
      <c r="V144" s="1343"/>
      <c r="W144" s="1343"/>
      <c r="X144" s="1343"/>
      <c r="Y144" s="1343"/>
      <c r="Z144" s="1344"/>
      <c r="AA144" s="1350"/>
      <c r="AB144" s="1351"/>
      <c r="AC144" s="1351"/>
      <c r="AD144" s="1351"/>
      <c r="AE144" s="1352"/>
      <c r="AF144" s="1189" t="s">
        <v>194</v>
      </c>
      <c r="AG144" s="1245"/>
      <c r="AH144" s="1245"/>
      <c r="AI144" s="1245"/>
      <c r="AJ144" s="1245"/>
      <c r="AK144" s="1245"/>
      <c r="AL144" s="1294" t="s">
        <v>1113</v>
      </c>
      <c r="AM144" s="1295"/>
      <c r="AN144" s="1295"/>
      <c r="AO144" s="1295"/>
      <c r="AP144" s="1295"/>
      <c r="AQ144" s="1295"/>
      <c r="AR144" s="1295"/>
      <c r="AS144" s="1295"/>
      <c r="AT144" s="1295"/>
      <c r="AU144" s="1295"/>
      <c r="AV144" s="1295"/>
      <c r="AW144" s="1295"/>
      <c r="AX144" s="1295"/>
      <c r="AY144" s="1295"/>
      <c r="AZ144" s="1296"/>
      <c r="BA144" s="1185"/>
      <c r="BB144" s="1185"/>
      <c r="BC144" s="1185"/>
      <c r="BD144" s="1185"/>
      <c r="BE144" s="1244"/>
      <c r="BF144" s="590"/>
    </row>
    <row r="145" spans="1:58" ht="22" customHeight="1">
      <c r="A145" s="1331"/>
      <c r="B145" s="1202"/>
      <c r="C145" s="1203"/>
      <c r="D145" s="1203"/>
      <c r="E145" s="1203"/>
      <c r="F145" s="1203"/>
      <c r="G145" s="1203"/>
      <c r="H145" s="1203"/>
      <c r="I145" s="1203"/>
      <c r="J145" s="1204"/>
      <c r="K145" s="1335"/>
      <c r="L145" s="1336"/>
      <c r="M145" s="1336"/>
      <c r="N145" s="1337"/>
      <c r="O145" s="1224"/>
      <c r="P145" s="1343"/>
      <c r="Q145" s="1343"/>
      <c r="R145" s="1343"/>
      <c r="S145" s="1343"/>
      <c r="T145" s="1344"/>
      <c r="U145" s="1224"/>
      <c r="V145" s="1343"/>
      <c r="W145" s="1343"/>
      <c r="X145" s="1343"/>
      <c r="Y145" s="1343"/>
      <c r="Z145" s="1344"/>
      <c r="AA145" s="1350"/>
      <c r="AB145" s="1351"/>
      <c r="AC145" s="1351"/>
      <c r="AD145" s="1351"/>
      <c r="AE145" s="1352"/>
      <c r="AF145" s="1188" t="s">
        <v>135</v>
      </c>
      <c r="AG145" s="1188"/>
      <c r="AH145" s="1188"/>
      <c r="AI145" s="1188"/>
      <c r="AJ145" s="1188"/>
      <c r="AK145" s="1189"/>
      <c r="AL145" s="1190" t="s">
        <v>89</v>
      </c>
      <c r="AM145" s="1191"/>
      <c r="AN145" s="1191"/>
      <c r="AO145" s="1191"/>
      <c r="AP145" s="1191"/>
      <c r="AQ145" s="1191"/>
      <c r="AR145" s="1191"/>
      <c r="AS145" s="1191"/>
      <c r="AT145" s="1191"/>
      <c r="AU145" s="1191"/>
      <c r="AV145" s="1191"/>
      <c r="AW145" s="1191"/>
      <c r="AX145" s="1191"/>
      <c r="AY145" s="1191"/>
      <c r="AZ145" s="1192"/>
      <c r="BA145" s="1291"/>
      <c r="BB145" s="1292"/>
      <c r="BC145" s="1292"/>
      <c r="BD145" s="1292"/>
      <c r="BE145" s="1293"/>
      <c r="BF145" s="590"/>
    </row>
    <row r="146" spans="1:58" ht="22" customHeight="1">
      <c r="A146" s="1331"/>
      <c r="B146" s="1202"/>
      <c r="C146" s="1203"/>
      <c r="D146" s="1203"/>
      <c r="E146" s="1203"/>
      <c r="F146" s="1203"/>
      <c r="G146" s="1203"/>
      <c r="H146" s="1203"/>
      <c r="I146" s="1203"/>
      <c r="J146" s="1204"/>
      <c r="K146" s="1335"/>
      <c r="L146" s="1336"/>
      <c r="M146" s="1336"/>
      <c r="N146" s="1337"/>
      <c r="O146" s="1224"/>
      <c r="P146" s="1343"/>
      <c r="Q146" s="1343"/>
      <c r="R146" s="1343"/>
      <c r="S146" s="1343"/>
      <c r="T146" s="1344"/>
      <c r="U146" s="1224"/>
      <c r="V146" s="1343"/>
      <c r="W146" s="1343"/>
      <c r="X146" s="1343"/>
      <c r="Y146" s="1343"/>
      <c r="Z146" s="1344"/>
      <c r="AA146" s="1350"/>
      <c r="AB146" s="1351"/>
      <c r="AC146" s="1351"/>
      <c r="AD146" s="1351"/>
      <c r="AE146" s="1352"/>
      <c r="AF146" s="1189" t="s">
        <v>127</v>
      </c>
      <c r="AG146" s="1245"/>
      <c r="AH146" s="1245"/>
      <c r="AI146" s="1245"/>
      <c r="AJ146" s="1245"/>
      <c r="AK146" s="1245"/>
      <c r="AL146" s="1190" t="s">
        <v>753</v>
      </c>
      <c r="AM146" s="1191"/>
      <c r="AN146" s="1191"/>
      <c r="AO146" s="1191"/>
      <c r="AP146" s="1191"/>
      <c r="AQ146" s="1191"/>
      <c r="AR146" s="1191"/>
      <c r="AS146" s="1191"/>
      <c r="AT146" s="1191"/>
      <c r="AU146" s="1191"/>
      <c r="AV146" s="1191"/>
      <c r="AW146" s="1191"/>
      <c r="AX146" s="1191"/>
      <c r="AY146" s="1191"/>
      <c r="AZ146" s="1192"/>
      <c r="BA146" s="1185"/>
      <c r="BB146" s="1185"/>
      <c r="BC146" s="1185"/>
      <c r="BD146" s="1185"/>
      <c r="BE146" s="1244"/>
      <c r="BF146" s="590"/>
    </row>
    <row r="147" spans="1:58" ht="22" customHeight="1">
      <c r="A147" s="1331"/>
      <c r="B147" s="1202"/>
      <c r="C147" s="1203"/>
      <c r="D147" s="1203"/>
      <c r="E147" s="1203"/>
      <c r="F147" s="1203"/>
      <c r="G147" s="1203"/>
      <c r="H147" s="1203"/>
      <c r="I147" s="1203"/>
      <c r="J147" s="1204"/>
      <c r="K147" s="1335"/>
      <c r="L147" s="1336"/>
      <c r="M147" s="1336"/>
      <c r="N147" s="1337"/>
      <c r="O147" s="1224"/>
      <c r="P147" s="1343"/>
      <c r="Q147" s="1343"/>
      <c r="R147" s="1343"/>
      <c r="S147" s="1343"/>
      <c r="T147" s="1344"/>
      <c r="U147" s="1224"/>
      <c r="V147" s="1343"/>
      <c r="W147" s="1343"/>
      <c r="X147" s="1343"/>
      <c r="Y147" s="1343"/>
      <c r="Z147" s="1344"/>
      <c r="AA147" s="1350"/>
      <c r="AB147" s="1351"/>
      <c r="AC147" s="1351"/>
      <c r="AD147" s="1351"/>
      <c r="AE147" s="1352"/>
      <c r="AF147" s="1189" t="s">
        <v>554</v>
      </c>
      <c r="AG147" s="1245"/>
      <c r="AH147" s="1245"/>
      <c r="AI147" s="1245"/>
      <c r="AJ147" s="1245"/>
      <c r="AK147" s="1245"/>
      <c r="AL147" s="1246" t="s">
        <v>753</v>
      </c>
      <c r="AM147" s="1247"/>
      <c r="AN147" s="1247"/>
      <c r="AO147" s="1247"/>
      <c r="AP147" s="1247"/>
      <c r="AQ147" s="1247"/>
      <c r="AR147" s="1247"/>
      <c r="AS147" s="1247"/>
      <c r="AT147" s="1247"/>
      <c r="AU147" s="1247"/>
      <c r="AV147" s="1247"/>
      <c r="AW147" s="1247"/>
      <c r="AX147" s="1247"/>
      <c r="AY147" s="1247"/>
      <c r="AZ147" s="1248"/>
      <c r="BA147" s="1185"/>
      <c r="BB147" s="1185"/>
      <c r="BC147" s="1185"/>
      <c r="BD147" s="1185"/>
      <c r="BE147" s="1244"/>
      <c r="BF147" s="590"/>
    </row>
    <row r="148" spans="1:58" ht="22" customHeight="1">
      <c r="A148" s="1331"/>
      <c r="B148" s="1202"/>
      <c r="C148" s="1203"/>
      <c r="D148" s="1203"/>
      <c r="E148" s="1203"/>
      <c r="F148" s="1203"/>
      <c r="G148" s="1203"/>
      <c r="H148" s="1203"/>
      <c r="I148" s="1203"/>
      <c r="J148" s="1204"/>
      <c r="K148" s="1335"/>
      <c r="L148" s="1336"/>
      <c r="M148" s="1336"/>
      <c r="N148" s="1337"/>
      <c r="O148" s="1224"/>
      <c r="P148" s="1343"/>
      <c r="Q148" s="1343"/>
      <c r="R148" s="1343"/>
      <c r="S148" s="1343"/>
      <c r="T148" s="1344"/>
      <c r="U148" s="1224"/>
      <c r="V148" s="1343"/>
      <c r="W148" s="1343"/>
      <c r="X148" s="1343"/>
      <c r="Y148" s="1343"/>
      <c r="Z148" s="1344"/>
      <c r="AA148" s="1350"/>
      <c r="AB148" s="1351"/>
      <c r="AC148" s="1351"/>
      <c r="AD148" s="1351"/>
      <c r="AE148" s="1352"/>
      <c r="AF148" s="1254" t="s">
        <v>162</v>
      </c>
      <c r="AG148" s="1263"/>
      <c r="AH148" s="1263"/>
      <c r="AI148" s="1263"/>
      <c r="AJ148" s="1263"/>
      <c r="AK148" s="1263"/>
      <c r="AL148" s="1249" t="s">
        <v>99</v>
      </c>
      <c r="AM148" s="1250"/>
      <c r="AN148" s="1250"/>
      <c r="AO148" s="1250"/>
      <c r="AP148" s="1250"/>
      <c r="AQ148" s="1250"/>
      <c r="AR148" s="1250"/>
      <c r="AS148" s="1250"/>
      <c r="AT148" s="1250"/>
      <c r="AU148" s="1250"/>
      <c r="AV148" s="1250"/>
      <c r="AW148" s="1250"/>
      <c r="AX148" s="1250"/>
      <c r="AY148" s="1250"/>
      <c r="AZ148" s="1251"/>
      <c r="BA148" s="1185"/>
      <c r="BB148" s="1185"/>
      <c r="BC148" s="1185"/>
      <c r="BD148" s="1185"/>
      <c r="BE148" s="1244"/>
      <c r="BF148" s="590"/>
    </row>
    <row r="149" spans="1:58" ht="22" customHeight="1">
      <c r="A149" s="1331"/>
      <c r="B149" s="1202"/>
      <c r="C149" s="1203"/>
      <c r="D149" s="1203"/>
      <c r="E149" s="1203"/>
      <c r="F149" s="1203"/>
      <c r="G149" s="1203"/>
      <c r="H149" s="1203"/>
      <c r="I149" s="1203"/>
      <c r="J149" s="1204"/>
      <c r="K149" s="1335"/>
      <c r="L149" s="1336"/>
      <c r="M149" s="1336"/>
      <c r="N149" s="1337"/>
      <c r="O149" s="1224"/>
      <c r="P149" s="1343"/>
      <c r="Q149" s="1343"/>
      <c r="R149" s="1343"/>
      <c r="S149" s="1343"/>
      <c r="T149" s="1344"/>
      <c r="U149" s="1224"/>
      <c r="V149" s="1343"/>
      <c r="W149" s="1343"/>
      <c r="X149" s="1343"/>
      <c r="Y149" s="1343"/>
      <c r="Z149" s="1344"/>
      <c r="AA149" s="1350"/>
      <c r="AB149" s="1351"/>
      <c r="AC149" s="1351"/>
      <c r="AD149" s="1351"/>
      <c r="AE149" s="1352"/>
      <c r="AF149" s="1254" t="s">
        <v>205</v>
      </c>
      <c r="AG149" s="1263"/>
      <c r="AH149" s="1263"/>
      <c r="AI149" s="1263"/>
      <c r="AJ149" s="1263"/>
      <c r="AK149" s="1263"/>
      <c r="AL149" s="1249" t="s">
        <v>766</v>
      </c>
      <c r="AM149" s="1250"/>
      <c r="AN149" s="1250"/>
      <c r="AO149" s="1250"/>
      <c r="AP149" s="1250"/>
      <c r="AQ149" s="1250"/>
      <c r="AR149" s="1250"/>
      <c r="AS149" s="1250"/>
      <c r="AT149" s="1250"/>
      <c r="AU149" s="1250"/>
      <c r="AV149" s="1250"/>
      <c r="AW149" s="1250"/>
      <c r="AX149" s="1250"/>
      <c r="AY149" s="1250"/>
      <c r="AZ149" s="1251"/>
      <c r="BA149" s="1185"/>
      <c r="BB149" s="1186"/>
      <c r="BC149" s="1186"/>
      <c r="BD149" s="1186"/>
      <c r="BE149" s="1187"/>
      <c r="BF149" s="590"/>
    </row>
    <row r="150" spans="1:58" ht="22" customHeight="1">
      <c r="A150" s="1331"/>
      <c r="B150" s="1202"/>
      <c r="C150" s="1203"/>
      <c r="D150" s="1203"/>
      <c r="E150" s="1203"/>
      <c r="F150" s="1203"/>
      <c r="G150" s="1203"/>
      <c r="H150" s="1203"/>
      <c r="I150" s="1203"/>
      <c r="J150" s="1204"/>
      <c r="K150" s="1335"/>
      <c r="L150" s="1336"/>
      <c r="M150" s="1336"/>
      <c r="N150" s="1337"/>
      <c r="O150" s="1224"/>
      <c r="P150" s="1343"/>
      <c r="Q150" s="1343"/>
      <c r="R150" s="1343"/>
      <c r="S150" s="1343"/>
      <c r="T150" s="1344"/>
      <c r="U150" s="1224"/>
      <c r="V150" s="1343"/>
      <c r="W150" s="1343"/>
      <c r="X150" s="1343"/>
      <c r="Y150" s="1343"/>
      <c r="Z150" s="1344"/>
      <c r="AA150" s="1350"/>
      <c r="AB150" s="1351"/>
      <c r="AC150" s="1351"/>
      <c r="AD150" s="1351"/>
      <c r="AE150" s="1352"/>
      <c r="AF150" s="1253" t="s">
        <v>134</v>
      </c>
      <c r="AG150" s="1253"/>
      <c r="AH150" s="1253"/>
      <c r="AI150" s="1253"/>
      <c r="AJ150" s="1253"/>
      <c r="AK150" s="1254"/>
      <c r="AL150" s="1249" t="s">
        <v>89</v>
      </c>
      <c r="AM150" s="1250"/>
      <c r="AN150" s="1250"/>
      <c r="AO150" s="1250"/>
      <c r="AP150" s="1250"/>
      <c r="AQ150" s="1250"/>
      <c r="AR150" s="1250"/>
      <c r="AS150" s="1250"/>
      <c r="AT150" s="1250"/>
      <c r="AU150" s="1250"/>
      <c r="AV150" s="1250"/>
      <c r="AW150" s="1250"/>
      <c r="AX150" s="1250"/>
      <c r="AY150" s="1250"/>
      <c r="AZ150" s="1251"/>
      <c r="BA150" s="1185"/>
      <c r="BB150" s="1185"/>
      <c r="BC150" s="1185"/>
      <c r="BD150" s="1185"/>
      <c r="BE150" s="1244"/>
      <c r="BF150" s="590"/>
    </row>
    <row r="151" spans="1:58" ht="22" customHeight="1">
      <c r="A151" s="1331"/>
      <c r="B151" s="1202"/>
      <c r="C151" s="1203"/>
      <c r="D151" s="1203"/>
      <c r="E151" s="1203"/>
      <c r="F151" s="1203"/>
      <c r="G151" s="1203"/>
      <c r="H151" s="1203"/>
      <c r="I151" s="1203"/>
      <c r="J151" s="1204"/>
      <c r="K151" s="1335"/>
      <c r="L151" s="1336"/>
      <c r="M151" s="1336"/>
      <c r="N151" s="1337"/>
      <c r="O151" s="1224"/>
      <c r="P151" s="1343"/>
      <c r="Q151" s="1343"/>
      <c r="R151" s="1343"/>
      <c r="S151" s="1343"/>
      <c r="T151" s="1344"/>
      <c r="U151" s="1224"/>
      <c r="V151" s="1343"/>
      <c r="W151" s="1343"/>
      <c r="X151" s="1343"/>
      <c r="Y151" s="1343"/>
      <c r="Z151" s="1344"/>
      <c r="AA151" s="1350"/>
      <c r="AB151" s="1351"/>
      <c r="AC151" s="1351"/>
      <c r="AD151" s="1351"/>
      <c r="AE151" s="1352"/>
      <c r="AF151" s="1253" t="s">
        <v>130</v>
      </c>
      <c r="AG151" s="1253"/>
      <c r="AH151" s="1253"/>
      <c r="AI151" s="1253"/>
      <c r="AJ151" s="1253"/>
      <c r="AK151" s="1254"/>
      <c r="AL151" s="1249" t="s">
        <v>89</v>
      </c>
      <c r="AM151" s="1250"/>
      <c r="AN151" s="1250"/>
      <c r="AO151" s="1250"/>
      <c r="AP151" s="1250"/>
      <c r="AQ151" s="1250"/>
      <c r="AR151" s="1250"/>
      <c r="AS151" s="1250"/>
      <c r="AT151" s="1250"/>
      <c r="AU151" s="1250"/>
      <c r="AV151" s="1250"/>
      <c r="AW151" s="1250"/>
      <c r="AX151" s="1250"/>
      <c r="AY151" s="1250"/>
      <c r="AZ151" s="1251"/>
      <c r="BA151" s="1185"/>
      <c r="BB151" s="1185"/>
      <c r="BC151" s="1185"/>
      <c r="BD151" s="1185"/>
      <c r="BE151" s="1244"/>
      <c r="BF151" s="590"/>
    </row>
    <row r="152" spans="1:58" ht="22.75" customHeight="1">
      <c r="A152" s="1331"/>
      <c r="B152" s="1202"/>
      <c r="C152" s="1203"/>
      <c r="D152" s="1203"/>
      <c r="E152" s="1203"/>
      <c r="F152" s="1203"/>
      <c r="G152" s="1203"/>
      <c r="H152" s="1203"/>
      <c r="I152" s="1203"/>
      <c r="J152" s="1204"/>
      <c r="K152" s="1335"/>
      <c r="L152" s="1336"/>
      <c r="M152" s="1336"/>
      <c r="N152" s="1337"/>
      <c r="O152" s="1224"/>
      <c r="P152" s="1343"/>
      <c r="Q152" s="1343"/>
      <c r="R152" s="1343"/>
      <c r="S152" s="1343"/>
      <c r="T152" s="1344"/>
      <c r="U152" s="1224"/>
      <c r="V152" s="1343"/>
      <c r="W152" s="1343"/>
      <c r="X152" s="1343"/>
      <c r="Y152" s="1343"/>
      <c r="Z152" s="1344"/>
      <c r="AA152" s="1350"/>
      <c r="AB152" s="1351"/>
      <c r="AC152" s="1351"/>
      <c r="AD152" s="1351"/>
      <c r="AE152" s="1352"/>
      <c r="AF152" s="1252" t="s">
        <v>555</v>
      </c>
      <c r="AG152" s="1253"/>
      <c r="AH152" s="1253"/>
      <c r="AI152" s="1253"/>
      <c r="AJ152" s="1253"/>
      <c r="AK152" s="1254"/>
      <c r="AL152" s="1249" t="s">
        <v>753</v>
      </c>
      <c r="AM152" s="1250"/>
      <c r="AN152" s="1250"/>
      <c r="AO152" s="1250"/>
      <c r="AP152" s="1250"/>
      <c r="AQ152" s="1250"/>
      <c r="AR152" s="1250"/>
      <c r="AS152" s="1250"/>
      <c r="AT152" s="1250"/>
      <c r="AU152" s="1250"/>
      <c r="AV152" s="1250"/>
      <c r="AW152" s="1250"/>
      <c r="AX152" s="1250"/>
      <c r="AY152" s="1250"/>
      <c r="AZ152" s="1251"/>
      <c r="BA152" s="1291"/>
      <c r="BB152" s="1292"/>
      <c r="BC152" s="1292"/>
      <c r="BD152" s="1292"/>
      <c r="BE152" s="1293"/>
      <c r="BF152" s="590"/>
    </row>
    <row r="153" spans="1:58" ht="22.75" customHeight="1">
      <c r="A153" s="1331"/>
      <c r="B153" s="1202"/>
      <c r="C153" s="1203"/>
      <c r="D153" s="1203"/>
      <c r="E153" s="1203"/>
      <c r="F153" s="1203"/>
      <c r="G153" s="1203"/>
      <c r="H153" s="1203"/>
      <c r="I153" s="1203"/>
      <c r="J153" s="1204"/>
      <c r="K153" s="1335"/>
      <c r="L153" s="1336"/>
      <c r="M153" s="1336"/>
      <c r="N153" s="1337"/>
      <c r="O153" s="1224"/>
      <c r="P153" s="1343"/>
      <c r="Q153" s="1343"/>
      <c r="R153" s="1343"/>
      <c r="S153" s="1343"/>
      <c r="T153" s="1344"/>
      <c r="U153" s="1224"/>
      <c r="V153" s="1343"/>
      <c r="W153" s="1343"/>
      <c r="X153" s="1343"/>
      <c r="Y153" s="1343"/>
      <c r="Z153" s="1344"/>
      <c r="AA153" s="1350"/>
      <c r="AB153" s="1351"/>
      <c r="AC153" s="1351"/>
      <c r="AD153" s="1351"/>
      <c r="AE153" s="1352"/>
      <c r="AF153" s="1252" t="s">
        <v>556</v>
      </c>
      <c r="AG153" s="1253"/>
      <c r="AH153" s="1253"/>
      <c r="AI153" s="1253"/>
      <c r="AJ153" s="1253"/>
      <c r="AK153" s="1254"/>
      <c r="AL153" s="1249" t="s">
        <v>753</v>
      </c>
      <c r="AM153" s="1250"/>
      <c r="AN153" s="1250"/>
      <c r="AO153" s="1250"/>
      <c r="AP153" s="1250"/>
      <c r="AQ153" s="1250"/>
      <c r="AR153" s="1250"/>
      <c r="AS153" s="1250"/>
      <c r="AT153" s="1250"/>
      <c r="AU153" s="1250"/>
      <c r="AV153" s="1250"/>
      <c r="AW153" s="1250"/>
      <c r="AX153" s="1250"/>
      <c r="AY153" s="1250"/>
      <c r="AZ153" s="1251"/>
      <c r="BA153" s="1291"/>
      <c r="BB153" s="1292"/>
      <c r="BC153" s="1292"/>
      <c r="BD153" s="1292"/>
      <c r="BE153" s="1293"/>
      <c r="BF153" s="590"/>
    </row>
    <row r="154" spans="1:58" ht="22" customHeight="1">
      <c r="A154" s="1331"/>
      <c r="B154" s="1202"/>
      <c r="C154" s="1203"/>
      <c r="D154" s="1203"/>
      <c r="E154" s="1203"/>
      <c r="F154" s="1203"/>
      <c r="G154" s="1203"/>
      <c r="H154" s="1203"/>
      <c r="I154" s="1203"/>
      <c r="J154" s="1204"/>
      <c r="K154" s="1335"/>
      <c r="L154" s="1336"/>
      <c r="M154" s="1336"/>
      <c r="N154" s="1337"/>
      <c r="O154" s="1224"/>
      <c r="P154" s="1343"/>
      <c r="Q154" s="1343"/>
      <c r="R154" s="1343"/>
      <c r="S154" s="1343"/>
      <c r="T154" s="1344"/>
      <c r="U154" s="1224"/>
      <c r="V154" s="1343"/>
      <c r="W154" s="1343"/>
      <c r="X154" s="1343"/>
      <c r="Y154" s="1343"/>
      <c r="Z154" s="1344"/>
      <c r="AA154" s="1350"/>
      <c r="AB154" s="1351"/>
      <c r="AC154" s="1351"/>
      <c r="AD154" s="1351"/>
      <c r="AE154" s="1352"/>
      <c r="AF154" s="1254" t="s">
        <v>193</v>
      </c>
      <c r="AG154" s="1263"/>
      <c r="AH154" s="1263"/>
      <c r="AI154" s="1263"/>
      <c r="AJ154" s="1263"/>
      <c r="AK154" s="1263"/>
      <c r="AL154" s="1318" t="s">
        <v>89</v>
      </c>
      <c r="AM154" s="1319"/>
      <c r="AN154" s="1319"/>
      <c r="AO154" s="1319"/>
      <c r="AP154" s="1319"/>
      <c r="AQ154" s="1319"/>
      <c r="AR154" s="1319"/>
      <c r="AS154" s="1319"/>
      <c r="AT154" s="1319"/>
      <c r="AU154" s="1319"/>
      <c r="AV154" s="1319"/>
      <c r="AW154" s="1319"/>
      <c r="AX154" s="1319"/>
      <c r="AY154" s="1319"/>
      <c r="AZ154" s="1320"/>
      <c r="BA154" s="1185"/>
      <c r="BB154" s="1185"/>
      <c r="BC154" s="1185"/>
      <c r="BD154" s="1185"/>
      <c r="BE154" s="1244"/>
      <c r="BF154" s="590"/>
    </row>
    <row r="155" spans="1:58" ht="22" customHeight="1">
      <c r="A155" s="1331"/>
      <c r="B155" s="1202"/>
      <c r="C155" s="1203"/>
      <c r="D155" s="1203"/>
      <c r="E155" s="1203"/>
      <c r="F155" s="1203"/>
      <c r="G155" s="1203"/>
      <c r="H155" s="1203"/>
      <c r="I155" s="1203"/>
      <c r="J155" s="1204"/>
      <c r="K155" s="1335"/>
      <c r="L155" s="1336"/>
      <c r="M155" s="1336"/>
      <c r="N155" s="1337"/>
      <c r="O155" s="1224"/>
      <c r="P155" s="1343"/>
      <c r="Q155" s="1343"/>
      <c r="R155" s="1343"/>
      <c r="S155" s="1343"/>
      <c r="T155" s="1344"/>
      <c r="U155" s="1224"/>
      <c r="V155" s="1343"/>
      <c r="W155" s="1343"/>
      <c r="X155" s="1343"/>
      <c r="Y155" s="1343"/>
      <c r="Z155" s="1344"/>
      <c r="AA155" s="1350"/>
      <c r="AB155" s="1351"/>
      <c r="AC155" s="1351"/>
      <c r="AD155" s="1351"/>
      <c r="AE155" s="1352"/>
      <c r="AF155" s="1254" t="s">
        <v>100</v>
      </c>
      <c r="AG155" s="1263"/>
      <c r="AH155" s="1263"/>
      <c r="AI155" s="1263"/>
      <c r="AJ155" s="1263"/>
      <c r="AK155" s="1263"/>
      <c r="AL155" s="1318" t="s">
        <v>89</v>
      </c>
      <c r="AM155" s="1319"/>
      <c r="AN155" s="1319"/>
      <c r="AO155" s="1319"/>
      <c r="AP155" s="1319"/>
      <c r="AQ155" s="1319"/>
      <c r="AR155" s="1319"/>
      <c r="AS155" s="1319"/>
      <c r="AT155" s="1319"/>
      <c r="AU155" s="1319"/>
      <c r="AV155" s="1319"/>
      <c r="AW155" s="1319"/>
      <c r="AX155" s="1319"/>
      <c r="AY155" s="1319"/>
      <c r="AZ155" s="1320"/>
      <c r="BA155" s="1185"/>
      <c r="BB155" s="1185"/>
      <c r="BC155" s="1185"/>
      <c r="BD155" s="1185"/>
      <c r="BE155" s="1244"/>
      <c r="BF155" s="590"/>
    </row>
    <row r="156" spans="1:58" ht="22" customHeight="1">
      <c r="A156" s="1331"/>
      <c r="B156" s="1202"/>
      <c r="C156" s="1203"/>
      <c r="D156" s="1203"/>
      <c r="E156" s="1203"/>
      <c r="F156" s="1203"/>
      <c r="G156" s="1203"/>
      <c r="H156" s="1203"/>
      <c r="I156" s="1203"/>
      <c r="J156" s="1204"/>
      <c r="K156" s="1335"/>
      <c r="L156" s="1336"/>
      <c r="M156" s="1336"/>
      <c r="N156" s="1337"/>
      <c r="O156" s="1224"/>
      <c r="P156" s="1343"/>
      <c r="Q156" s="1343"/>
      <c r="R156" s="1343"/>
      <c r="S156" s="1343"/>
      <c r="T156" s="1344"/>
      <c r="U156" s="1224"/>
      <c r="V156" s="1343"/>
      <c r="W156" s="1343"/>
      <c r="X156" s="1343"/>
      <c r="Y156" s="1343"/>
      <c r="Z156" s="1344"/>
      <c r="AA156" s="1350"/>
      <c r="AB156" s="1351"/>
      <c r="AC156" s="1351"/>
      <c r="AD156" s="1351"/>
      <c r="AE156" s="1352"/>
      <c r="AF156" s="1254" t="s">
        <v>195</v>
      </c>
      <c r="AG156" s="1263"/>
      <c r="AH156" s="1263"/>
      <c r="AI156" s="1263"/>
      <c r="AJ156" s="1263"/>
      <c r="AK156" s="1263"/>
      <c r="AL156" s="1249" t="s">
        <v>762</v>
      </c>
      <c r="AM156" s="1250"/>
      <c r="AN156" s="1250"/>
      <c r="AO156" s="1250"/>
      <c r="AP156" s="1250"/>
      <c r="AQ156" s="1250"/>
      <c r="AR156" s="1250"/>
      <c r="AS156" s="1250"/>
      <c r="AT156" s="1250"/>
      <c r="AU156" s="1250"/>
      <c r="AV156" s="1250"/>
      <c r="AW156" s="1250"/>
      <c r="AX156" s="1250"/>
      <c r="AY156" s="1250"/>
      <c r="AZ156" s="1251"/>
      <c r="BA156" s="1185"/>
      <c r="BB156" s="1185"/>
      <c r="BC156" s="1185"/>
      <c r="BD156" s="1185"/>
      <c r="BE156" s="1244"/>
      <c r="BF156" s="590"/>
    </row>
    <row r="157" spans="1:58" ht="42" customHeight="1">
      <c r="A157" s="1331"/>
      <c r="B157" s="1202"/>
      <c r="C157" s="1203"/>
      <c r="D157" s="1203"/>
      <c r="E157" s="1203"/>
      <c r="F157" s="1203"/>
      <c r="G157" s="1203"/>
      <c r="H157" s="1203"/>
      <c r="I157" s="1203"/>
      <c r="J157" s="1204"/>
      <c r="K157" s="1335"/>
      <c r="L157" s="1336"/>
      <c r="M157" s="1336"/>
      <c r="N157" s="1337"/>
      <c r="O157" s="1224"/>
      <c r="P157" s="1343"/>
      <c r="Q157" s="1343"/>
      <c r="R157" s="1343"/>
      <c r="S157" s="1343"/>
      <c r="T157" s="1344"/>
      <c r="U157" s="1224"/>
      <c r="V157" s="1343"/>
      <c r="W157" s="1343"/>
      <c r="X157" s="1343"/>
      <c r="Y157" s="1343"/>
      <c r="Z157" s="1344"/>
      <c r="AA157" s="1350"/>
      <c r="AB157" s="1351"/>
      <c r="AC157" s="1351"/>
      <c r="AD157" s="1351"/>
      <c r="AE157" s="1352"/>
      <c r="AF157" s="1253" t="s">
        <v>420</v>
      </c>
      <c r="AG157" s="1253"/>
      <c r="AH157" s="1253"/>
      <c r="AI157" s="1253"/>
      <c r="AJ157" s="1253"/>
      <c r="AK157" s="1254"/>
      <c r="AL157" s="1271" t="s">
        <v>767</v>
      </c>
      <c r="AM157" s="1253"/>
      <c r="AN157" s="1253"/>
      <c r="AO157" s="1253"/>
      <c r="AP157" s="1253"/>
      <c r="AQ157" s="1253"/>
      <c r="AR157" s="1253"/>
      <c r="AS157" s="1253"/>
      <c r="AT157" s="1253"/>
      <c r="AU157" s="1253"/>
      <c r="AV157" s="1253"/>
      <c r="AW157" s="1253"/>
      <c r="AX157" s="1253"/>
      <c r="AY157" s="1253"/>
      <c r="AZ157" s="1254"/>
      <c r="BA157" s="1255"/>
      <c r="BB157" s="1255"/>
      <c r="BC157" s="1255"/>
      <c r="BD157" s="1255"/>
      <c r="BE157" s="1256"/>
      <c r="BF157" s="590"/>
    </row>
    <row r="158" spans="1:58" ht="22" customHeight="1">
      <c r="A158" s="1331"/>
      <c r="B158" s="1202"/>
      <c r="C158" s="1203"/>
      <c r="D158" s="1203"/>
      <c r="E158" s="1203"/>
      <c r="F158" s="1203"/>
      <c r="G158" s="1203"/>
      <c r="H158" s="1203"/>
      <c r="I158" s="1203"/>
      <c r="J158" s="1204"/>
      <c r="K158" s="1335"/>
      <c r="L158" s="1336"/>
      <c r="M158" s="1336"/>
      <c r="N158" s="1337"/>
      <c r="O158" s="1224"/>
      <c r="P158" s="1343"/>
      <c r="Q158" s="1343"/>
      <c r="R158" s="1343"/>
      <c r="S158" s="1343"/>
      <c r="T158" s="1344"/>
      <c r="U158" s="1224"/>
      <c r="V158" s="1343"/>
      <c r="W158" s="1343"/>
      <c r="X158" s="1343"/>
      <c r="Y158" s="1343"/>
      <c r="Z158" s="1344"/>
      <c r="AA158" s="1350"/>
      <c r="AB158" s="1351"/>
      <c r="AC158" s="1351"/>
      <c r="AD158" s="1351"/>
      <c r="AE158" s="1352"/>
      <c r="AF158" s="1272" t="s">
        <v>761</v>
      </c>
      <c r="AG158" s="1253"/>
      <c r="AH158" s="1253"/>
      <c r="AI158" s="1253"/>
      <c r="AJ158" s="1253"/>
      <c r="AK158" s="1254"/>
      <c r="AL158" s="1318" t="s">
        <v>753</v>
      </c>
      <c r="AM158" s="1319"/>
      <c r="AN158" s="1319"/>
      <c r="AO158" s="1319"/>
      <c r="AP158" s="1319"/>
      <c r="AQ158" s="1319"/>
      <c r="AR158" s="1319"/>
      <c r="AS158" s="1319"/>
      <c r="AT158" s="1319"/>
      <c r="AU158" s="1319"/>
      <c r="AV158" s="1319"/>
      <c r="AW158" s="1319"/>
      <c r="AX158" s="1319"/>
      <c r="AY158" s="1319"/>
      <c r="AZ158" s="1320"/>
      <c r="BA158" s="1185"/>
      <c r="BB158" s="1185"/>
      <c r="BC158" s="1185"/>
      <c r="BD158" s="1185"/>
      <c r="BE158" s="1244"/>
      <c r="BF158" s="590"/>
    </row>
    <row r="159" spans="1:58" ht="22" customHeight="1">
      <c r="A159" s="1331"/>
      <c r="B159" s="1202"/>
      <c r="C159" s="1203"/>
      <c r="D159" s="1203"/>
      <c r="E159" s="1203"/>
      <c r="F159" s="1203"/>
      <c r="G159" s="1203"/>
      <c r="H159" s="1203"/>
      <c r="I159" s="1203"/>
      <c r="J159" s="1204"/>
      <c r="K159" s="1335"/>
      <c r="L159" s="1336"/>
      <c r="M159" s="1336"/>
      <c r="N159" s="1337"/>
      <c r="O159" s="1224"/>
      <c r="P159" s="1343"/>
      <c r="Q159" s="1343"/>
      <c r="R159" s="1343"/>
      <c r="S159" s="1343"/>
      <c r="T159" s="1344"/>
      <c r="U159" s="1224"/>
      <c r="V159" s="1343"/>
      <c r="W159" s="1343"/>
      <c r="X159" s="1343"/>
      <c r="Y159" s="1343"/>
      <c r="Z159" s="1344"/>
      <c r="AA159" s="1350"/>
      <c r="AB159" s="1351"/>
      <c r="AC159" s="1351"/>
      <c r="AD159" s="1351"/>
      <c r="AE159" s="1352"/>
      <c r="AF159" s="1325" t="s">
        <v>164</v>
      </c>
      <c r="AG159" s="1326"/>
      <c r="AH159" s="1326"/>
      <c r="AI159" s="1326"/>
      <c r="AJ159" s="1326"/>
      <c r="AK159" s="1327"/>
      <c r="AL159" s="1249" t="s">
        <v>753</v>
      </c>
      <c r="AM159" s="1250"/>
      <c r="AN159" s="1250"/>
      <c r="AO159" s="1250"/>
      <c r="AP159" s="1250"/>
      <c r="AQ159" s="1250"/>
      <c r="AR159" s="1250"/>
      <c r="AS159" s="1250"/>
      <c r="AT159" s="1250"/>
      <c r="AU159" s="1250"/>
      <c r="AV159" s="1250"/>
      <c r="AW159" s="1250"/>
      <c r="AX159" s="1250"/>
      <c r="AY159" s="1250"/>
      <c r="AZ159" s="1251"/>
      <c r="BA159" s="1260"/>
      <c r="BB159" s="1261"/>
      <c r="BC159" s="1261"/>
      <c r="BD159" s="1261"/>
      <c r="BE159" s="1262"/>
      <c r="BF159" s="590"/>
    </row>
    <row r="160" spans="1:58" ht="22" customHeight="1">
      <c r="A160" s="1331"/>
      <c r="B160" s="1202"/>
      <c r="C160" s="1203"/>
      <c r="D160" s="1203"/>
      <c r="E160" s="1203"/>
      <c r="F160" s="1203"/>
      <c r="G160" s="1203"/>
      <c r="H160" s="1203"/>
      <c r="I160" s="1203"/>
      <c r="J160" s="1204"/>
      <c r="K160" s="1335"/>
      <c r="L160" s="1336"/>
      <c r="M160" s="1336"/>
      <c r="N160" s="1337"/>
      <c r="O160" s="1224"/>
      <c r="P160" s="1343"/>
      <c r="Q160" s="1343"/>
      <c r="R160" s="1343"/>
      <c r="S160" s="1343"/>
      <c r="T160" s="1344"/>
      <c r="U160" s="1224"/>
      <c r="V160" s="1343"/>
      <c r="W160" s="1343"/>
      <c r="X160" s="1343"/>
      <c r="Y160" s="1343"/>
      <c r="Z160" s="1344"/>
      <c r="AA160" s="1350"/>
      <c r="AB160" s="1351"/>
      <c r="AC160" s="1351"/>
      <c r="AD160" s="1351"/>
      <c r="AE160" s="1352"/>
      <c r="AF160" s="1325" t="s">
        <v>551</v>
      </c>
      <c r="AG160" s="1326"/>
      <c r="AH160" s="1326"/>
      <c r="AI160" s="1326"/>
      <c r="AJ160" s="1326"/>
      <c r="AK160" s="1327"/>
      <c r="AL160" s="1249" t="s">
        <v>763</v>
      </c>
      <c r="AM160" s="1250"/>
      <c r="AN160" s="1250"/>
      <c r="AO160" s="1250"/>
      <c r="AP160" s="1250"/>
      <c r="AQ160" s="1250"/>
      <c r="AR160" s="1250"/>
      <c r="AS160" s="1250"/>
      <c r="AT160" s="1250"/>
      <c r="AU160" s="1250"/>
      <c r="AV160" s="1250"/>
      <c r="AW160" s="1250"/>
      <c r="AX160" s="1250"/>
      <c r="AY160" s="1250"/>
      <c r="AZ160" s="1251"/>
      <c r="BA160" s="1260"/>
      <c r="BB160" s="1261"/>
      <c r="BC160" s="1261"/>
      <c r="BD160" s="1261"/>
      <c r="BE160" s="1262"/>
      <c r="BF160" s="590"/>
    </row>
    <row r="161" spans="1:58" ht="22" customHeight="1">
      <c r="A161" s="1331"/>
      <c r="B161" s="1202"/>
      <c r="C161" s="1203"/>
      <c r="D161" s="1203"/>
      <c r="E161" s="1203"/>
      <c r="F161" s="1203"/>
      <c r="G161" s="1203"/>
      <c r="H161" s="1203"/>
      <c r="I161" s="1203"/>
      <c r="J161" s="1204"/>
      <c r="K161" s="1335"/>
      <c r="L161" s="1336"/>
      <c r="M161" s="1336"/>
      <c r="N161" s="1337"/>
      <c r="O161" s="1224"/>
      <c r="P161" s="1343"/>
      <c r="Q161" s="1343"/>
      <c r="R161" s="1343"/>
      <c r="S161" s="1343"/>
      <c r="T161" s="1344"/>
      <c r="U161" s="1224"/>
      <c r="V161" s="1343"/>
      <c r="W161" s="1343"/>
      <c r="X161" s="1343"/>
      <c r="Y161" s="1343"/>
      <c r="Z161" s="1344"/>
      <c r="AA161" s="1350"/>
      <c r="AB161" s="1351"/>
      <c r="AC161" s="1351"/>
      <c r="AD161" s="1351"/>
      <c r="AE161" s="1352"/>
      <c r="AF161" s="1253" t="s">
        <v>90</v>
      </c>
      <c r="AG161" s="1253"/>
      <c r="AH161" s="1253"/>
      <c r="AI161" s="1253"/>
      <c r="AJ161" s="1253"/>
      <c r="AK161" s="1254"/>
      <c r="AL161" s="1318" t="s">
        <v>753</v>
      </c>
      <c r="AM161" s="1319"/>
      <c r="AN161" s="1319"/>
      <c r="AO161" s="1319"/>
      <c r="AP161" s="1319"/>
      <c r="AQ161" s="1319"/>
      <c r="AR161" s="1319"/>
      <c r="AS161" s="1319"/>
      <c r="AT161" s="1319"/>
      <c r="AU161" s="1319"/>
      <c r="AV161" s="1319"/>
      <c r="AW161" s="1319"/>
      <c r="AX161" s="1319"/>
      <c r="AY161" s="1319"/>
      <c r="AZ161" s="1320"/>
      <c r="BA161" s="1185"/>
      <c r="BB161" s="1185"/>
      <c r="BC161" s="1185"/>
      <c r="BD161" s="1185"/>
      <c r="BE161" s="1244"/>
      <c r="BF161" s="590"/>
    </row>
    <row r="162" spans="1:58" ht="22" customHeight="1">
      <c r="A162" s="1331"/>
      <c r="B162" s="1202"/>
      <c r="C162" s="1203"/>
      <c r="D162" s="1203"/>
      <c r="E162" s="1203"/>
      <c r="F162" s="1203"/>
      <c r="G162" s="1203"/>
      <c r="H162" s="1203"/>
      <c r="I162" s="1203"/>
      <c r="J162" s="1204"/>
      <c r="K162" s="1335"/>
      <c r="L162" s="1336"/>
      <c r="M162" s="1336"/>
      <c r="N162" s="1337"/>
      <c r="O162" s="1224"/>
      <c r="P162" s="1343"/>
      <c r="Q162" s="1343"/>
      <c r="R162" s="1343"/>
      <c r="S162" s="1343"/>
      <c r="T162" s="1344"/>
      <c r="U162" s="1224"/>
      <c r="V162" s="1343"/>
      <c r="W162" s="1343"/>
      <c r="X162" s="1343"/>
      <c r="Y162" s="1343"/>
      <c r="Z162" s="1344"/>
      <c r="AA162" s="1350"/>
      <c r="AB162" s="1351"/>
      <c r="AC162" s="1351"/>
      <c r="AD162" s="1351"/>
      <c r="AE162" s="1352"/>
      <c r="AF162" s="1252" t="s">
        <v>760</v>
      </c>
      <c r="AG162" s="1253"/>
      <c r="AH162" s="1253"/>
      <c r="AI162" s="1253"/>
      <c r="AJ162" s="1253"/>
      <c r="AK162" s="1254"/>
      <c r="AL162" s="1318" t="s">
        <v>753</v>
      </c>
      <c r="AM162" s="1319"/>
      <c r="AN162" s="1319"/>
      <c r="AO162" s="1319"/>
      <c r="AP162" s="1319"/>
      <c r="AQ162" s="1319"/>
      <c r="AR162" s="1319"/>
      <c r="AS162" s="1319"/>
      <c r="AT162" s="1319"/>
      <c r="AU162" s="1319"/>
      <c r="AV162" s="1319"/>
      <c r="AW162" s="1319"/>
      <c r="AX162" s="1319"/>
      <c r="AY162" s="1319"/>
      <c r="AZ162" s="1320"/>
      <c r="BA162" s="1268"/>
      <c r="BB162" s="1269"/>
      <c r="BC162" s="1269"/>
      <c r="BD162" s="1269"/>
      <c r="BE162" s="1270"/>
      <c r="BF162" s="590"/>
    </row>
    <row r="163" spans="1:58" ht="22" customHeight="1">
      <c r="A163" s="1331"/>
      <c r="B163" s="1202"/>
      <c r="C163" s="1203"/>
      <c r="D163" s="1203"/>
      <c r="E163" s="1203"/>
      <c r="F163" s="1203"/>
      <c r="G163" s="1203"/>
      <c r="H163" s="1203"/>
      <c r="I163" s="1203"/>
      <c r="J163" s="1204"/>
      <c r="K163" s="1335"/>
      <c r="L163" s="1336"/>
      <c r="M163" s="1336"/>
      <c r="N163" s="1337"/>
      <c r="O163" s="1224"/>
      <c r="P163" s="1343"/>
      <c r="Q163" s="1343"/>
      <c r="R163" s="1343"/>
      <c r="S163" s="1343"/>
      <c r="T163" s="1344"/>
      <c r="U163" s="1224"/>
      <c r="V163" s="1343"/>
      <c r="W163" s="1343"/>
      <c r="X163" s="1343"/>
      <c r="Y163" s="1343"/>
      <c r="Z163" s="1344"/>
      <c r="AA163" s="1350"/>
      <c r="AB163" s="1351"/>
      <c r="AC163" s="1351"/>
      <c r="AD163" s="1351"/>
      <c r="AE163" s="1352"/>
      <c r="AF163" s="1252" t="s">
        <v>998</v>
      </c>
      <c r="AG163" s="1253"/>
      <c r="AH163" s="1253"/>
      <c r="AI163" s="1253"/>
      <c r="AJ163" s="1253"/>
      <c r="AK163" s="1254"/>
      <c r="AL163" s="1318" t="s">
        <v>753</v>
      </c>
      <c r="AM163" s="1319"/>
      <c r="AN163" s="1319"/>
      <c r="AO163" s="1319"/>
      <c r="AP163" s="1319"/>
      <c r="AQ163" s="1319"/>
      <c r="AR163" s="1319"/>
      <c r="AS163" s="1319"/>
      <c r="AT163" s="1319"/>
      <c r="AU163" s="1319"/>
      <c r="AV163" s="1319"/>
      <c r="AW163" s="1319"/>
      <c r="AX163" s="1319"/>
      <c r="AY163" s="1319"/>
      <c r="AZ163" s="1320"/>
      <c r="BA163" s="1291"/>
      <c r="BB163" s="1292"/>
      <c r="BC163" s="1292"/>
      <c r="BD163" s="1292"/>
      <c r="BE163" s="1293"/>
      <c r="BF163" s="590"/>
    </row>
    <row r="164" spans="1:58" ht="63" customHeight="1">
      <c r="A164" s="1331"/>
      <c r="B164" s="1202"/>
      <c r="C164" s="1203"/>
      <c r="D164" s="1203"/>
      <c r="E164" s="1203"/>
      <c r="F164" s="1203"/>
      <c r="G164" s="1203"/>
      <c r="H164" s="1203"/>
      <c r="I164" s="1203"/>
      <c r="J164" s="1204"/>
      <c r="K164" s="1335"/>
      <c r="L164" s="1336"/>
      <c r="M164" s="1336"/>
      <c r="N164" s="1337"/>
      <c r="O164" s="1224"/>
      <c r="P164" s="1343"/>
      <c r="Q164" s="1343"/>
      <c r="R164" s="1343"/>
      <c r="S164" s="1343"/>
      <c r="T164" s="1344"/>
      <c r="U164" s="1224"/>
      <c r="V164" s="1343"/>
      <c r="W164" s="1343"/>
      <c r="X164" s="1343"/>
      <c r="Y164" s="1343"/>
      <c r="Z164" s="1344"/>
      <c r="AA164" s="1350"/>
      <c r="AB164" s="1351"/>
      <c r="AC164" s="1351"/>
      <c r="AD164" s="1351"/>
      <c r="AE164" s="1352"/>
      <c r="AF164" s="1253" t="s">
        <v>410</v>
      </c>
      <c r="AG164" s="1321"/>
      <c r="AH164" s="1321"/>
      <c r="AI164" s="1321"/>
      <c r="AJ164" s="1321"/>
      <c r="AK164" s="1322"/>
      <c r="AL164" s="1271" t="s">
        <v>989</v>
      </c>
      <c r="AM164" s="1272"/>
      <c r="AN164" s="1272"/>
      <c r="AO164" s="1272"/>
      <c r="AP164" s="1272"/>
      <c r="AQ164" s="1272"/>
      <c r="AR164" s="1272"/>
      <c r="AS164" s="1272"/>
      <c r="AT164" s="1272"/>
      <c r="AU164" s="1272"/>
      <c r="AV164" s="1272"/>
      <c r="AW164" s="1272"/>
      <c r="AX164" s="1272"/>
      <c r="AY164" s="1272"/>
      <c r="AZ164" s="1273"/>
      <c r="BA164" s="1185"/>
      <c r="BB164" s="1186"/>
      <c r="BC164" s="1186"/>
      <c r="BD164" s="1186"/>
      <c r="BE164" s="1187"/>
      <c r="BF164" s="590"/>
    </row>
    <row r="165" spans="1:58" ht="22" customHeight="1">
      <c r="A165" s="1331"/>
      <c r="B165" s="1202"/>
      <c r="C165" s="1203"/>
      <c r="D165" s="1203"/>
      <c r="E165" s="1203"/>
      <c r="F165" s="1203"/>
      <c r="G165" s="1203"/>
      <c r="H165" s="1203"/>
      <c r="I165" s="1203"/>
      <c r="J165" s="1204"/>
      <c r="K165" s="1335"/>
      <c r="L165" s="1336"/>
      <c r="M165" s="1336"/>
      <c r="N165" s="1337"/>
      <c r="O165" s="1224"/>
      <c r="P165" s="1343"/>
      <c r="Q165" s="1343"/>
      <c r="R165" s="1343"/>
      <c r="S165" s="1343"/>
      <c r="T165" s="1344"/>
      <c r="U165" s="1224"/>
      <c r="V165" s="1343"/>
      <c r="W165" s="1343"/>
      <c r="X165" s="1343"/>
      <c r="Y165" s="1343"/>
      <c r="Z165" s="1344"/>
      <c r="AA165" s="1350"/>
      <c r="AB165" s="1351"/>
      <c r="AC165" s="1351"/>
      <c r="AD165" s="1351"/>
      <c r="AE165" s="1352"/>
      <c r="AF165" s="1252" t="s">
        <v>759</v>
      </c>
      <c r="AG165" s="1253"/>
      <c r="AH165" s="1253"/>
      <c r="AI165" s="1253"/>
      <c r="AJ165" s="1253"/>
      <c r="AK165" s="1254"/>
      <c r="AL165" s="1318" t="s">
        <v>754</v>
      </c>
      <c r="AM165" s="1319"/>
      <c r="AN165" s="1319"/>
      <c r="AO165" s="1319"/>
      <c r="AP165" s="1319"/>
      <c r="AQ165" s="1319"/>
      <c r="AR165" s="1319"/>
      <c r="AS165" s="1319"/>
      <c r="AT165" s="1319"/>
      <c r="AU165" s="1319"/>
      <c r="AV165" s="1319"/>
      <c r="AW165" s="1319"/>
      <c r="AX165" s="1319"/>
      <c r="AY165" s="1319"/>
      <c r="AZ165" s="1320"/>
      <c r="BA165" s="1268"/>
      <c r="BB165" s="1269"/>
      <c r="BC165" s="1269"/>
      <c r="BD165" s="1269"/>
      <c r="BE165" s="1270"/>
      <c r="BF165" s="590"/>
    </row>
    <row r="166" spans="1:58" ht="22" customHeight="1">
      <c r="A166" s="1331"/>
      <c r="B166" s="1202"/>
      <c r="C166" s="1203"/>
      <c r="D166" s="1203"/>
      <c r="E166" s="1203"/>
      <c r="F166" s="1203"/>
      <c r="G166" s="1203"/>
      <c r="H166" s="1203"/>
      <c r="I166" s="1203"/>
      <c r="J166" s="1204"/>
      <c r="K166" s="1335"/>
      <c r="L166" s="1336"/>
      <c r="M166" s="1336"/>
      <c r="N166" s="1337"/>
      <c r="O166" s="1224"/>
      <c r="P166" s="1343"/>
      <c r="Q166" s="1343"/>
      <c r="R166" s="1343"/>
      <c r="S166" s="1343"/>
      <c r="T166" s="1344"/>
      <c r="U166" s="1224"/>
      <c r="V166" s="1343"/>
      <c r="W166" s="1343"/>
      <c r="X166" s="1343"/>
      <c r="Y166" s="1343"/>
      <c r="Z166" s="1344"/>
      <c r="AA166" s="1350"/>
      <c r="AB166" s="1351"/>
      <c r="AC166" s="1351"/>
      <c r="AD166" s="1351"/>
      <c r="AE166" s="1352"/>
      <c r="AF166" s="1188" t="s">
        <v>547</v>
      </c>
      <c r="AG166" s="1188"/>
      <c r="AH166" s="1188"/>
      <c r="AI166" s="1188"/>
      <c r="AJ166" s="1188"/>
      <c r="AK166" s="1189"/>
      <c r="AL166" s="1190" t="s">
        <v>548</v>
      </c>
      <c r="AM166" s="1191"/>
      <c r="AN166" s="1191"/>
      <c r="AO166" s="1191"/>
      <c r="AP166" s="1191"/>
      <c r="AQ166" s="1191"/>
      <c r="AR166" s="1191"/>
      <c r="AS166" s="1191"/>
      <c r="AT166" s="1191"/>
      <c r="AU166" s="1191"/>
      <c r="AV166" s="1191"/>
      <c r="AW166" s="1191"/>
      <c r="AX166" s="1191"/>
      <c r="AY166" s="1191"/>
      <c r="AZ166" s="1192"/>
      <c r="BA166" s="1185"/>
      <c r="BB166" s="1185"/>
      <c r="BC166" s="1185"/>
      <c r="BD166" s="1185"/>
      <c r="BE166" s="1244"/>
      <c r="BF166" s="590"/>
    </row>
    <row r="167" spans="1:58" ht="22" customHeight="1">
      <c r="A167" s="1331"/>
      <c r="B167" s="1202"/>
      <c r="C167" s="1203"/>
      <c r="D167" s="1203"/>
      <c r="E167" s="1203"/>
      <c r="F167" s="1203"/>
      <c r="G167" s="1203"/>
      <c r="H167" s="1203"/>
      <c r="I167" s="1203"/>
      <c r="J167" s="1204"/>
      <c r="K167" s="1335"/>
      <c r="L167" s="1336"/>
      <c r="M167" s="1336"/>
      <c r="N167" s="1337"/>
      <c r="O167" s="1224"/>
      <c r="P167" s="1343"/>
      <c r="Q167" s="1343"/>
      <c r="R167" s="1343"/>
      <c r="S167" s="1343"/>
      <c r="T167" s="1344"/>
      <c r="U167" s="1224"/>
      <c r="V167" s="1343"/>
      <c r="W167" s="1343"/>
      <c r="X167" s="1343"/>
      <c r="Y167" s="1343"/>
      <c r="Z167" s="1344"/>
      <c r="AA167" s="1350"/>
      <c r="AB167" s="1351"/>
      <c r="AC167" s="1351"/>
      <c r="AD167" s="1351"/>
      <c r="AE167" s="1352"/>
      <c r="AF167" s="1194" t="s">
        <v>789</v>
      </c>
      <c r="AG167" s="1194"/>
      <c r="AH167" s="1194"/>
      <c r="AI167" s="1194"/>
      <c r="AJ167" s="1194"/>
      <c r="AK167" s="1195"/>
      <c r="AL167" s="1196" t="s">
        <v>753</v>
      </c>
      <c r="AM167" s="1197"/>
      <c r="AN167" s="1197"/>
      <c r="AO167" s="1197"/>
      <c r="AP167" s="1197"/>
      <c r="AQ167" s="1197"/>
      <c r="AR167" s="1197"/>
      <c r="AS167" s="1197"/>
      <c r="AT167" s="1197"/>
      <c r="AU167" s="1197"/>
      <c r="AV167" s="1197"/>
      <c r="AW167" s="1197"/>
      <c r="AX167" s="1197"/>
      <c r="AY167" s="1197"/>
      <c r="AZ167" s="1198"/>
      <c r="BA167" s="1242"/>
      <c r="BB167" s="1283"/>
      <c r="BC167" s="1283"/>
      <c r="BD167" s="1283"/>
      <c r="BE167" s="1284"/>
      <c r="BF167" s="590"/>
    </row>
    <row r="168" spans="1:58" ht="22" customHeight="1">
      <c r="A168" s="1331"/>
      <c r="B168" s="1202"/>
      <c r="C168" s="1203"/>
      <c r="D168" s="1203"/>
      <c r="E168" s="1203"/>
      <c r="F168" s="1203"/>
      <c r="G168" s="1203"/>
      <c r="H168" s="1203"/>
      <c r="I168" s="1203"/>
      <c r="J168" s="1204"/>
      <c r="K168" s="1335"/>
      <c r="L168" s="1336"/>
      <c r="M168" s="1336"/>
      <c r="N168" s="1337"/>
      <c r="O168" s="1224"/>
      <c r="P168" s="1343"/>
      <c r="Q168" s="1343"/>
      <c r="R168" s="1343"/>
      <c r="S168" s="1343"/>
      <c r="T168" s="1344"/>
      <c r="U168" s="1224"/>
      <c r="V168" s="1343"/>
      <c r="W168" s="1343"/>
      <c r="X168" s="1343"/>
      <c r="Y168" s="1343"/>
      <c r="Z168" s="1344"/>
      <c r="AA168" s="1350"/>
      <c r="AB168" s="1351"/>
      <c r="AC168" s="1351"/>
      <c r="AD168" s="1351"/>
      <c r="AE168" s="1352"/>
      <c r="AF168" s="1188" t="s">
        <v>552</v>
      </c>
      <c r="AG168" s="1188"/>
      <c r="AH168" s="1188"/>
      <c r="AI168" s="1188"/>
      <c r="AJ168" s="1188"/>
      <c r="AK168" s="1189"/>
      <c r="AL168" s="1190" t="s">
        <v>548</v>
      </c>
      <c r="AM168" s="1191"/>
      <c r="AN168" s="1191"/>
      <c r="AO168" s="1191"/>
      <c r="AP168" s="1191"/>
      <c r="AQ168" s="1191"/>
      <c r="AR168" s="1191"/>
      <c r="AS168" s="1191"/>
      <c r="AT168" s="1191"/>
      <c r="AU168" s="1191"/>
      <c r="AV168" s="1191"/>
      <c r="AW168" s="1191"/>
      <c r="AX168" s="1191"/>
      <c r="AY168" s="1191"/>
      <c r="AZ168" s="1192"/>
      <c r="BA168" s="1185"/>
      <c r="BB168" s="1185"/>
      <c r="BC168" s="1185"/>
      <c r="BD168" s="1185"/>
      <c r="BE168" s="1244"/>
      <c r="BF168" s="590"/>
    </row>
    <row r="169" spans="1:58" ht="22" customHeight="1">
      <c r="A169" s="1331"/>
      <c r="B169" s="1202"/>
      <c r="C169" s="1203"/>
      <c r="D169" s="1203"/>
      <c r="E169" s="1203"/>
      <c r="F169" s="1203"/>
      <c r="G169" s="1203"/>
      <c r="H169" s="1203"/>
      <c r="I169" s="1203"/>
      <c r="J169" s="1204"/>
      <c r="K169" s="1335"/>
      <c r="L169" s="1336"/>
      <c r="M169" s="1336"/>
      <c r="N169" s="1337"/>
      <c r="O169" s="1224"/>
      <c r="P169" s="1343"/>
      <c r="Q169" s="1343"/>
      <c r="R169" s="1343"/>
      <c r="S169" s="1343"/>
      <c r="T169" s="1344"/>
      <c r="U169" s="1224"/>
      <c r="V169" s="1343"/>
      <c r="W169" s="1343"/>
      <c r="X169" s="1343"/>
      <c r="Y169" s="1343"/>
      <c r="Z169" s="1344"/>
      <c r="AA169" s="1350"/>
      <c r="AB169" s="1351"/>
      <c r="AC169" s="1351"/>
      <c r="AD169" s="1351"/>
      <c r="AE169" s="1352"/>
      <c r="AF169" s="1188" t="s">
        <v>786</v>
      </c>
      <c r="AG169" s="1188"/>
      <c r="AH169" s="1188"/>
      <c r="AI169" s="1188"/>
      <c r="AJ169" s="1188"/>
      <c r="AK169" s="1189"/>
      <c r="AL169" s="1190" t="s">
        <v>753</v>
      </c>
      <c r="AM169" s="1191"/>
      <c r="AN169" s="1191"/>
      <c r="AO169" s="1191"/>
      <c r="AP169" s="1191"/>
      <c r="AQ169" s="1191"/>
      <c r="AR169" s="1191"/>
      <c r="AS169" s="1191"/>
      <c r="AT169" s="1191"/>
      <c r="AU169" s="1191"/>
      <c r="AV169" s="1191"/>
      <c r="AW169" s="1191"/>
      <c r="AX169" s="1191"/>
      <c r="AY169" s="1191"/>
      <c r="AZ169" s="1192"/>
      <c r="BA169" s="1185"/>
      <c r="BB169" s="1185"/>
      <c r="BC169" s="1185"/>
      <c r="BD169" s="1185"/>
      <c r="BE169" s="1244"/>
      <c r="BF169" s="590"/>
    </row>
    <row r="170" spans="1:58" ht="22" customHeight="1">
      <c r="A170" s="1331"/>
      <c r="B170" s="1202"/>
      <c r="C170" s="1203"/>
      <c r="D170" s="1203"/>
      <c r="E170" s="1203"/>
      <c r="F170" s="1203"/>
      <c r="G170" s="1203"/>
      <c r="H170" s="1203"/>
      <c r="I170" s="1203"/>
      <c r="J170" s="1204"/>
      <c r="K170" s="1335"/>
      <c r="L170" s="1336"/>
      <c r="M170" s="1336"/>
      <c r="N170" s="1337"/>
      <c r="O170" s="1224"/>
      <c r="P170" s="1343"/>
      <c r="Q170" s="1343"/>
      <c r="R170" s="1343"/>
      <c r="S170" s="1343"/>
      <c r="T170" s="1344"/>
      <c r="U170" s="1224"/>
      <c r="V170" s="1343"/>
      <c r="W170" s="1343"/>
      <c r="X170" s="1343"/>
      <c r="Y170" s="1343"/>
      <c r="Z170" s="1344"/>
      <c r="AA170" s="1350"/>
      <c r="AB170" s="1351"/>
      <c r="AC170" s="1351"/>
      <c r="AD170" s="1351"/>
      <c r="AE170" s="1352"/>
      <c r="AF170" s="1279" t="s">
        <v>549</v>
      </c>
      <c r="AG170" s="1188"/>
      <c r="AH170" s="1188"/>
      <c r="AI170" s="1188"/>
      <c r="AJ170" s="1188"/>
      <c r="AK170" s="1189"/>
      <c r="AL170" s="1246" t="s">
        <v>548</v>
      </c>
      <c r="AM170" s="1247"/>
      <c r="AN170" s="1247"/>
      <c r="AO170" s="1247"/>
      <c r="AP170" s="1247"/>
      <c r="AQ170" s="1247"/>
      <c r="AR170" s="1247"/>
      <c r="AS170" s="1247"/>
      <c r="AT170" s="1247"/>
      <c r="AU170" s="1247"/>
      <c r="AV170" s="1247"/>
      <c r="AW170" s="1247"/>
      <c r="AX170" s="1247"/>
      <c r="AY170" s="1247"/>
      <c r="AZ170" s="1248"/>
      <c r="BA170" s="1185"/>
      <c r="BB170" s="1186"/>
      <c r="BC170" s="1186"/>
      <c r="BD170" s="1186"/>
      <c r="BE170" s="1187"/>
      <c r="BF170" s="590"/>
    </row>
    <row r="171" spans="1:58" ht="22" customHeight="1">
      <c r="A171" s="1331"/>
      <c r="B171" s="1205"/>
      <c r="C171" s="1206"/>
      <c r="D171" s="1206"/>
      <c r="E171" s="1206"/>
      <c r="F171" s="1206"/>
      <c r="G171" s="1206"/>
      <c r="H171" s="1206"/>
      <c r="I171" s="1206"/>
      <c r="J171" s="1207"/>
      <c r="K171" s="1338"/>
      <c r="L171" s="1339"/>
      <c r="M171" s="1339"/>
      <c r="N171" s="1340"/>
      <c r="O171" s="1225"/>
      <c r="P171" s="1345"/>
      <c r="Q171" s="1345"/>
      <c r="R171" s="1345"/>
      <c r="S171" s="1345"/>
      <c r="T171" s="1346"/>
      <c r="U171" s="1225"/>
      <c r="V171" s="1345"/>
      <c r="W171" s="1345"/>
      <c r="X171" s="1345"/>
      <c r="Y171" s="1345"/>
      <c r="Z171" s="1346"/>
      <c r="AA171" s="1353"/>
      <c r="AB171" s="1354"/>
      <c r="AC171" s="1354"/>
      <c r="AD171" s="1354"/>
      <c r="AE171" s="1355"/>
      <c r="AF171" s="1193" t="s">
        <v>1073</v>
      </c>
      <c r="AG171" s="1194"/>
      <c r="AH171" s="1194"/>
      <c r="AI171" s="1194"/>
      <c r="AJ171" s="1194"/>
      <c r="AK171" s="1195"/>
      <c r="AL171" s="1257" t="s">
        <v>1056</v>
      </c>
      <c r="AM171" s="1258"/>
      <c r="AN171" s="1258"/>
      <c r="AO171" s="1258"/>
      <c r="AP171" s="1258"/>
      <c r="AQ171" s="1258"/>
      <c r="AR171" s="1258"/>
      <c r="AS171" s="1258"/>
      <c r="AT171" s="1258"/>
      <c r="AU171" s="1258"/>
      <c r="AV171" s="1258"/>
      <c r="AW171" s="1258"/>
      <c r="AX171" s="1258"/>
      <c r="AY171" s="1258"/>
      <c r="AZ171" s="1259"/>
      <c r="BA171" s="1242"/>
      <c r="BB171" s="1283"/>
      <c r="BC171" s="1283"/>
      <c r="BD171" s="1283"/>
      <c r="BE171" s="1284"/>
      <c r="BF171" s="590"/>
    </row>
    <row r="172" spans="1:58" ht="22" customHeight="1">
      <c r="A172" s="1331"/>
      <c r="B172" s="1199" t="s">
        <v>176</v>
      </c>
      <c r="C172" s="1200"/>
      <c r="D172" s="1200"/>
      <c r="E172" s="1200"/>
      <c r="F172" s="1200"/>
      <c r="G172" s="1200"/>
      <c r="H172" s="1200"/>
      <c r="I172" s="1200"/>
      <c r="J172" s="1201"/>
      <c r="K172" s="1199"/>
      <c r="L172" s="1200"/>
      <c r="M172" s="1200"/>
      <c r="N172" s="1201"/>
      <c r="O172" s="1223" t="s">
        <v>97</v>
      </c>
      <c r="P172" s="1200"/>
      <c r="Q172" s="1200"/>
      <c r="R172" s="1200"/>
      <c r="S172" s="1200"/>
      <c r="T172" s="1201"/>
      <c r="U172" s="1208"/>
      <c r="V172" s="1209"/>
      <c r="W172" s="1209"/>
      <c r="X172" s="1209"/>
      <c r="Y172" s="1209"/>
      <c r="Z172" s="1210"/>
      <c r="AA172" s="1208"/>
      <c r="AB172" s="1209"/>
      <c r="AC172" s="1209"/>
      <c r="AD172" s="1209"/>
      <c r="AE172" s="1210"/>
      <c r="AF172" s="1263" t="s">
        <v>196</v>
      </c>
      <c r="AG172" s="1263"/>
      <c r="AH172" s="1263"/>
      <c r="AI172" s="1263"/>
      <c r="AJ172" s="1263"/>
      <c r="AK172" s="1263"/>
      <c r="AL172" s="1249" t="s">
        <v>101</v>
      </c>
      <c r="AM172" s="1250"/>
      <c r="AN172" s="1250"/>
      <c r="AO172" s="1250"/>
      <c r="AP172" s="1250"/>
      <c r="AQ172" s="1250"/>
      <c r="AR172" s="1250"/>
      <c r="AS172" s="1250"/>
      <c r="AT172" s="1250"/>
      <c r="AU172" s="1250"/>
      <c r="AV172" s="1250"/>
      <c r="AW172" s="1250"/>
      <c r="AX172" s="1250"/>
      <c r="AY172" s="1250"/>
      <c r="AZ172" s="1251"/>
      <c r="BA172" s="1185"/>
      <c r="BB172" s="1185"/>
      <c r="BC172" s="1185"/>
      <c r="BD172" s="1185"/>
      <c r="BE172" s="1244"/>
      <c r="BF172" s="590"/>
    </row>
    <row r="173" spans="1:58" ht="128.15" customHeight="1">
      <c r="A173" s="1331"/>
      <c r="B173" s="1202"/>
      <c r="C173" s="1203"/>
      <c r="D173" s="1203"/>
      <c r="E173" s="1203"/>
      <c r="F173" s="1203"/>
      <c r="G173" s="1203"/>
      <c r="H173" s="1203"/>
      <c r="I173" s="1203"/>
      <c r="J173" s="1204"/>
      <c r="K173" s="1202"/>
      <c r="L173" s="1203"/>
      <c r="M173" s="1203"/>
      <c r="N173" s="1204"/>
      <c r="O173" s="1224"/>
      <c r="P173" s="1203"/>
      <c r="Q173" s="1203"/>
      <c r="R173" s="1203"/>
      <c r="S173" s="1203"/>
      <c r="T173" s="1204"/>
      <c r="U173" s="1211"/>
      <c r="V173" s="1212"/>
      <c r="W173" s="1212"/>
      <c r="X173" s="1212"/>
      <c r="Y173" s="1212"/>
      <c r="Z173" s="1213"/>
      <c r="AA173" s="1211"/>
      <c r="AB173" s="1212"/>
      <c r="AC173" s="1212"/>
      <c r="AD173" s="1212"/>
      <c r="AE173" s="1213"/>
      <c r="AF173" s="1271" t="s">
        <v>991</v>
      </c>
      <c r="AG173" s="1272"/>
      <c r="AH173" s="1272"/>
      <c r="AI173" s="1272"/>
      <c r="AJ173" s="1272"/>
      <c r="AK173" s="1273"/>
      <c r="AL173" s="1271" t="s">
        <v>613</v>
      </c>
      <c r="AM173" s="1272"/>
      <c r="AN173" s="1272"/>
      <c r="AO173" s="1272"/>
      <c r="AP173" s="1272"/>
      <c r="AQ173" s="1272"/>
      <c r="AR173" s="1272"/>
      <c r="AS173" s="1272"/>
      <c r="AT173" s="1272"/>
      <c r="AU173" s="1272"/>
      <c r="AV173" s="1272"/>
      <c r="AW173" s="1272"/>
      <c r="AX173" s="1272"/>
      <c r="AY173" s="1272"/>
      <c r="AZ173" s="1273"/>
      <c r="BA173" s="1268"/>
      <c r="BB173" s="1269"/>
      <c r="BC173" s="1269"/>
      <c r="BD173" s="1269"/>
      <c r="BE173" s="1270"/>
      <c r="BF173" s="590"/>
    </row>
    <row r="174" spans="1:58" ht="22" customHeight="1">
      <c r="A174" s="1331"/>
      <c r="B174" s="1202"/>
      <c r="C174" s="1203"/>
      <c r="D174" s="1203"/>
      <c r="E174" s="1203"/>
      <c r="F174" s="1203"/>
      <c r="G174" s="1203"/>
      <c r="H174" s="1203"/>
      <c r="I174" s="1203"/>
      <c r="J174" s="1204"/>
      <c r="K174" s="1202"/>
      <c r="L174" s="1203"/>
      <c r="M174" s="1203"/>
      <c r="N174" s="1204"/>
      <c r="O174" s="1202"/>
      <c r="P174" s="1203"/>
      <c r="Q174" s="1203"/>
      <c r="R174" s="1203"/>
      <c r="S174" s="1203"/>
      <c r="T174" s="1204"/>
      <c r="U174" s="1211"/>
      <c r="V174" s="1212"/>
      <c r="W174" s="1212"/>
      <c r="X174" s="1212"/>
      <c r="Y174" s="1212"/>
      <c r="Z174" s="1213"/>
      <c r="AA174" s="1211"/>
      <c r="AB174" s="1212"/>
      <c r="AC174" s="1212"/>
      <c r="AD174" s="1212"/>
      <c r="AE174" s="1213"/>
      <c r="AF174" s="1253" t="s">
        <v>126</v>
      </c>
      <c r="AG174" s="1253"/>
      <c r="AH174" s="1253"/>
      <c r="AI174" s="1253"/>
      <c r="AJ174" s="1253"/>
      <c r="AK174" s="1254"/>
      <c r="AL174" s="1318" t="s">
        <v>753</v>
      </c>
      <c r="AM174" s="1319"/>
      <c r="AN174" s="1319"/>
      <c r="AO174" s="1319"/>
      <c r="AP174" s="1319"/>
      <c r="AQ174" s="1319"/>
      <c r="AR174" s="1319"/>
      <c r="AS174" s="1319"/>
      <c r="AT174" s="1319"/>
      <c r="AU174" s="1319"/>
      <c r="AV174" s="1319"/>
      <c r="AW174" s="1319"/>
      <c r="AX174" s="1319"/>
      <c r="AY174" s="1319"/>
      <c r="AZ174" s="1320"/>
      <c r="BA174" s="1185"/>
      <c r="BB174" s="1185"/>
      <c r="BC174" s="1185"/>
      <c r="BD174" s="1185"/>
      <c r="BE174" s="1244"/>
      <c r="BF174" s="590"/>
    </row>
    <row r="175" spans="1:58" ht="22" customHeight="1">
      <c r="A175" s="1331"/>
      <c r="B175" s="1202"/>
      <c r="C175" s="1203"/>
      <c r="D175" s="1203"/>
      <c r="E175" s="1203"/>
      <c r="F175" s="1203"/>
      <c r="G175" s="1203"/>
      <c r="H175" s="1203"/>
      <c r="I175" s="1203"/>
      <c r="J175" s="1204"/>
      <c r="K175" s="1202"/>
      <c r="L175" s="1203"/>
      <c r="M175" s="1203"/>
      <c r="N175" s="1204"/>
      <c r="O175" s="1202"/>
      <c r="P175" s="1203"/>
      <c r="Q175" s="1203"/>
      <c r="R175" s="1203"/>
      <c r="S175" s="1203"/>
      <c r="T175" s="1204"/>
      <c r="U175" s="1211"/>
      <c r="V175" s="1212"/>
      <c r="W175" s="1212"/>
      <c r="X175" s="1212"/>
      <c r="Y175" s="1212"/>
      <c r="Z175" s="1213"/>
      <c r="AA175" s="1211"/>
      <c r="AB175" s="1212"/>
      <c r="AC175" s="1212"/>
      <c r="AD175" s="1212"/>
      <c r="AE175" s="1213"/>
      <c r="AF175" s="1254" t="s">
        <v>192</v>
      </c>
      <c r="AG175" s="1263"/>
      <c r="AH175" s="1263"/>
      <c r="AI175" s="1263"/>
      <c r="AJ175" s="1263"/>
      <c r="AK175" s="1263"/>
      <c r="AL175" s="1318" t="s">
        <v>753</v>
      </c>
      <c r="AM175" s="1319"/>
      <c r="AN175" s="1319"/>
      <c r="AO175" s="1319"/>
      <c r="AP175" s="1319"/>
      <c r="AQ175" s="1319"/>
      <c r="AR175" s="1319"/>
      <c r="AS175" s="1319"/>
      <c r="AT175" s="1319"/>
      <c r="AU175" s="1319"/>
      <c r="AV175" s="1319"/>
      <c r="AW175" s="1319"/>
      <c r="AX175" s="1319"/>
      <c r="AY175" s="1319"/>
      <c r="AZ175" s="1320"/>
      <c r="BA175" s="1185"/>
      <c r="BB175" s="1185"/>
      <c r="BC175" s="1185"/>
      <c r="BD175" s="1185"/>
      <c r="BE175" s="1244"/>
      <c r="BF175" s="590"/>
    </row>
    <row r="176" spans="1:58" ht="22" customHeight="1">
      <c r="A176" s="1331"/>
      <c r="B176" s="1202"/>
      <c r="C176" s="1203"/>
      <c r="D176" s="1203"/>
      <c r="E176" s="1203"/>
      <c r="F176" s="1203"/>
      <c r="G176" s="1203"/>
      <c r="H176" s="1203"/>
      <c r="I176" s="1203"/>
      <c r="J176" s="1204"/>
      <c r="K176" s="1202"/>
      <c r="L176" s="1203"/>
      <c r="M176" s="1203"/>
      <c r="N176" s="1204"/>
      <c r="O176" s="1202"/>
      <c r="P176" s="1203"/>
      <c r="Q176" s="1203"/>
      <c r="R176" s="1203"/>
      <c r="S176" s="1203"/>
      <c r="T176" s="1204"/>
      <c r="U176" s="1211"/>
      <c r="V176" s="1212"/>
      <c r="W176" s="1212"/>
      <c r="X176" s="1212"/>
      <c r="Y176" s="1212"/>
      <c r="Z176" s="1213"/>
      <c r="AA176" s="1211"/>
      <c r="AB176" s="1212"/>
      <c r="AC176" s="1212"/>
      <c r="AD176" s="1212"/>
      <c r="AE176" s="1213"/>
      <c r="AF176" s="1254" t="s">
        <v>546</v>
      </c>
      <c r="AG176" s="1263"/>
      <c r="AH176" s="1263"/>
      <c r="AI176" s="1263"/>
      <c r="AJ176" s="1263"/>
      <c r="AK176" s="1263"/>
      <c r="AL176" s="1249" t="s">
        <v>753</v>
      </c>
      <c r="AM176" s="1250"/>
      <c r="AN176" s="1250"/>
      <c r="AO176" s="1250"/>
      <c r="AP176" s="1250"/>
      <c r="AQ176" s="1250"/>
      <c r="AR176" s="1250"/>
      <c r="AS176" s="1250"/>
      <c r="AT176" s="1250"/>
      <c r="AU176" s="1250"/>
      <c r="AV176" s="1250"/>
      <c r="AW176" s="1250"/>
      <c r="AX176" s="1250"/>
      <c r="AY176" s="1250"/>
      <c r="AZ176" s="1251"/>
      <c r="BA176" s="1185"/>
      <c r="BB176" s="1185"/>
      <c r="BC176" s="1185"/>
      <c r="BD176" s="1185"/>
      <c r="BE176" s="1244"/>
      <c r="BF176" s="590"/>
    </row>
    <row r="177" spans="1:58" ht="22" customHeight="1">
      <c r="A177" s="1331"/>
      <c r="B177" s="1202"/>
      <c r="C177" s="1203"/>
      <c r="D177" s="1203"/>
      <c r="E177" s="1203"/>
      <c r="F177" s="1203"/>
      <c r="G177" s="1203"/>
      <c r="H177" s="1203"/>
      <c r="I177" s="1203"/>
      <c r="J177" s="1204"/>
      <c r="K177" s="1202"/>
      <c r="L177" s="1203"/>
      <c r="M177" s="1203"/>
      <c r="N177" s="1204"/>
      <c r="O177" s="1202"/>
      <c r="P177" s="1203"/>
      <c r="Q177" s="1203"/>
      <c r="R177" s="1203"/>
      <c r="S177" s="1203"/>
      <c r="T177" s="1204"/>
      <c r="U177" s="1211"/>
      <c r="V177" s="1212"/>
      <c r="W177" s="1212"/>
      <c r="X177" s="1212"/>
      <c r="Y177" s="1212"/>
      <c r="Z177" s="1213"/>
      <c r="AA177" s="1211"/>
      <c r="AB177" s="1212"/>
      <c r="AC177" s="1212"/>
      <c r="AD177" s="1212"/>
      <c r="AE177" s="1213"/>
      <c r="AF177" s="1254" t="s">
        <v>163</v>
      </c>
      <c r="AG177" s="1263"/>
      <c r="AH177" s="1263"/>
      <c r="AI177" s="1263"/>
      <c r="AJ177" s="1263"/>
      <c r="AK177" s="1263"/>
      <c r="AL177" s="1318" t="s">
        <v>753</v>
      </c>
      <c r="AM177" s="1319"/>
      <c r="AN177" s="1319"/>
      <c r="AO177" s="1319"/>
      <c r="AP177" s="1319"/>
      <c r="AQ177" s="1319"/>
      <c r="AR177" s="1319"/>
      <c r="AS177" s="1319"/>
      <c r="AT177" s="1319"/>
      <c r="AU177" s="1319"/>
      <c r="AV177" s="1319"/>
      <c r="AW177" s="1319"/>
      <c r="AX177" s="1319"/>
      <c r="AY177" s="1319"/>
      <c r="AZ177" s="1320"/>
      <c r="BA177" s="1185"/>
      <c r="BB177" s="1185"/>
      <c r="BC177" s="1185"/>
      <c r="BD177" s="1185"/>
      <c r="BE177" s="1244"/>
      <c r="BF177" s="590"/>
    </row>
    <row r="178" spans="1:58" ht="22" customHeight="1">
      <c r="A178" s="1331"/>
      <c r="B178" s="1202"/>
      <c r="C178" s="1203"/>
      <c r="D178" s="1203"/>
      <c r="E178" s="1203"/>
      <c r="F178" s="1203"/>
      <c r="G178" s="1203"/>
      <c r="H178" s="1203"/>
      <c r="I178" s="1203"/>
      <c r="J178" s="1204"/>
      <c r="K178" s="1202"/>
      <c r="L178" s="1203"/>
      <c r="M178" s="1203"/>
      <c r="N178" s="1204"/>
      <c r="O178" s="1202"/>
      <c r="P178" s="1203"/>
      <c r="Q178" s="1203"/>
      <c r="R178" s="1203"/>
      <c r="S178" s="1203"/>
      <c r="T178" s="1204"/>
      <c r="U178" s="1211"/>
      <c r="V178" s="1212"/>
      <c r="W178" s="1212"/>
      <c r="X178" s="1212"/>
      <c r="Y178" s="1212"/>
      <c r="Z178" s="1213"/>
      <c r="AA178" s="1211"/>
      <c r="AB178" s="1212"/>
      <c r="AC178" s="1212"/>
      <c r="AD178" s="1212"/>
      <c r="AE178" s="1213"/>
      <c r="AF178" s="1193" t="s">
        <v>1060</v>
      </c>
      <c r="AG178" s="1194"/>
      <c r="AH178" s="1194"/>
      <c r="AI178" s="1194"/>
      <c r="AJ178" s="1194"/>
      <c r="AK178" s="1195"/>
      <c r="AL178" s="1257" t="s">
        <v>1067</v>
      </c>
      <c r="AM178" s="1258"/>
      <c r="AN178" s="1258"/>
      <c r="AO178" s="1258"/>
      <c r="AP178" s="1258"/>
      <c r="AQ178" s="1258"/>
      <c r="AR178" s="1258"/>
      <c r="AS178" s="1258"/>
      <c r="AT178" s="1258"/>
      <c r="AU178" s="1258"/>
      <c r="AV178" s="1258"/>
      <c r="AW178" s="1258"/>
      <c r="AX178" s="1258"/>
      <c r="AY178" s="1258"/>
      <c r="AZ178" s="1259"/>
      <c r="BA178" s="1265"/>
      <c r="BB178" s="1266"/>
      <c r="BC178" s="1266"/>
      <c r="BD178" s="1266"/>
      <c r="BE178" s="1267"/>
      <c r="BF178" s="590"/>
    </row>
    <row r="179" spans="1:58" ht="22" customHeight="1">
      <c r="A179" s="1331"/>
      <c r="B179" s="1202"/>
      <c r="C179" s="1203"/>
      <c r="D179" s="1203"/>
      <c r="E179" s="1203"/>
      <c r="F179" s="1203"/>
      <c r="G179" s="1203"/>
      <c r="H179" s="1203"/>
      <c r="I179" s="1203"/>
      <c r="J179" s="1204"/>
      <c r="K179" s="1202"/>
      <c r="L179" s="1203"/>
      <c r="M179" s="1203"/>
      <c r="N179" s="1204"/>
      <c r="O179" s="1202"/>
      <c r="P179" s="1203"/>
      <c r="Q179" s="1203"/>
      <c r="R179" s="1203"/>
      <c r="S179" s="1203"/>
      <c r="T179" s="1204"/>
      <c r="U179" s="1211"/>
      <c r="V179" s="1212"/>
      <c r="W179" s="1212"/>
      <c r="X179" s="1212"/>
      <c r="Y179" s="1212"/>
      <c r="Z179" s="1213"/>
      <c r="AA179" s="1211"/>
      <c r="AB179" s="1212"/>
      <c r="AC179" s="1212"/>
      <c r="AD179" s="1212"/>
      <c r="AE179" s="1213"/>
      <c r="AF179" s="1193" t="s">
        <v>1057</v>
      </c>
      <c r="AG179" s="1194"/>
      <c r="AH179" s="1194"/>
      <c r="AI179" s="1194"/>
      <c r="AJ179" s="1194"/>
      <c r="AK179" s="1195"/>
      <c r="AL179" s="1257" t="s">
        <v>753</v>
      </c>
      <c r="AM179" s="1258"/>
      <c r="AN179" s="1258"/>
      <c r="AO179" s="1258"/>
      <c r="AP179" s="1258"/>
      <c r="AQ179" s="1258"/>
      <c r="AR179" s="1258"/>
      <c r="AS179" s="1258"/>
      <c r="AT179" s="1258"/>
      <c r="AU179" s="1258"/>
      <c r="AV179" s="1258"/>
      <c r="AW179" s="1258"/>
      <c r="AX179" s="1258"/>
      <c r="AY179" s="1258"/>
      <c r="AZ179" s="1259"/>
      <c r="BA179" s="1265"/>
      <c r="BB179" s="1266"/>
      <c r="BC179" s="1266"/>
      <c r="BD179" s="1266"/>
      <c r="BE179" s="1267"/>
      <c r="BF179" s="590"/>
    </row>
    <row r="180" spans="1:58" ht="22" customHeight="1">
      <c r="A180" s="1331"/>
      <c r="B180" s="1202"/>
      <c r="C180" s="1203"/>
      <c r="D180" s="1203"/>
      <c r="E180" s="1203"/>
      <c r="F180" s="1203"/>
      <c r="G180" s="1203"/>
      <c r="H180" s="1203"/>
      <c r="I180" s="1203"/>
      <c r="J180" s="1204"/>
      <c r="K180" s="1202"/>
      <c r="L180" s="1203"/>
      <c r="M180" s="1203"/>
      <c r="N180" s="1204"/>
      <c r="O180" s="1202"/>
      <c r="P180" s="1203"/>
      <c r="Q180" s="1203"/>
      <c r="R180" s="1203"/>
      <c r="S180" s="1203"/>
      <c r="T180" s="1204"/>
      <c r="U180" s="1211"/>
      <c r="V180" s="1212"/>
      <c r="W180" s="1212"/>
      <c r="X180" s="1212"/>
      <c r="Y180" s="1212"/>
      <c r="Z180" s="1213"/>
      <c r="AA180" s="1211"/>
      <c r="AB180" s="1212"/>
      <c r="AC180" s="1212"/>
      <c r="AD180" s="1212"/>
      <c r="AE180" s="1213"/>
      <c r="AF180" s="1194" t="s">
        <v>1062</v>
      </c>
      <c r="AG180" s="1194"/>
      <c r="AH180" s="1194"/>
      <c r="AI180" s="1194"/>
      <c r="AJ180" s="1194"/>
      <c r="AK180" s="1195"/>
      <c r="AL180" s="1226" t="s">
        <v>753</v>
      </c>
      <c r="AM180" s="1227"/>
      <c r="AN180" s="1227"/>
      <c r="AO180" s="1227"/>
      <c r="AP180" s="1227"/>
      <c r="AQ180" s="1227"/>
      <c r="AR180" s="1227"/>
      <c r="AS180" s="1227"/>
      <c r="AT180" s="1227"/>
      <c r="AU180" s="1227"/>
      <c r="AV180" s="1227"/>
      <c r="AW180" s="1227"/>
      <c r="AX180" s="1227"/>
      <c r="AY180" s="1227"/>
      <c r="AZ180" s="1228"/>
      <c r="BA180" s="1280"/>
      <c r="BB180" s="1280"/>
      <c r="BC180" s="1280"/>
      <c r="BD180" s="1280"/>
      <c r="BE180" s="1281"/>
      <c r="BF180" s="590"/>
    </row>
    <row r="181" spans="1:58" ht="22" customHeight="1">
      <c r="A181" s="1331"/>
      <c r="B181" s="1202"/>
      <c r="C181" s="1203"/>
      <c r="D181" s="1203"/>
      <c r="E181" s="1203"/>
      <c r="F181" s="1203"/>
      <c r="G181" s="1203"/>
      <c r="H181" s="1203"/>
      <c r="I181" s="1203"/>
      <c r="J181" s="1204"/>
      <c r="K181" s="1202"/>
      <c r="L181" s="1203"/>
      <c r="M181" s="1203"/>
      <c r="N181" s="1204"/>
      <c r="O181" s="1202"/>
      <c r="P181" s="1203"/>
      <c r="Q181" s="1203"/>
      <c r="R181" s="1203"/>
      <c r="S181" s="1203"/>
      <c r="T181" s="1204"/>
      <c r="U181" s="1211"/>
      <c r="V181" s="1212"/>
      <c r="W181" s="1212"/>
      <c r="X181" s="1212"/>
      <c r="Y181" s="1212"/>
      <c r="Z181" s="1213"/>
      <c r="AA181" s="1211"/>
      <c r="AB181" s="1212"/>
      <c r="AC181" s="1212"/>
      <c r="AD181" s="1212"/>
      <c r="AE181" s="1213"/>
      <c r="AF181" s="1194" t="s">
        <v>1059</v>
      </c>
      <c r="AG181" s="1194"/>
      <c r="AH181" s="1194"/>
      <c r="AI181" s="1194"/>
      <c r="AJ181" s="1194"/>
      <c r="AK181" s="1195"/>
      <c r="AL181" s="1226" t="s">
        <v>753</v>
      </c>
      <c r="AM181" s="1227"/>
      <c r="AN181" s="1227"/>
      <c r="AO181" s="1227"/>
      <c r="AP181" s="1227"/>
      <c r="AQ181" s="1227"/>
      <c r="AR181" s="1227"/>
      <c r="AS181" s="1227"/>
      <c r="AT181" s="1227"/>
      <c r="AU181" s="1227"/>
      <c r="AV181" s="1227"/>
      <c r="AW181" s="1227"/>
      <c r="AX181" s="1227"/>
      <c r="AY181" s="1227"/>
      <c r="AZ181" s="1228"/>
      <c r="BA181" s="1280"/>
      <c r="BB181" s="1280"/>
      <c r="BC181" s="1280"/>
      <c r="BD181" s="1280"/>
      <c r="BE181" s="1281"/>
      <c r="BF181" s="590"/>
    </row>
    <row r="182" spans="1:58" ht="22" customHeight="1">
      <c r="A182" s="1331"/>
      <c r="B182" s="1202"/>
      <c r="C182" s="1203"/>
      <c r="D182" s="1203"/>
      <c r="E182" s="1203"/>
      <c r="F182" s="1203"/>
      <c r="G182" s="1203"/>
      <c r="H182" s="1203"/>
      <c r="I182" s="1203"/>
      <c r="J182" s="1204"/>
      <c r="K182" s="1202"/>
      <c r="L182" s="1203"/>
      <c r="M182" s="1203"/>
      <c r="N182" s="1204"/>
      <c r="O182" s="1202"/>
      <c r="P182" s="1203"/>
      <c r="Q182" s="1203"/>
      <c r="R182" s="1203"/>
      <c r="S182" s="1203"/>
      <c r="T182" s="1204"/>
      <c r="U182" s="1211"/>
      <c r="V182" s="1212"/>
      <c r="W182" s="1212"/>
      <c r="X182" s="1212"/>
      <c r="Y182" s="1212"/>
      <c r="Z182" s="1213"/>
      <c r="AA182" s="1211"/>
      <c r="AB182" s="1212"/>
      <c r="AC182" s="1212"/>
      <c r="AD182" s="1212"/>
      <c r="AE182" s="1213"/>
      <c r="AF182" s="1189" t="s">
        <v>756</v>
      </c>
      <c r="AG182" s="1245"/>
      <c r="AH182" s="1245"/>
      <c r="AI182" s="1245"/>
      <c r="AJ182" s="1245"/>
      <c r="AK182" s="1245"/>
      <c r="AL182" s="1246" t="s">
        <v>755</v>
      </c>
      <c r="AM182" s="1247"/>
      <c r="AN182" s="1247"/>
      <c r="AO182" s="1247"/>
      <c r="AP182" s="1247"/>
      <c r="AQ182" s="1247"/>
      <c r="AR182" s="1247"/>
      <c r="AS182" s="1247"/>
      <c r="AT182" s="1247"/>
      <c r="AU182" s="1247"/>
      <c r="AV182" s="1247"/>
      <c r="AW182" s="1247"/>
      <c r="AX182" s="1247"/>
      <c r="AY182" s="1247"/>
      <c r="AZ182" s="1248"/>
      <c r="BA182" s="1185"/>
      <c r="BB182" s="1185"/>
      <c r="BC182" s="1185"/>
      <c r="BD182" s="1185"/>
      <c r="BE182" s="1244"/>
      <c r="BF182" s="590"/>
    </row>
    <row r="183" spans="1:58" ht="22" customHeight="1">
      <c r="A183" s="1331"/>
      <c r="B183" s="1202"/>
      <c r="C183" s="1203"/>
      <c r="D183" s="1203"/>
      <c r="E183" s="1203"/>
      <c r="F183" s="1203"/>
      <c r="G183" s="1203"/>
      <c r="H183" s="1203"/>
      <c r="I183" s="1203"/>
      <c r="J183" s="1204"/>
      <c r="K183" s="1202"/>
      <c r="L183" s="1203"/>
      <c r="M183" s="1203"/>
      <c r="N183" s="1204"/>
      <c r="O183" s="1202"/>
      <c r="P183" s="1203"/>
      <c r="Q183" s="1203"/>
      <c r="R183" s="1203"/>
      <c r="S183" s="1203"/>
      <c r="T183" s="1204"/>
      <c r="U183" s="1211"/>
      <c r="V183" s="1212"/>
      <c r="W183" s="1212"/>
      <c r="X183" s="1212"/>
      <c r="Y183" s="1212"/>
      <c r="Z183" s="1213"/>
      <c r="AA183" s="1211"/>
      <c r="AB183" s="1212"/>
      <c r="AC183" s="1212"/>
      <c r="AD183" s="1212"/>
      <c r="AE183" s="1213"/>
      <c r="AF183" s="1189" t="s">
        <v>139</v>
      </c>
      <c r="AG183" s="1245"/>
      <c r="AH183" s="1245"/>
      <c r="AI183" s="1245"/>
      <c r="AJ183" s="1245"/>
      <c r="AK183" s="1245"/>
      <c r="AL183" s="1190" t="s">
        <v>753</v>
      </c>
      <c r="AM183" s="1191"/>
      <c r="AN183" s="1191"/>
      <c r="AO183" s="1191"/>
      <c r="AP183" s="1191"/>
      <c r="AQ183" s="1191"/>
      <c r="AR183" s="1191"/>
      <c r="AS183" s="1191"/>
      <c r="AT183" s="1191"/>
      <c r="AU183" s="1191"/>
      <c r="AV183" s="1191"/>
      <c r="AW183" s="1191"/>
      <c r="AX183" s="1191"/>
      <c r="AY183" s="1191"/>
      <c r="AZ183" s="1192"/>
      <c r="BA183" s="1185"/>
      <c r="BB183" s="1185"/>
      <c r="BC183" s="1185"/>
      <c r="BD183" s="1185"/>
      <c r="BE183" s="1244"/>
      <c r="BF183" s="590"/>
    </row>
    <row r="184" spans="1:58" ht="22" customHeight="1">
      <c r="A184" s="1331"/>
      <c r="B184" s="1202"/>
      <c r="C184" s="1203"/>
      <c r="D184" s="1203"/>
      <c r="E184" s="1203"/>
      <c r="F184" s="1203"/>
      <c r="G184" s="1203"/>
      <c r="H184" s="1203"/>
      <c r="I184" s="1203"/>
      <c r="J184" s="1204"/>
      <c r="K184" s="1202"/>
      <c r="L184" s="1203"/>
      <c r="M184" s="1203"/>
      <c r="N184" s="1204"/>
      <c r="O184" s="1202"/>
      <c r="P184" s="1203"/>
      <c r="Q184" s="1203"/>
      <c r="R184" s="1203"/>
      <c r="S184" s="1203"/>
      <c r="T184" s="1204"/>
      <c r="U184" s="1211"/>
      <c r="V184" s="1212"/>
      <c r="W184" s="1212"/>
      <c r="X184" s="1212"/>
      <c r="Y184" s="1212"/>
      <c r="Z184" s="1213"/>
      <c r="AA184" s="1211"/>
      <c r="AB184" s="1212"/>
      <c r="AC184" s="1212"/>
      <c r="AD184" s="1212"/>
      <c r="AE184" s="1213"/>
      <c r="AF184" s="1189" t="s">
        <v>194</v>
      </c>
      <c r="AG184" s="1245"/>
      <c r="AH184" s="1245"/>
      <c r="AI184" s="1245"/>
      <c r="AJ184" s="1245"/>
      <c r="AK184" s="1245"/>
      <c r="AL184" s="1294" t="s">
        <v>1115</v>
      </c>
      <c r="AM184" s="1295"/>
      <c r="AN184" s="1295"/>
      <c r="AO184" s="1295"/>
      <c r="AP184" s="1295"/>
      <c r="AQ184" s="1295"/>
      <c r="AR184" s="1295"/>
      <c r="AS184" s="1295"/>
      <c r="AT184" s="1295"/>
      <c r="AU184" s="1295"/>
      <c r="AV184" s="1295"/>
      <c r="AW184" s="1295"/>
      <c r="AX184" s="1295"/>
      <c r="AY184" s="1295"/>
      <c r="AZ184" s="1296"/>
      <c r="BA184" s="1185"/>
      <c r="BB184" s="1185"/>
      <c r="BC184" s="1185"/>
      <c r="BD184" s="1185"/>
      <c r="BE184" s="1244"/>
      <c r="BF184" s="590"/>
    </row>
    <row r="185" spans="1:58" ht="22" customHeight="1">
      <c r="A185" s="1331"/>
      <c r="B185" s="1202"/>
      <c r="C185" s="1203"/>
      <c r="D185" s="1203"/>
      <c r="E185" s="1203"/>
      <c r="F185" s="1203"/>
      <c r="G185" s="1203"/>
      <c r="H185" s="1203"/>
      <c r="I185" s="1203"/>
      <c r="J185" s="1204"/>
      <c r="K185" s="1202"/>
      <c r="L185" s="1203"/>
      <c r="M185" s="1203"/>
      <c r="N185" s="1204"/>
      <c r="O185" s="1202"/>
      <c r="P185" s="1203"/>
      <c r="Q185" s="1203"/>
      <c r="R185" s="1203"/>
      <c r="S185" s="1203"/>
      <c r="T185" s="1204"/>
      <c r="U185" s="1211"/>
      <c r="V185" s="1212"/>
      <c r="W185" s="1212"/>
      <c r="X185" s="1212"/>
      <c r="Y185" s="1212"/>
      <c r="Z185" s="1213"/>
      <c r="AA185" s="1211"/>
      <c r="AB185" s="1212"/>
      <c r="AC185" s="1212"/>
      <c r="AD185" s="1212"/>
      <c r="AE185" s="1213"/>
      <c r="AF185" s="1189" t="s">
        <v>205</v>
      </c>
      <c r="AG185" s="1245"/>
      <c r="AH185" s="1245"/>
      <c r="AI185" s="1245"/>
      <c r="AJ185" s="1245"/>
      <c r="AK185" s="1245"/>
      <c r="AL185" s="1246" t="s">
        <v>766</v>
      </c>
      <c r="AM185" s="1247"/>
      <c r="AN185" s="1247"/>
      <c r="AO185" s="1247"/>
      <c r="AP185" s="1247"/>
      <c r="AQ185" s="1247"/>
      <c r="AR185" s="1247"/>
      <c r="AS185" s="1247"/>
      <c r="AT185" s="1247"/>
      <c r="AU185" s="1247"/>
      <c r="AV185" s="1247"/>
      <c r="AW185" s="1247"/>
      <c r="AX185" s="1247"/>
      <c r="AY185" s="1247"/>
      <c r="AZ185" s="1248"/>
      <c r="BA185" s="1185"/>
      <c r="BB185" s="1185"/>
      <c r="BC185" s="1185"/>
      <c r="BD185" s="1185"/>
      <c r="BE185" s="1244"/>
      <c r="BF185" s="590"/>
    </row>
    <row r="186" spans="1:58" ht="22" customHeight="1">
      <c r="A186" s="1331"/>
      <c r="B186" s="1202"/>
      <c r="C186" s="1203"/>
      <c r="D186" s="1203"/>
      <c r="E186" s="1203"/>
      <c r="F186" s="1203"/>
      <c r="G186" s="1203"/>
      <c r="H186" s="1203"/>
      <c r="I186" s="1203"/>
      <c r="J186" s="1204"/>
      <c r="K186" s="1202"/>
      <c r="L186" s="1203"/>
      <c r="M186" s="1203"/>
      <c r="N186" s="1204"/>
      <c r="O186" s="1202"/>
      <c r="P186" s="1203"/>
      <c r="Q186" s="1203"/>
      <c r="R186" s="1203"/>
      <c r="S186" s="1203"/>
      <c r="T186" s="1204"/>
      <c r="U186" s="1211"/>
      <c r="V186" s="1212"/>
      <c r="W186" s="1212"/>
      <c r="X186" s="1212"/>
      <c r="Y186" s="1212"/>
      <c r="Z186" s="1213"/>
      <c r="AA186" s="1211"/>
      <c r="AB186" s="1212"/>
      <c r="AC186" s="1212"/>
      <c r="AD186" s="1212"/>
      <c r="AE186" s="1213"/>
      <c r="AF186" s="1189" t="s">
        <v>193</v>
      </c>
      <c r="AG186" s="1245"/>
      <c r="AH186" s="1245"/>
      <c r="AI186" s="1245"/>
      <c r="AJ186" s="1245"/>
      <c r="AK186" s="1245"/>
      <c r="AL186" s="1190" t="s">
        <v>753</v>
      </c>
      <c r="AM186" s="1191"/>
      <c r="AN186" s="1191"/>
      <c r="AO186" s="1191"/>
      <c r="AP186" s="1191"/>
      <c r="AQ186" s="1191"/>
      <c r="AR186" s="1191"/>
      <c r="AS186" s="1191"/>
      <c r="AT186" s="1191"/>
      <c r="AU186" s="1191"/>
      <c r="AV186" s="1191"/>
      <c r="AW186" s="1191"/>
      <c r="AX186" s="1191"/>
      <c r="AY186" s="1191"/>
      <c r="AZ186" s="1192"/>
      <c r="BA186" s="1185"/>
      <c r="BB186" s="1185"/>
      <c r="BC186" s="1185"/>
      <c r="BD186" s="1185"/>
      <c r="BE186" s="1244"/>
      <c r="BF186" s="590"/>
    </row>
    <row r="187" spans="1:58" ht="22" customHeight="1">
      <c r="A187" s="1331"/>
      <c r="B187" s="1202"/>
      <c r="C187" s="1203"/>
      <c r="D187" s="1203"/>
      <c r="E187" s="1203"/>
      <c r="F187" s="1203"/>
      <c r="G187" s="1203"/>
      <c r="H187" s="1203"/>
      <c r="I187" s="1203"/>
      <c r="J187" s="1204"/>
      <c r="K187" s="1202"/>
      <c r="L187" s="1203"/>
      <c r="M187" s="1203"/>
      <c r="N187" s="1204"/>
      <c r="O187" s="1202"/>
      <c r="P187" s="1203"/>
      <c r="Q187" s="1203"/>
      <c r="R187" s="1203"/>
      <c r="S187" s="1203"/>
      <c r="T187" s="1204"/>
      <c r="U187" s="1211"/>
      <c r="V187" s="1212"/>
      <c r="W187" s="1212"/>
      <c r="X187" s="1212"/>
      <c r="Y187" s="1212"/>
      <c r="Z187" s="1213"/>
      <c r="AA187" s="1211"/>
      <c r="AB187" s="1212"/>
      <c r="AC187" s="1212"/>
      <c r="AD187" s="1212"/>
      <c r="AE187" s="1213"/>
      <c r="AF187" s="1189" t="s">
        <v>788</v>
      </c>
      <c r="AG187" s="1245"/>
      <c r="AH187" s="1245"/>
      <c r="AI187" s="1245"/>
      <c r="AJ187" s="1245"/>
      <c r="AK187" s="1245"/>
      <c r="AL187" s="1190" t="s">
        <v>753</v>
      </c>
      <c r="AM187" s="1191"/>
      <c r="AN187" s="1191"/>
      <c r="AO187" s="1191"/>
      <c r="AP187" s="1191"/>
      <c r="AQ187" s="1191"/>
      <c r="AR187" s="1191"/>
      <c r="AS187" s="1191"/>
      <c r="AT187" s="1191"/>
      <c r="AU187" s="1191"/>
      <c r="AV187" s="1191"/>
      <c r="AW187" s="1191"/>
      <c r="AX187" s="1191"/>
      <c r="AY187" s="1191"/>
      <c r="AZ187" s="1192"/>
      <c r="BA187" s="1185"/>
      <c r="BB187" s="1185"/>
      <c r="BC187" s="1185"/>
      <c r="BD187" s="1185"/>
      <c r="BE187" s="1244"/>
      <c r="BF187" s="590"/>
    </row>
    <row r="188" spans="1:58" ht="22" customHeight="1">
      <c r="A188" s="1331"/>
      <c r="B188" s="1202"/>
      <c r="C188" s="1203"/>
      <c r="D188" s="1203"/>
      <c r="E188" s="1203"/>
      <c r="F188" s="1203"/>
      <c r="G188" s="1203"/>
      <c r="H188" s="1203"/>
      <c r="I188" s="1203"/>
      <c r="J188" s="1204"/>
      <c r="K188" s="1202"/>
      <c r="L188" s="1203"/>
      <c r="M188" s="1203"/>
      <c r="N188" s="1204"/>
      <c r="O188" s="1202"/>
      <c r="P188" s="1203"/>
      <c r="Q188" s="1203"/>
      <c r="R188" s="1203"/>
      <c r="S188" s="1203"/>
      <c r="T188" s="1204"/>
      <c r="U188" s="1211"/>
      <c r="V188" s="1212"/>
      <c r="W188" s="1212"/>
      <c r="X188" s="1212"/>
      <c r="Y188" s="1212"/>
      <c r="Z188" s="1213"/>
      <c r="AA188" s="1211"/>
      <c r="AB188" s="1212"/>
      <c r="AC188" s="1212"/>
      <c r="AD188" s="1212"/>
      <c r="AE188" s="1213"/>
      <c r="AF188" s="1189" t="s">
        <v>195</v>
      </c>
      <c r="AG188" s="1245"/>
      <c r="AH188" s="1245"/>
      <c r="AI188" s="1245"/>
      <c r="AJ188" s="1245"/>
      <c r="AK188" s="1245"/>
      <c r="AL188" s="1246" t="s">
        <v>762</v>
      </c>
      <c r="AM188" s="1247"/>
      <c r="AN188" s="1247"/>
      <c r="AO188" s="1247"/>
      <c r="AP188" s="1247"/>
      <c r="AQ188" s="1247"/>
      <c r="AR188" s="1247"/>
      <c r="AS188" s="1247"/>
      <c r="AT188" s="1247"/>
      <c r="AU188" s="1247"/>
      <c r="AV188" s="1247"/>
      <c r="AW188" s="1247"/>
      <c r="AX188" s="1247"/>
      <c r="AY188" s="1247"/>
      <c r="AZ188" s="1248"/>
      <c r="BA188" s="1185"/>
      <c r="BB188" s="1185"/>
      <c r="BC188" s="1185"/>
      <c r="BD188" s="1185"/>
      <c r="BE188" s="1244"/>
      <c r="BF188" s="590"/>
    </row>
    <row r="189" spans="1:58" ht="22" customHeight="1">
      <c r="A189" s="1331"/>
      <c r="B189" s="1202"/>
      <c r="C189" s="1203"/>
      <c r="D189" s="1203"/>
      <c r="E189" s="1203"/>
      <c r="F189" s="1203"/>
      <c r="G189" s="1203"/>
      <c r="H189" s="1203"/>
      <c r="I189" s="1203"/>
      <c r="J189" s="1204"/>
      <c r="K189" s="1202"/>
      <c r="L189" s="1203"/>
      <c r="M189" s="1203"/>
      <c r="N189" s="1204"/>
      <c r="O189" s="1202"/>
      <c r="P189" s="1203"/>
      <c r="Q189" s="1203"/>
      <c r="R189" s="1203"/>
      <c r="S189" s="1203"/>
      <c r="T189" s="1204"/>
      <c r="U189" s="1211"/>
      <c r="V189" s="1212"/>
      <c r="W189" s="1212"/>
      <c r="X189" s="1212"/>
      <c r="Y189" s="1212"/>
      <c r="Z189" s="1213"/>
      <c r="AA189" s="1211"/>
      <c r="AB189" s="1212"/>
      <c r="AC189" s="1212"/>
      <c r="AD189" s="1212"/>
      <c r="AE189" s="1213"/>
      <c r="AF189" s="1288" t="s">
        <v>761</v>
      </c>
      <c r="AG189" s="1188"/>
      <c r="AH189" s="1188"/>
      <c r="AI189" s="1188"/>
      <c r="AJ189" s="1188"/>
      <c r="AK189" s="1189"/>
      <c r="AL189" s="1190" t="s">
        <v>753</v>
      </c>
      <c r="AM189" s="1191"/>
      <c r="AN189" s="1191"/>
      <c r="AO189" s="1191"/>
      <c r="AP189" s="1191"/>
      <c r="AQ189" s="1191"/>
      <c r="AR189" s="1191"/>
      <c r="AS189" s="1191"/>
      <c r="AT189" s="1191"/>
      <c r="AU189" s="1191"/>
      <c r="AV189" s="1191"/>
      <c r="AW189" s="1191"/>
      <c r="AX189" s="1191"/>
      <c r="AY189" s="1191"/>
      <c r="AZ189" s="1192"/>
      <c r="BA189" s="1185"/>
      <c r="BB189" s="1185"/>
      <c r="BC189" s="1185"/>
      <c r="BD189" s="1185"/>
      <c r="BE189" s="1244"/>
      <c r="BF189" s="590"/>
    </row>
    <row r="190" spans="1:58" ht="22" customHeight="1">
      <c r="A190" s="1331"/>
      <c r="B190" s="1202"/>
      <c r="C190" s="1203"/>
      <c r="D190" s="1203"/>
      <c r="E190" s="1203"/>
      <c r="F190" s="1203"/>
      <c r="G190" s="1203"/>
      <c r="H190" s="1203"/>
      <c r="I190" s="1203"/>
      <c r="J190" s="1204"/>
      <c r="K190" s="1202"/>
      <c r="L190" s="1203"/>
      <c r="M190" s="1203"/>
      <c r="N190" s="1204"/>
      <c r="O190" s="1202"/>
      <c r="P190" s="1203"/>
      <c r="Q190" s="1203"/>
      <c r="R190" s="1203"/>
      <c r="S190" s="1203"/>
      <c r="T190" s="1204"/>
      <c r="U190" s="1211"/>
      <c r="V190" s="1212"/>
      <c r="W190" s="1212"/>
      <c r="X190" s="1212"/>
      <c r="Y190" s="1212"/>
      <c r="Z190" s="1213"/>
      <c r="AA190" s="1211"/>
      <c r="AB190" s="1212"/>
      <c r="AC190" s="1212"/>
      <c r="AD190" s="1212"/>
      <c r="AE190" s="1213"/>
      <c r="AF190" s="1188" t="s">
        <v>90</v>
      </c>
      <c r="AG190" s="1188"/>
      <c r="AH190" s="1188"/>
      <c r="AI190" s="1188"/>
      <c r="AJ190" s="1188"/>
      <c r="AK190" s="1189"/>
      <c r="AL190" s="1190" t="s">
        <v>753</v>
      </c>
      <c r="AM190" s="1191"/>
      <c r="AN190" s="1191"/>
      <c r="AO190" s="1191"/>
      <c r="AP190" s="1191"/>
      <c r="AQ190" s="1191"/>
      <c r="AR190" s="1191"/>
      <c r="AS190" s="1191"/>
      <c r="AT190" s="1191"/>
      <c r="AU190" s="1191"/>
      <c r="AV190" s="1191"/>
      <c r="AW190" s="1191"/>
      <c r="AX190" s="1191"/>
      <c r="AY190" s="1191"/>
      <c r="AZ190" s="1192"/>
      <c r="BA190" s="1185"/>
      <c r="BB190" s="1185"/>
      <c r="BC190" s="1185"/>
      <c r="BD190" s="1185"/>
      <c r="BE190" s="1244"/>
      <c r="BF190" s="590"/>
    </row>
    <row r="191" spans="1:58" ht="22" customHeight="1">
      <c r="A191" s="1331"/>
      <c r="B191" s="1202"/>
      <c r="C191" s="1203"/>
      <c r="D191" s="1203"/>
      <c r="E191" s="1203"/>
      <c r="F191" s="1203"/>
      <c r="G191" s="1203"/>
      <c r="H191" s="1203"/>
      <c r="I191" s="1203"/>
      <c r="J191" s="1204"/>
      <c r="K191" s="1202"/>
      <c r="L191" s="1203"/>
      <c r="M191" s="1203"/>
      <c r="N191" s="1204"/>
      <c r="O191" s="1202"/>
      <c r="P191" s="1203"/>
      <c r="Q191" s="1203"/>
      <c r="R191" s="1203"/>
      <c r="S191" s="1203"/>
      <c r="T191" s="1204"/>
      <c r="U191" s="1211"/>
      <c r="V191" s="1212"/>
      <c r="W191" s="1212"/>
      <c r="X191" s="1212"/>
      <c r="Y191" s="1212"/>
      <c r="Z191" s="1213"/>
      <c r="AA191" s="1211"/>
      <c r="AB191" s="1212"/>
      <c r="AC191" s="1212"/>
      <c r="AD191" s="1212"/>
      <c r="AE191" s="1213"/>
      <c r="AF191" s="1279" t="s">
        <v>760</v>
      </c>
      <c r="AG191" s="1188"/>
      <c r="AH191" s="1188"/>
      <c r="AI191" s="1188"/>
      <c r="AJ191" s="1188"/>
      <c r="AK191" s="1189"/>
      <c r="AL191" s="1190" t="s">
        <v>753</v>
      </c>
      <c r="AM191" s="1191"/>
      <c r="AN191" s="1191"/>
      <c r="AO191" s="1191"/>
      <c r="AP191" s="1191"/>
      <c r="AQ191" s="1191"/>
      <c r="AR191" s="1191"/>
      <c r="AS191" s="1191"/>
      <c r="AT191" s="1191"/>
      <c r="AU191" s="1191"/>
      <c r="AV191" s="1191"/>
      <c r="AW191" s="1191"/>
      <c r="AX191" s="1191"/>
      <c r="AY191" s="1191"/>
      <c r="AZ191" s="1192"/>
      <c r="BA191" s="1268"/>
      <c r="BB191" s="1269"/>
      <c r="BC191" s="1269"/>
      <c r="BD191" s="1269"/>
      <c r="BE191" s="1270"/>
      <c r="BF191" s="590"/>
    </row>
    <row r="192" spans="1:58" ht="22" customHeight="1">
      <c r="A192" s="1331"/>
      <c r="B192" s="1202"/>
      <c r="C192" s="1203"/>
      <c r="D192" s="1203"/>
      <c r="E192" s="1203"/>
      <c r="F192" s="1203"/>
      <c r="G192" s="1203"/>
      <c r="H192" s="1203"/>
      <c r="I192" s="1203"/>
      <c r="J192" s="1204"/>
      <c r="K192" s="1202"/>
      <c r="L192" s="1203"/>
      <c r="M192" s="1203"/>
      <c r="N192" s="1204"/>
      <c r="O192" s="1202"/>
      <c r="P192" s="1203"/>
      <c r="Q192" s="1203"/>
      <c r="R192" s="1203"/>
      <c r="S192" s="1203"/>
      <c r="T192" s="1204"/>
      <c r="U192" s="1211"/>
      <c r="V192" s="1212"/>
      <c r="W192" s="1212"/>
      <c r="X192" s="1212"/>
      <c r="Y192" s="1212"/>
      <c r="Z192" s="1213"/>
      <c r="AA192" s="1211"/>
      <c r="AB192" s="1212"/>
      <c r="AC192" s="1212"/>
      <c r="AD192" s="1212"/>
      <c r="AE192" s="1213"/>
      <c r="AF192" s="1279" t="s">
        <v>998</v>
      </c>
      <c r="AG192" s="1188"/>
      <c r="AH192" s="1188"/>
      <c r="AI192" s="1188"/>
      <c r="AJ192" s="1188"/>
      <c r="AK192" s="1189"/>
      <c r="AL192" s="1190" t="s">
        <v>753</v>
      </c>
      <c r="AM192" s="1191"/>
      <c r="AN192" s="1191"/>
      <c r="AO192" s="1191"/>
      <c r="AP192" s="1191"/>
      <c r="AQ192" s="1191"/>
      <c r="AR192" s="1191"/>
      <c r="AS192" s="1191"/>
      <c r="AT192" s="1191"/>
      <c r="AU192" s="1191"/>
      <c r="AV192" s="1191"/>
      <c r="AW192" s="1191"/>
      <c r="AX192" s="1191"/>
      <c r="AY192" s="1191"/>
      <c r="AZ192" s="1192"/>
      <c r="BA192" s="1291"/>
      <c r="BB192" s="1292"/>
      <c r="BC192" s="1292"/>
      <c r="BD192" s="1292"/>
      <c r="BE192" s="1293"/>
      <c r="BF192" s="590"/>
    </row>
    <row r="193" spans="1:58" ht="63" customHeight="1">
      <c r="A193" s="1331"/>
      <c r="B193" s="1202"/>
      <c r="C193" s="1203"/>
      <c r="D193" s="1203"/>
      <c r="E193" s="1203"/>
      <c r="F193" s="1203"/>
      <c r="G193" s="1203"/>
      <c r="H193" s="1203"/>
      <c r="I193" s="1203"/>
      <c r="J193" s="1204"/>
      <c r="K193" s="1202"/>
      <c r="L193" s="1203"/>
      <c r="M193" s="1203"/>
      <c r="N193" s="1204"/>
      <c r="O193" s="1202"/>
      <c r="P193" s="1203"/>
      <c r="Q193" s="1203"/>
      <c r="R193" s="1203"/>
      <c r="S193" s="1203"/>
      <c r="T193" s="1204"/>
      <c r="U193" s="1211"/>
      <c r="V193" s="1212"/>
      <c r="W193" s="1212"/>
      <c r="X193" s="1212"/>
      <c r="Y193" s="1212"/>
      <c r="Z193" s="1213"/>
      <c r="AA193" s="1211"/>
      <c r="AB193" s="1212"/>
      <c r="AC193" s="1212"/>
      <c r="AD193" s="1212"/>
      <c r="AE193" s="1213"/>
      <c r="AF193" s="1188" t="s">
        <v>410</v>
      </c>
      <c r="AG193" s="1285"/>
      <c r="AH193" s="1285"/>
      <c r="AI193" s="1285"/>
      <c r="AJ193" s="1285"/>
      <c r="AK193" s="1286"/>
      <c r="AL193" s="1287" t="s">
        <v>989</v>
      </c>
      <c r="AM193" s="1288"/>
      <c r="AN193" s="1288"/>
      <c r="AO193" s="1288"/>
      <c r="AP193" s="1288"/>
      <c r="AQ193" s="1288"/>
      <c r="AR193" s="1288"/>
      <c r="AS193" s="1288"/>
      <c r="AT193" s="1288"/>
      <c r="AU193" s="1288"/>
      <c r="AV193" s="1288"/>
      <c r="AW193" s="1288"/>
      <c r="AX193" s="1288"/>
      <c r="AY193" s="1288"/>
      <c r="AZ193" s="1282"/>
      <c r="BA193" s="1268"/>
      <c r="BB193" s="1289"/>
      <c r="BC193" s="1289"/>
      <c r="BD193" s="1289"/>
      <c r="BE193" s="1290"/>
      <c r="BF193" s="590"/>
    </row>
    <row r="194" spans="1:58" ht="22" customHeight="1">
      <c r="A194" s="1331"/>
      <c r="B194" s="1202"/>
      <c r="C194" s="1203"/>
      <c r="D194" s="1203"/>
      <c r="E194" s="1203"/>
      <c r="F194" s="1203"/>
      <c r="G194" s="1203"/>
      <c r="H194" s="1203"/>
      <c r="I194" s="1203"/>
      <c r="J194" s="1204"/>
      <c r="K194" s="1202"/>
      <c r="L194" s="1203"/>
      <c r="M194" s="1203"/>
      <c r="N194" s="1204"/>
      <c r="O194" s="1202"/>
      <c r="P194" s="1203"/>
      <c r="Q194" s="1203"/>
      <c r="R194" s="1203"/>
      <c r="S194" s="1203"/>
      <c r="T194" s="1204"/>
      <c r="U194" s="1211"/>
      <c r="V194" s="1212"/>
      <c r="W194" s="1212"/>
      <c r="X194" s="1212"/>
      <c r="Y194" s="1212"/>
      <c r="Z194" s="1213"/>
      <c r="AA194" s="1211"/>
      <c r="AB194" s="1212"/>
      <c r="AC194" s="1212"/>
      <c r="AD194" s="1212"/>
      <c r="AE194" s="1213"/>
      <c r="AF194" s="1279" t="s">
        <v>759</v>
      </c>
      <c r="AG194" s="1188"/>
      <c r="AH194" s="1188"/>
      <c r="AI194" s="1188"/>
      <c r="AJ194" s="1188"/>
      <c r="AK194" s="1189"/>
      <c r="AL194" s="1190" t="s">
        <v>754</v>
      </c>
      <c r="AM194" s="1191"/>
      <c r="AN194" s="1191"/>
      <c r="AO194" s="1191"/>
      <c r="AP194" s="1191"/>
      <c r="AQ194" s="1191"/>
      <c r="AR194" s="1191"/>
      <c r="AS194" s="1191"/>
      <c r="AT194" s="1191"/>
      <c r="AU194" s="1191"/>
      <c r="AV194" s="1191"/>
      <c r="AW194" s="1191"/>
      <c r="AX194" s="1191"/>
      <c r="AY194" s="1191"/>
      <c r="AZ194" s="1192"/>
      <c r="BA194" s="1268"/>
      <c r="BB194" s="1269"/>
      <c r="BC194" s="1269"/>
      <c r="BD194" s="1269"/>
      <c r="BE194" s="1270"/>
      <c r="BF194" s="590"/>
    </row>
    <row r="195" spans="1:58" ht="22" customHeight="1">
      <c r="A195" s="1331"/>
      <c r="B195" s="1202"/>
      <c r="C195" s="1203"/>
      <c r="D195" s="1203"/>
      <c r="E195" s="1203"/>
      <c r="F195" s="1203"/>
      <c r="G195" s="1203"/>
      <c r="H195" s="1203"/>
      <c r="I195" s="1203"/>
      <c r="J195" s="1204"/>
      <c r="K195" s="1202"/>
      <c r="L195" s="1203"/>
      <c r="M195" s="1203"/>
      <c r="N195" s="1204"/>
      <c r="O195" s="1202"/>
      <c r="P195" s="1203"/>
      <c r="Q195" s="1203"/>
      <c r="R195" s="1203"/>
      <c r="S195" s="1203"/>
      <c r="T195" s="1204"/>
      <c r="U195" s="1211"/>
      <c r="V195" s="1212"/>
      <c r="W195" s="1212"/>
      <c r="X195" s="1212"/>
      <c r="Y195" s="1212"/>
      <c r="Z195" s="1213"/>
      <c r="AA195" s="1211"/>
      <c r="AB195" s="1212"/>
      <c r="AC195" s="1212"/>
      <c r="AD195" s="1212"/>
      <c r="AE195" s="1213"/>
      <c r="AF195" s="1188" t="s">
        <v>547</v>
      </c>
      <c r="AG195" s="1188"/>
      <c r="AH195" s="1188"/>
      <c r="AI195" s="1188"/>
      <c r="AJ195" s="1188"/>
      <c r="AK195" s="1189"/>
      <c r="AL195" s="1190" t="s">
        <v>548</v>
      </c>
      <c r="AM195" s="1191"/>
      <c r="AN195" s="1191"/>
      <c r="AO195" s="1191"/>
      <c r="AP195" s="1191"/>
      <c r="AQ195" s="1191"/>
      <c r="AR195" s="1191"/>
      <c r="AS195" s="1191"/>
      <c r="AT195" s="1191"/>
      <c r="AU195" s="1191"/>
      <c r="AV195" s="1191"/>
      <c r="AW195" s="1191"/>
      <c r="AX195" s="1191"/>
      <c r="AY195" s="1191"/>
      <c r="AZ195" s="1192"/>
      <c r="BA195" s="1185"/>
      <c r="BB195" s="1185"/>
      <c r="BC195" s="1185"/>
      <c r="BD195" s="1185"/>
      <c r="BE195" s="1244"/>
      <c r="BF195" s="590"/>
    </row>
    <row r="196" spans="1:58" ht="22" customHeight="1">
      <c r="A196" s="1331"/>
      <c r="B196" s="1202"/>
      <c r="C196" s="1203"/>
      <c r="D196" s="1203"/>
      <c r="E196" s="1203"/>
      <c r="F196" s="1203"/>
      <c r="G196" s="1203"/>
      <c r="H196" s="1203"/>
      <c r="I196" s="1203"/>
      <c r="J196" s="1204"/>
      <c r="K196" s="1202"/>
      <c r="L196" s="1203"/>
      <c r="M196" s="1203"/>
      <c r="N196" s="1204"/>
      <c r="O196" s="1202"/>
      <c r="P196" s="1203"/>
      <c r="Q196" s="1203"/>
      <c r="R196" s="1203"/>
      <c r="S196" s="1203"/>
      <c r="T196" s="1204"/>
      <c r="U196" s="1211"/>
      <c r="V196" s="1212"/>
      <c r="W196" s="1212"/>
      <c r="X196" s="1212"/>
      <c r="Y196" s="1212"/>
      <c r="Z196" s="1213"/>
      <c r="AA196" s="1211"/>
      <c r="AB196" s="1212"/>
      <c r="AC196" s="1212"/>
      <c r="AD196" s="1212"/>
      <c r="AE196" s="1213"/>
      <c r="AF196" s="1279" t="s">
        <v>549</v>
      </c>
      <c r="AG196" s="1188"/>
      <c r="AH196" s="1188"/>
      <c r="AI196" s="1188"/>
      <c r="AJ196" s="1188"/>
      <c r="AK196" s="1189"/>
      <c r="AL196" s="1246" t="s">
        <v>548</v>
      </c>
      <c r="AM196" s="1247"/>
      <c r="AN196" s="1247"/>
      <c r="AO196" s="1247"/>
      <c r="AP196" s="1247"/>
      <c r="AQ196" s="1247"/>
      <c r="AR196" s="1247"/>
      <c r="AS196" s="1247"/>
      <c r="AT196" s="1247"/>
      <c r="AU196" s="1247"/>
      <c r="AV196" s="1247"/>
      <c r="AW196" s="1247"/>
      <c r="AX196" s="1247"/>
      <c r="AY196" s="1247"/>
      <c r="AZ196" s="1248"/>
      <c r="BA196" s="1185"/>
      <c r="BB196" s="1185"/>
      <c r="BC196" s="1185"/>
      <c r="BD196" s="1185"/>
      <c r="BE196" s="1244"/>
      <c r="BF196" s="590"/>
    </row>
    <row r="197" spans="1:58" ht="22" customHeight="1">
      <c r="A197" s="1331"/>
      <c r="B197" s="1205"/>
      <c r="C197" s="1206"/>
      <c r="D197" s="1206"/>
      <c r="E197" s="1206"/>
      <c r="F197" s="1206"/>
      <c r="G197" s="1206"/>
      <c r="H197" s="1206"/>
      <c r="I197" s="1206"/>
      <c r="J197" s="1207"/>
      <c r="K197" s="1205"/>
      <c r="L197" s="1206"/>
      <c r="M197" s="1206"/>
      <c r="N197" s="1207"/>
      <c r="O197" s="1205"/>
      <c r="P197" s="1206"/>
      <c r="Q197" s="1206"/>
      <c r="R197" s="1206"/>
      <c r="S197" s="1206"/>
      <c r="T197" s="1207"/>
      <c r="U197" s="1214"/>
      <c r="V197" s="1215"/>
      <c r="W197" s="1215"/>
      <c r="X197" s="1215"/>
      <c r="Y197" s="1215"/>
      <c r="Z197" s="1216"/>
      <c r="AA197" s="1214"/>
      <c r="AB197" s="1215"/>
      <c r="AC197" s="1215"/>
      <c r="AD197" s="1215"/>
      <c r="AE197" s="1216"/>
      <c r="AF197" s="1193" t="s">
        <v>1073</v>
      </c>
      <c r="AG197" s="1194"/>
      <c r="AH197" s="1194"/>
      <c r="AI197" s="1194"/>
      <c r="AJ197" s="1194"/>
      <c r="AK197" s="1195"/>
      <c r="AL197" s="1257" t="s">
        <v>1056</v>
      </c>
      <c r="AM197" s="1258"/>
      <c r="AN197" s="1258"/>
      <c r="AO197" s="1258"/>
      <c r="AP197" s="1258"/>
      <c r="AQ197" s="1258"/>
      <c r="AR197" s="1258"/>
      <c r="AS197" s="1258"/>
      <c r="AT197" s="1258"/>
      <c r="AU197" s="1258"/>
      <c r="AV197" s="1258"/>
      <c r="AW197" s="1258"/>
      <c r="AX197" s="1258"/>
      <c r="AY197" s="1258"/>
      <c r="AZ197" s="1259"/>
      <c r="BA197" s="1242"/>
      <c r="BB197" s="1283"/>
      <c r="BC197" s="1283"/>
      <c r="BD197" s="1283"/>
      <c r="BE197" s="1284"/>
      <c r="BF197" s="590"/>
    </row>
    <row r="198" spans="1:58" ht="128.15" customHeight="1">
      <c r="A198" s="1331"/>
      <c r="B198" s="1223" t="s">
        <v>36</v>
      </c>
      <c r="C198" s="1200"/>
      <c r="D198" s="1200"/>
      <c r="E198" s="1200"/>
      <c r="F198" s="1200"/>
      <c r="G198" s="1200"/>
      <c r="H198" s="1200"/>
      <c r="I198" s="1200"/>
      <c r="J198" s="1201"/>
      <c r="K198" s="1199"/>
      <c r="L198" s="1200"/>
      <c r="M198" s="1200"/>
      <c r="N198" s="1201"/>
      <c r="O198" s="1223" t="s">
        <v>97</v>
      </c>
      <c r="P198" s="1200"/>
      <c r="Q198" s="1200"/>
      <c r="R198" s="1200"/>
      <c r="S198" s="1200"/>
      <c r="T198" s="1201"/>
      <c r="U198" s="1223" t="s">
        <v>97</v>
      </c>
      <c r="V198" s="1200"/>
      <c r="W198" s="1200"/>
      <c r="X198" s="1200"/>
      <c r="Y198" s="1200"/>
      <c r="Z198" s="1201"/>
      <c r="AA198" s="1223" t="s">
        <v>765</v>
      </c>
      <c r="AB198" s="1200"/>
      <c r="AC198" s="1200"/>
      <c r="AD198" s="1200"/>
      <c r="AE198" s="1201"/>
      <c r="AF198" s="1272" t="s">
        <v>1086</v>
      </c>
      <c r="AG198" s="1253"/>
      <c r="AH198" s="1253"/>
      <c r="AI198" s="1253"/>
      <c r="AJ198" s="1253"/>
      <c r="AK198" s="1254"/>
      <c r="AL198" s="1271" t="s">
        <v>1087</v>
      </c>
      <c r="AM198" s="1253"/>
      <c r="AN198" s="1253"/>
      <c r="AO198" s="1253"/>
      <c r="AP198" s="1253"/>
      <c r="AQ198" s="1253"/>
      <c r="AR198" s="1253"/>
      <c r="AS198" s="1253"/>
      <c r="AT198" s="1253"/>
      <c r="AU198" s="1253"/>
      <c r="AV198" s="1253"/>
      <c r="AW198" s="1253"/>
      <c r="AX198" s="1253"/>
      <c r="AY198" s="1253"/>
      <c r="AZ198" s="1254"/>
      <c r="BA198" s="1185"/>
      <c r="BB198" s="1185"/>
      <c r="BC198" s="1185"/>
      <c r="BD198" s="1185"/>
      <c r="BE198" s="1244"/>
      <c r="BF198" s="590"/>
    </row>
    <row r="199" spans="1:58" ht="21.75" customHeight="1">
      <c r="A199" s="1331"/>
      <c r="B199" s="1202"/>
      <c r="C199" s="1203"/>
      <c r="D199" s="1203"/>
      <c r="E199" s="1203"/>
      <c r="F199" s="1203"/>
      <c r="G199" s="1203"/>
      <c r="H199" s="1203"/>
      <c r="I199" s="1203"/>
      <c r="J199" s="1204"/>
      <c r="K199" s="1202"/>
      <c r="L199" s="1203"/>
      <c r="M199" s="1203"/>
      <c r="N199" s="1204"/>
      <c r="O199" s="1202"/>
      <c r="P199" s="1203"/>
      <c r="Q199" s="1203"/>
      <c r="R199" s="1203"/>
      <c r="S199" s="1203"/>
      <c r="T199" s="1204"/>
      <c r="U199" s="1202"/>
      <c r="V199" s="1203"/>
      <c r="W199" s="1203"/>
      <c r="X199" s="1203"/>
      <c r="Y199" s="1203"/>
      <c r="Z199" s="1204"/>
      <c r="AA199" s="1202"/>
      <c r="AB199" s="1203"/>
      <c r="AC199" s="1203"/>
      <c r="AD199" s="1203"/>
      <c r="AE199" s="1204"/>
      <c r="AF199" s="1253" t="s">
        <v>126</v>
      </c>
      <c r="AG199" s="1253"/>
      <c r="AH199" s="1253"/>
      <c r="AI199" s="1253"/>
      <c r="AJ199" s="1253"/>
      <c r="AK199" s="1254"/>
      <c r="AL199" s="1318" t="s">
        <v>753</v>
      </c>
      <c r="AM199" s="1319"/>
      <c r="AN199" s="1319"/>
      <c r="AO199" s="1319"/>
      <c r="AP199" s="1319"/>
      <c r="AQ199" s="1319"/>
      <c r="AR199" s="1319"/>
      <c r="AS199" s="1319"/>
      <c r="AT199" s="1319"/>
      <c r="AU199" s="1319"/>
      <c r="AV199" s="1319"/>
      <c r="AW199" s="1319"/>
      <c r="AX199" s="1319"/>
      <c r="AY199" s="1319"/>
      <c r="AZ199" s="1320"/>
      <c r="BA199" s="1185"/>
      <c r="BB199" s="1185"/>
      <c r="BC199" s="1185"/>
      <c r="BD199" s="1185"/>
      <c r="BE199" s="1244"/>
      <c r="BF199" s="590"/>
    </row>
    <row r="200" spans="1:58" ht="22" customHeight="1">
      <c r="A200" s="1331"/>
      <c r="B200" s="1202"/>
      <c r="C200" s="1203"/>
      <c r="D200" s="1203"/>
      <c r="E200" s="1203"/>
      <c r="F200" s="1203"/>
      <c r="G200" s="1203"/>
      <c r="H200" s="1203"/>
      <c r="I200" s="1203"/>
      <c r="J200" s="1204"/>
      <c r="K200" s="1202"/>
      <c r="L200" s="1203"/>
      <c r="M200" s="1203"/>
      <c r="N200" s="1204"/>
      <c r="O200" s="1202"/>
      <c r="P200" s="1203"/>
      <c r="Q200" s="1203"/>
      <c r="R200" s="1203"/>
      <c r="S200" s="1203"/>
      <c r="T200" s="1204"/>
      <c r="U200" s="1202"/>
      <c r="V200" s="1203"/>
      <c r="W200" s="1203"/>
      <c r="X200" s="1203"/>
      <c r="Y200" s="1203"/>
      <c r="Z200" s="1204"/>
      <c r="AA200" s="1202"/>
      <c r="AB200" s="1203"/>
      <c r="AC200" s="1203"/>
      <c r="AD200" s="1203"/>
      <c r="AE200" s="1204"/>
      <c r="AF200" s="1254" t="s">
        <v>192</v>
      </c>
      <c r="AG200" s="1263"/>
      <c r="AH200" s="1263"/>
      <c r="AI200" s="1263"/>
      <c r="AJ200" s="1263"/>
      <c r="AK200" s="1263"/>
      <c r="AL200" s="1318" t="s">
        <v>753</v>
      </c>
      <c r="AM200" s="1319"/>
      <c r="AN200" s="1319"/>
      <c r="AO200" s="1319"/>
      <c r="AP200" s="1319"/>
      <c r="AQ200" s="1319"/>
      <c r="AR200" s="1319"/>
      <c r="AS200" s="1319"/>
      <c r="AT200" s="1319"/>
      <c r="AU200" s="1319"/>
      <c r="AV200" s="1319"/>
      <c r="AW200" s="1319"/>
      <c r="AX200" s="1319"/>
      <c r="AY200" s="1319"/>
      <c r="AZ200" s="1320"/>
      <c r="BA200" s="1185"/>
      <c r="BB200" s="1185"/>
      <c r="BC200" s="1185"/>
      <c r="BD200" s="1185"/>
      <c r="BE200" s="1244"/>
      <c r="BF200" s="590"/>
    </row>
    <row r="201" spans="1:58" ht="22" customHeight="1">
      <c r="A201" s="1331"/>
      <c r="B201" s="1202"/>
      <c r="C201" s="1203"/>
      <c r="D201" s="1203"/>
      <c r="E201" s="1203"/>
      <c r="F201" s="1203"/>
      <c r="G201" s="1203"/>
      <c r="H201" s="1203"/>
      <c r="I201" s="1203"/>
      <c r="J201" s="1204"/>
      <c r="K201" s="1202"/>
      <c r="L201" s="1203"/>
      <c r="M201" s="1203"/>
      <c r="N201" s="1204"/>
      <c r="O201" s="1202"/>
      <c r="P201" s="1203"/>
      <c r="Q201" s="1203"/>
      <c r="R201" s="1203"/>
      <c r="S201" s="1203"/>
      <c r="T201" s="1204"/>
      <c r="U201" s="1202"/>
      <c r="V201" s="1203"/>
      <c r="W201" s="1203"/>
      <c r="X201" s="1203"/>
      <c r="Y201" s="1203"/>
      <c r="Z201" s="1204"/>
      <c r="AA201" s="1202"/>
      <c r="AB201" s="1203"/>
      <c r="AC201" s="1203"/>
      <c r="AD201" s="1203"/>
      <c r="AE201" s="1204"/>
      <c r="AF201" s="1254" t="s">
        <v>546</v>
      </c>
      <c r="AG201" s="1263"/>
      <c r="AH201" s="1263"/>
      <c r="AI201" s="1263"/>
      <c r="AJ201" s="1263"/>
      <c r="AK201" s="1263"/>
      <c r="AL201" s="1249" t="s">
        <v>753</v>
      </c>
      <c r="AM201" s="1250"/>
      <c r="AN201" s="1250"/>
      <c r="AO201" s="1250"/>
      <c r="AP201" s="1250"/>
      <c r="AQ201" s="1250"/>
      <c r="AR201" s="1250"/>
      <c r="AS201" s="1250"/>
      <c r="AT201" s="1250"/>
      <c r="AU201" s="1250"/>
      <c r="AV201" s="1250"/>
      <c r="AW201" s="1250"/>
      <c r="AX201" s="1250"/>
      <c r="AY201" s="1250"/>
      <c r="AZ201" s="1251"/>
      <c r="BA201" s="1185"/>
      <c r="BB201" s="1185"/>
      <c r="BC201" s="1185"/>
      <c r="BD201" s="1185"/>
      <c r="BE201" s="1244"/>
      <c r="BF201" s="590"/>
    </row>
    <row r="202" spans="1:58" ht="22" customHeight="1">
      <c r="A202" s="1331"/>
      <c r="B202" s="1202"/>
      <c r="C202" s="1203"/>
      <c r="D202" s="1203"/>
      <c r="E202" s="1203"/>
      <c r="F202" s="1203"/>
      <c r="G202" s="1203"/>
      <c r="H202" s="1203"/>
      <c r="I202" s="1203"/>
      <c r="J202" s="1204"/>
      <c r="K202" s="1202"/>
      <c r="L202" s="1203"/>
      <c r="M202" s="1203"/>
      <c r="N202" s="1204"/>
      <c r="O202" s="1202"/>
      <c r="P202" s="1203"/>
      <c r="Q202" s="1203"/>
      <c r="R202" s="1203"/>
      <c r="S202" s="1203"/>
      <c r="T202" s="1204"/>
      <c r="U202" s="1202"/>
      <c r="V202" s="1203"/>
      <c r="W202" s="1203"/>
      <c r="X202" s="1203"/>
      <c r="Y202" s="1203"/>
      <c r="Z202" s="1204"/>
      <c r="AA202" s="1202"/>
      <c r="AB202" s="1203"/>
      <c r="AC202" s="1203"/>
      <c r="AD202" s="1203"/>
      <c r="AE202" s="1204"/>
      <c r="AF202" s="1252" t="s">
        <v>1088</v>
      </c>
      <c r="AG202" s="1253"/>
      <c r="AH202" s="1253"/>
      <c r="AI202" s="1253"/>
      <c r="AJ202" s="1253"/>
      <c r="AK202" s="1254"/>
      <c r="AL202" s="1318" t="s">
        <v>753</v>
      </c>
      <c r="AM202" s="1319"/>
      <c r="AN202" s="1319"/>
      <c r="AO202" s="1319"/>
      <c r="AP202" s="1319"/>
      <c r="AQ202" s="1319"/>
      <c r="AR202" s="1319"/>
      <c r="AS202" s="1319"/>
      <c r="AT202" s="1319"/>
      <c r="AU202" s="1319"/>
      <c r="AV202" s="1319"/>
      <c r="AW202" s="1319"/>
      <c r="AX202" s="1319"/>
      <c r="AY202" s="1319"/>
      <c r="AZ202" s="1320"/>
      <c r="BA202" s="1268"/>
      <c r="BB202" s="1269"/>
      <c r="BC202" s="1269"/>
      <c r="BD202" s="1269"/>
      <c r="BE202" s="1270"/>
      <c r="BF202" s="590"/>
    </row>
    <row r="203" spans="1:58" ht="22" customHeight="1">
      <c r="A203" s="1331"/>
      <c r="B203" s="1202"/>
      <c r="C203" s="1203"/>
      <c r="D203" s="1203"/>
      <c r="E203" s="1203"/>
      <c r="F203" s="1203"/>
      <c r="G203" s="1203"/>
      <c r="H203" s="1203"/>
      <c r="I203" s="1203"/>
      <c r="J203" s="1204"/>
      <c r="K203" s="1202"/>
      <c r="L203" s="1203"/>
      <c r="M203" s="1203"/>
      <c r="N203" s="1204"/>
      <c r="O203" s="1202"/>
      <c r="P203" s="1203"/>
      <c r="Q203" s="1203"/>
      <c r="R203" s="1203"/>
      <c r="S203" s="1203"/>
      <c r="T203" s="1204"/>
      <c r="U203" s="1202"/>
      <c r="V203" s="1203"/>
      <c r="W203" s="1203"/>
      <c r="X203" s="1203"/>
      <c r="Y203" s="1203"/>
      <c r="Z203" s="1204"/>
      <c r="AA203" s="1202"/>
      <c r="AB203" s="1203"/>
      <c r="AC203" s="1203"/>
      <c r="AD203" s="1203"/>
      <c r="AE203" s="1204"/>
      <c r="AF203" s="1193" t="s">
        <v>1060</v>
      </c>
      <c r="AG203" s="1194"/>
      <c r="AH203" s="1194"/>
      <c r="AI203" s="1194"/>
      <c r="AJ203" s="1194"/>
      <c r="AK203" s="1195"/>
      <c r="AL203" s="1257" t="s">
        <v>1067</v>
      </c>
      <c r="AM203" s="1258"/>
      <c r="AN203" s="1258"/>
      <c r="AO203" s="1258"/>
      <c r="AP203" s="1258"/>
      <c r="AQ203" s="1258"/>
      <c r="AR203" s="1258"/>
      <c r="AS203" s="1258"/>
      <c r="AT203" s="1258"/>
      <c r="AU203" s="1258"/>
      <c r="AV203" s="1258"/>
      <c r="AW203" s="1258"/>
      <c r="AX203" s="1258"/>
      <c r="AY203" s="1258"/>
      <c r="AZ203" s="1259"/>
      <c r="BA203" s="1265"/>
      <c r="BB203" s="1266"/>
      <c r="BC203" s="1266"/>
      <c r="BD203" s="1266"/>
      <c r="BE203" s="1267"/>
      <c r="BF203" s="590"/>
    </row>
    <row r="204" spans="1:58" ht="22" customHeight="1">
      <c r="A204" s="1331"/>
      <c r="B204" s="1202"/>
      <c r="C204" s="1203"/>
      <c r="D204" s="1203"/>
      <c r="E204" s="1203"/>
      <c r="F204" s="1203"/>
      <c r="G204" s="1203"/>
      <c r="H204" s="1203"/>
      <c r="I204" s="1203"/>
      <c r="J204" s="1204"/>
      <c r="K204" s="1202"/>
      <c r="L204" s="1203"/>
      <c r="M204" s="1203"/>
      <c r="N204" s="1204"/>
      <c r="O204" s="1202"/>
      <c r="P204" s="1203"/>
      <c r="Q204" s="1203"/>
      <c r="R204" s="1203"/>
      <c r="S204" s="1203"/>
      <c r="T204" s="1204"/>
      <c r="U204" s="1202"/>
      <c r="V204" s="1203"/>
      <c r="W204" s="1203"/>
      <c r="X204" s="1203"/>
      <c r="Y204" s="1203"/>
      <c r="Z204" s="1204"/>
      <c r="AA204" s="1202"/>
      <c r="AB204" s="1203"/>
      <c r="AC204" s="1203"/>
      <c r="AD204" s="1203"/>
      <c r="AE204" s="1204"/>
      <c r="AF204" s="1193" t="s">
        <v>1057</v>
      </c>
      <c r="AG204" s="1194"/>
      <c r="AH204" s="1194"/>
      <c r="AI204" s="1194"/>
      <c r="AJ204" s="1194"/>
      <c r="AK204" s="1195"/>
      <c r="AL204" s="1257" t="s">
        <v>753</v>
      </c>
      <c r="AM204" s="1258"/>
      <c r="AN204" s="1258"/>
      <c r="AO204" s="1258"/>
      <c r="AP204" s="1258"/>
      <c r="AQ204" s="1258"/>
      <c r="AR204" s="1258"/>
      <c r="AS204" s="1258"/>
      <c r="AT204" s="1258"/>
      <c r="AU204" s="1258"/>
      <c r="AV204" s="1258"/>
      <c r="AW204" s="1258"/>
      <c r="AX204" s="1258"/>
      <c r="AY204" s="1258"/>
      <c r="AZ204" s="1259"/>
      <c r="BA204" s="1265"/>
      <c r="BB204" s="1266"/>
      <c r="BC204" s="1266"/>
      <c r="BD204" s="1266"/>
      <c r="BE204" s="1267"/>
      <c r="BF204" s="590"/>
    </row>
    <row r="205" spans="1:58" ht="22" customHeight="1">
      <c r="A205" s="1331"/>
      <c r="B205" s="1202"/>
      <c r="C205" s="1203"/>
      <c r="D205" s="1203"/>
      <c r="E205" s="1203"/>
      <c r="F205" s="1203"/>
      <c r="G205" s="1203"/>
      <c r="H205" s="1203"/>
      <c r="I205" s="1203"/>
      <c r="J205" s="1204"/>
      <c r="K205" s="1202"/>
      <c r="L205" s="1203"/>
      <c r="M205" s="1203"/>
      <c r="N205" s="1204"/>
      <c r="O205" s="1202"/>
      <c r="P205" s="1203"/>
      <c r="Q205" s="1203"/>
      <c r="R205" s="1203"/>
      <c r="S205" s="1203"/>
      <c r="T205" s="1204"/>
      <c r="U205" s="1202"/>
      <c r="V205" s="1203"/>
      <c r="W205" s="1203"/>
      <c r="X205" s="1203"/>
      <c r="Y205" s="1203"/>
      <c r="Z205" s="1204"/>
      <c r="AA205" s="1202"/>
      <c r="AB205" s="1203"/>
      <c r="AC205" s="1203"/>
      <c r="AD205" s="1203"/>
      <c r="AE205" s="1204"/>
      <c r="AF205" s="1194" t="s">
        <v>1062</v>
      </c>
      <c r="AG205" s="1194"/>
      <c r="AH205" s="1194"/>
      <c r="AI205" s="1194"/>
      <c r="AJ205" s="1194"/>
      <c r="AK205" s="1195"/>
      <c r="AL205" s="1226" t="s">
        <v>753</v>
      </c>
      <c r="AM205" s="1227"/>
      <c r="AN205" s="1227"/>
      <c r="AO205" s="1227"/>
      <c r="AP205" s="1227"/>
      <c r="AQ205" s="1227"/>
      <c r="AR205" s="1227"/>
      <c r="AS205" s="1227"/>
      <c r="AT205" s="1227"/>
      <c r="AU205" s="1227"/>
      <c r="AV205" s="1227"/>
      <c r="AW205" s="1227"/>
      <c r="AX205" s="1227"/>
      <c r="AY205" s="1227"/>
      <c r="AZ205" s="1228"/>
      <c r="BA205" s="1280"/>
      <c r="BB205" s="1280"/>
      <c r="BC205" s="1280"/>
      <c r="BD205" s="1280"/>
      <c r="BE205" s="1281"/>
      <c r="BF205" s="590"/>
    </row>
    <row r="206" spans="1:58" ht="22" customHeight="1">
      <c r="A206" s="1331"/>
      <c r="B206" s="1202"/>
      <c r="C206" s="1203"/>
      <c r="D206" s="1203"/>
      <c r="E206" s="1203"/>
      <c r="F206" s="1203"/>
      <c r="G206" s="1203"/>
      <c r="H206" s="1203"/>
      <c r="I206" s="1203"/>
      <c r="J206" s="1204"/>
      <c r="K206" s="1202"/>
      <c r="L206" s="1203"/>
      <c r="M206" s="1203"/>
      <c r="N206" s="1204"/>
      <c r="O206" s="1202"/>
      <c r="P206" s="1203"/>
      <c r="Q206" s="1203"/>
      <c r="R206" s="1203"/>
      <c r="S206" s="1203"/>
      <c r="T206" s="1204"/>
      <c r="U206" s="1202"/>
      <c r="V206" s="1203"/>
      <c r="W206" s="1203"/>
      <c r="X206" s="1203"/>
      <c r="Y206" s="1203"/>
      <c r="Z206" s="1204"/>
      <c r="AA206" s="1202"/>
      <c r="AB206" s="1203"/>
      <c r="AC206" s="1203"/>
      <c r="AD206" s="1203"/>
      <c r="AE206" s="1204"/>
      <c r="AF206" s="1194" t="s">
        <v>1059</v>
      </c>
      <c r="AG206" s="1194"/>
      <c r="AH206" s="1194"/>
      <c r="AI206" s="1194"/>
      <c r="AJ206" s="1194"/>
      <c r="AK206" s="1195"/>
      <c r="AL206" s="1226" t="s">
        <v>753</v>
      </c>
      <c r="AM206" s="1227"/>
      <c r="AN206" s="1227"/>
      <c r="AO206" s="1227"/>
      <c r="AP206" s="1227"/>
      <c r="AQ206" s="1227"/>
      <c r="AR206" s="1227"/>
      <c r="AS206" s="1227"/>
      <c r="AT206" s="1227"/>
      <c r="AU206" s="1227"/>
      <c r="AV206" s="1227"/>
      <c r="AW206" s="1227"/>
      <c r="AX206" s="1227"/>
      <c r="AY206" s="1227"/>
      <c r="AZ206" s="1228"/>
      <c r="BA206" s="1280"/>
      <c r="BB206" s="1280"/>
      <c r="BC206" s="1280"/>
      <c r="BD206" s="1280"/>
      <c r="BE206" s="1281"/>
      <c r="BF206" s="590"/>
    </row>
    <row r="207" spans="1:58" ht="22" customHeight="1">
      <c r="A207" s="1331"/>
      <c r="B207" s="1202"/>
      <c r="C207" s="1203"/>
      <c r="D207" s="1203"/>
      <c r="E207" s="1203"/>
      <c r="F207" s="1203"/>
      <c r="G207" s="1203"/>
      <c r="H207" s="1203"/>
      <c r="I207" s="1203"/>
      <c r="J207" s="1204"/>
      <c r="K207" s="1202"/>
      <c r="L207" s="1203"/>
      <c r="M207" s="1203"/>
      <c r="N207" s="1204"/>
      <c r="O207" s="1202"/>
      <c r="P207" s="1203"/>
      <c r="Q207" s="1203"/>
      <c r="R207" s="1203"/>
      <c r="S207" s="1203"/>
      <c r="T207" s="1204"/>
      <c r="U207" s="1202"/>
      <c r="V207" s="1203"/>
      <c r="W207" s="1203"/>
      <c r="X207" s="1203"/>
      <c r="Y207" s="1203"/>
      <c r="Z207" s="1204"/>
      <c r="AA207" s="1202"/>
      <c r="AB207" s="1203"/>
      <c r="AC207" s="1203"/>
      <c r="AD207" s="1203"/>
      <c r="AE207" s="1204"/>
      <c r="AF207" s="1189" t="s">
        <v>756</v>
      </c>
      <c r="AG207" s="1245"/>
      <c r="AH207" s="1245"/>
      <c r="AI207" s="1245"/>
      <c r="AJ207" s="1245"/>
      <c r="AK207" s="1245"/>
      <c r="AL207" s="1246" t="s">
        <v>755</v>
      </c>
      <c r="AM207" s="1247"/>
      <c r="AN207" s="1247"/>
      <c r="AO207" s="1247"/>
      <c r="AP207" s="1247"/>
      <c r="AQ207" s="1247"/>
      <c r="AR207" s="1247"/>
      <c r="AS207" s="1247"/>
      <c r="AT207" s="1247"/>
      <c r="AU207" s="1247"/>
      <c r="AV207" s="1247"/>
      <c r="AW207" s="1247"/>
      <c r="AX207" s="1247"/>
      <c r="AY207" s="1247"/>
      <c r="AZ207" s="1248"/>
      <c r="BA207" s="1185"/>
      <c r="BB207" s="1185"/>
      <c r="BC207" s="1185"/>
      <c r="BD207" s="1185"/>
      <c r="BE207" s="1244"/>
      <c r="BF207" s="590"/>
    </row>
    <row r="208" spans="1:58" ht="22" customHeight="1">
      <c r="A208" s="1331"/>
      <c r="B208" s="1202"/>
      <c r="C208" s="1203"/>
      <c r="D208" s="1203"/>
      <c r="E208" s="1203"/>
      <c r="F208" s="1203"/>
      <c r="G208" s="1203"/>
      <c r="H208" s="1203"/>
      <c r="I208" s="1203"/>
      <c r="J208" s="1204"/>
      <c r="K208" s="1202"/>
      <c r="L208" s="1203"/>
      <c r="M208" s="1203"/>
      <c r="N208" s="1204"/>
      <c r="O208" s="1202"/>
      <c r="P208" s="1203"/>
      <c r="Q208" s="1203"/>
      <c r="R208" s="1203"/>
      <c r="S208" s="1203"/>
      <c r="T208" s="1204"/>
      <c r="U208" s="1202"/>
      <c r="V208" s="1203"/>
      <c r="W208" s="1203"/>
      <c r="X208" s="1203"/>
      <c r="Y208" s="1203"/>
      <c r="Z208" s="1204"/>
      <c r="AA208" s="1202"/>
      <c r="AB208" s="1203"/>
      <c r="AC208" s="1203"/>
      <c r="AD208" s="1203"/>
      <c r="AE208" s="1204"/>
      <c r="AF208" s="1188" t="s">
        <v>194</v>
      </c>
      <c r="AG208" s="1188"/>
      <c r="AH208" s="1188"/>
      <c r="AI208" s="1188"/>
      <c r="AJ208" s="1188"/>
      <c r="AK208" s="1189"/>
      <c r="AL208" s="1294" t="s">
        <v>1113</v>
      </c>
      <c r="AM208" s="1295"/>
      <c r="AN208" s="1295"/>
      <c r="AO208" s="1295"/>
      <c r="AP208" s="1295"/>
      <c r="AQ208" s="1295"/>
      <c r="AR208" s="1295"/>
      <c r="AS208" s="1295"/>
      <c r="AT208" s="1295"/>
      <c r="AU208" s="1295"/>
      <c r="AV208" s="1295"/>
      <c r="AW208" s="1295"/>
      <c r="AX208" s="1295"/>
      <c r="AY208" s="1295"/>
      <c r="AZ208" s="1296"/>
      <c r="BA208" s="1185"/>
      <c r="BB208" s="1185"/>
      <c r="BC208" s="1185"/>
      <c r="BD208" s="1185"/>
      <c r="BE208" s="1244"/>
      <c r="BF208" s="590"/>
    </row>
    <row r="209" spans="1:58" ht="22" customHeight="1">
      <c r="A209" s="1331"/>
      <c r="B209" s="1202"/>
      <c r="C209" s="1203"/>
      <c r="D209" s="1203"/>
      <c r="E209" s="1203"/>
      <c r="F209" s="1203"/>
      <c r="G209" s="1203"/>
      <c r="H209" s="1203"/>
      <c r="I209" s="1203"/>
      <c r="J209" s="1204"/>
      <c r="K209" s="1202"/>
      <c r="L209" s="1203"/>
      <c r="M209" s="1203"/>
      <c r="N209" s="1204"/>
      <c r="O209" s="1202"/>
      <c r="P209" s="1203"/>
      <c r="Q209" s="1203"/>
      <c r="R209" s="1203"/>
      <c r="S209" s="1203"/>
      <c r="T209" s="1204"/>
      <c r="U209" s="1202"/>
      <c r="V209" s="1203"/>
      <c r="W209" s="1203"/>
      <c r="X209" s="1203"/>
      <c r="Y209" s="1203"/>
      <c r="Z209" s="1204"/>
      <c r="AA209" s="1202"/>
      <c r="AB209" s="1203"/>
      <c r="AC209" s="1203"/>
      <c r="AD209" s="1203"/>
      <c r="AE209" s="1204"/>
      <c r="AF209" s="1254" t="s">
        <v>141</v>
      </c>
      <c r="AG209" s="1263"/>
      <c r="AH209" s="1263"/>
      <c r="AI209" s="1263"/>
      <c r="AJ209" s="1263"/>
      <c r="AK209" s="1263"/>
      <c r="AL209" s="1318" t="s">
        <v>764</v>
      </c>
      <c r="AM209" s="1319"/>
      <c r="AN209" s="1319"/>
      <c r="AO209" s="1319"/>
      <c r="AP209" s="1319"/>
      <c r="AQ209" s="1319"/>
      <c r="AR209" s="1319"/>
      <c r="AS209" s="1319"/>
      <c r="AT209" s="1319"/>
      <c r="AU209" s="1319"/>
      <c r="AV209" s="1319"/>
      <c r="AW209" s="1319"/>
      <c r="AX209" s="1319"/>
      <c r="AY209" s="1319"/>
      <c r="AZ209" s="1320"/>
      <c r="BA209" s="1185"/>
      <c r="BB209" s="1185"/>
      <c r="BC209" s="1185"/>
      <c r="BD209" s="1185"/>
      <c r="BE209" s="1244"/>
      <c r="BF209" s="590"/>
    </row>
    <row r="210" spans="1:58" ht="22" customHeight="1">
      <c r="A210" s="1331"/>
      <c r="B210" s="1202"/>
      <c r="C210" s="1203"/>
      <c r="D210" s="1203"/>
      <c r="E210" s="1203"/>
      <c r="F210" s="1203"/>
      <c r="G210" s="1203"/>
      <c r="H210" s="1203"/>
      <c r="I210" s="1203"/>
      <c r="J210" s="1204"/>
      <c r="K210" s="1202"/>
      <c r="L210" s="1203"/>
      <c r="M210" s="1203"/>
      <c r="N210" s="1204"/>
      <c r="O210" s="1202"/>
      <c r="P210" s="1203"/>
      <c r="Q210" s="1203"/>
      <c r="R210" s="1203"/>
      <c r="S210" s="1203"/>
      <c r="T210" s="1204"/>
      <c r="U210" s="1202"/>
      <c r="V210" s="1203"/>
      <c r="W210" s="1203"/>
      <c r="X210" s="1203"/>
      <c r="Y210" s="1203"/>
      <c r="Z210" s="1204"/>
      <c r="AA210" s="1202"/>
      <c r="AB210" s="1203"/>
      <c r="AC210" s="1203"/>
      <c r="AD210" s="1203"/>
      <c r="AE210" s="1204"/>
      <c r="AF210" s="1254" t="s">
        <v>164</v>
      </c>
      <c r="AG210" s="1263"/>
      <c r="AH210" s="1263"/>
      <c r="AI210" s="1263"/>
      <c r="AJ210" s="1263"/>
      <c r="AK210" s="1263"/>
      <c r="AL210" s="1318" t="s">
        <v>753</v>
      </c>
      <c r="AM210" s="1319"/>
      <c r="AN210" s="1319"/>
      <c r="AO210" s="1319"/>
      <c r="AP210" s="1319"/>
      <c r="AQ210" s="1319"/>
      <c r="AR210" s="1319"/>
      <c r="AS210" s="1319"/>
      <c r="AT210" s="1319"/>
      <c r="AU210" s="1319"/>
      <c r="AV210" s="1319"/>
      <c r="AW210" s="1319"/>
      <c r="AX210" s="1319"/>
      <c r="AY210" s="1319"/>
      <c r="AZ210" s="1320"/>
      <c r="BA210" s="1185"/>
      <c r="BB210" s="1185"/>
      <c r="BC210" s="1185"/>
      <c r="BD210" s="1185"/>
      <c r="BE210" s="1244"/>
      <c r="BF210" s="590"/>
    </row>
    <row r="211" spans="1:58" ht="22" customHeight="1">
      <c r="A211" s="1331"/>
      <c r="B211" s="1202"/>
      <c r="C211" s="1203"/>
      <c r="D211" s="1203"/>
      <c r="E211" s="1203"/>
      <c r="F211" s="1203"/>
      <c r="G211" s="1203"/>
      <c r="H211" s="1203"/>
      <c r="I211" s="1203"/>
      <c r="J211" s="1204"/>
      <c r="K211" s="1202"/>
      <c r="L211" s="1203"/>
      <c r="M211" s="1203"/>
      <c r="N211" s="1204"/>
      <c r="O211" s="1202"/>
      <c r="P211" s="1203"/>
      <c r="Q211" s="1203"/>
      <c r="R211" s="1203"/>
      <c r="S211" s="1203"/>
      <c r="T211" s="1204"/>
      <c r="U211" s="1202"/>
      <c r="V211" s="1203"/>
      <c r="W211" s="1203"/>
      <c r="X211" s="1203"/>
      <c r="Y211" s="1203"/>
      <c r="Z211" s="1204"/>
      <c r="AA211" s="1202"/>
      <c r="AB211" s="1203"/>
      <c r="AC211" s="1203"/>
      <c r="AD211" s="1203"/>
      <c r="AE211" s="1204"/>
      <c r="AF211" s="1325" t="s">
        <v>551</v>
      </c>
      <c r="AG211" s="1326"/>
      <c r="AH211" s="1326"/>
      <c r="AI211" s="1326"/>
      <c r="AJ211" s="1326"/>
      <c r="AK211" s="1327"/>
      <c r="AL211" s="1249" t="s">
        <v>763</v>
      </c>
      <c r="AM211" s="1250"/>
      <c r="AN211" s="1250"/>
      <c r="AO211" s="1250"/>
      <c r="AP211" s="1250"/>
      <c r="AQ211" s="1250"/>
      <c r="AR211" s="1250"/>
      <c r="AS211" s="1250"/>
      <c r="AT211" s="1250"/>
      <c r="AU211" s="1250"/>
      <c r="AV211" s="1250"/>
      <c r="AW211" s="1250"/>
      <c r="AX211" s="1250"/>
      <c r="AY211" s="1250"/>
      <c r="AZ211" s="1251"/>
      <c r="BA211" s="1260"/>
      <c r="BB211" s="1261"/>
      <c r="BC211" s="1261"/>
      <c r="BD211" s="1261"/>
      <c r="BE211" s="1262"/>
      <c r="BF211" s="590"/>
    </row>
    <row r="212" spans="1:58" ht="21" customHeight="1">
      <c r="A212" s="1331"/>
      <c r="B212" s="1202"/>
      <c r="C212" s="1203"/>
      <c r="D212" s="1203"/>
      <c r="E212" s="1203"/>
      <c r="F212" s="1203"/>
      <c r="G212" s="1203"/>
      <c r="H212" s="1203"/>
      <c r="I212" s="1203"/>
      <c r="J212" s="1204"/>
      <c r="K212" s="1202"/>
      <c r="L212" s="1203"/>
      <c r="M212" s="1203"/>
      <c r="N212" s="1204"/>
      <c r="O212" s="1202"/>
      <c r="P212" s="1203"/>
      <c r="Q212" s="1203"/>
      <c r="R212" s="1203"/>
      <c r="S212" s="1203"/>
      <c r="T212" s="1204"/>
      <c r="U212" s="1202"/>
      <c r="V212" s="1203"/>
      <c r="W212" s="1203"/>
      <c r="X212" s="1203"/>
      <c r="Y212" s="1203"/>
      <c r="Z212" s="1204"/>
      <c r="AA212" s="1202"/>
      <c r="AB212" s="1203"/>
      <c r="AC212" s="1203"/>
      <c r="AD212" s="1203"/>
      <c r="AE212" s="1204"/>
      <c r="AF212" s="1254" t="s">
        <v>614</v>
      </c>
      <c r="AG212" s="1263"/>
      <c r="AH212" s="1263"/>
      <c r="AI212" s="1263"/>
      <c r="AJ212" s="1263"/>
      <c r="AK212" s="1263"/>
      <c r="AL212" s="1318" t="s">
        <v>753</v>
      </c>
      <c r="AM212" s="1319"/>
      <c r="AN212" s="1319"/>
      <c r="AO212" s="1319"/>
      <c r="AP212" s="1319"/>
      <c r="AQ212" s="1319"/>
      <c r="AR212" s="1319"/>
      <c r="AS212" s="1319"/>
      <c r="AT212" s="1319"/>
      <c r="AU212" s="1319"/>
      <c r="AV212" s="1319"/>
      <c r="AW212" s="1319"/>
      <c r="AX212" s="1319"/>
      <c r="AY212" s="1319"/>
      <c r="AZ212" s="1320"/>
      <c r="BA212" s="1185"/>
      <c r="BB212" s="1185"/>
      <c r="BC212" s="1185"/>
      <c r="BD212" s="1185"/>
      <c r="BE212" s="1244"/>
      <c r="BF212" s="590"/>
    </row>
    <row r="213" spans="1:58" ht="22" customHeight="1">
      <c r="A213" s="1331"/>
      <c r="B213" s="1202"/>
      <c r="C213" s="1203"/>
      <c r="D213" s="1203"/>
      <c r="E213" s="1203"/>
      <c r="F213" s="1203"/>
      <c r="G213" s="1203"/>
      <c r="H213" s="1203"/>
      <c r="I213" s="1203"/>
      <c r="J213" s="1204"/>
      <c r="K213" s="1202"/>
      <c r="L213" s="1203"/>
      <c r="M213" s="1203"/>
      <c r="N213" s="1204"/>
      <c r="O213" s="1202"/>
      <c r="P213" s="1203"/>
      <c r="Q213" s="1203"/>
      <c r="R213" s="1203"/>
      <c r="S213" s="1203"/>
      <c r="T213" s="1204"/>
      <c r="U213" s="1202"/>
      <c r="V213" s="1203"/>
      <c r="W213" s="1203"/>
      <c r="X213" s="1203"/>
      <c r="Y213" s="1203"/>
      <c r="Z213" s="1204"/>
      <c r="AA213" s="1202"/>
      <c r="AB213" s="1203"/>
      <c r="AC213" s="1203"/>
      <c r="AD213" s="1203"/>
      <c r="AE213" s="1204"/>
      <c r="AF213" s="1254" t="s">
        <v>195</v>
      </c>
      <c r="AG213" s="1263"/>
      <c r="AH213" s="1263"/>
      <c r="AI213" s="1263"/>
      <c r="AJ213" s="1263"/>
      <c r="AK213" s="1263"/>
      <c r="AL213" s="1249" t="s">
        <v>762</v>
      </c>
      <c r="AM213" s="1250"/>
      <c r="AN213" s="1250"/>
      <c r="AO213" s="1250"/>
      <c r="AP213" s="1250"/>
      <c r="AQ213" s="1250"/>
      <c r="AR213" s="1250"/>
      <c r="AS213" s="1250"/>
      <c r="AT213" s="1250"/>
      <c r="AU213" s="1250"/>
      <c r="AV213" s="1250"/>
      <c r="AW213" s="1250"/>
      <c r="AX213" s="1250"/>
      <c r="AY213" s="1250"/>
      <c r="AZ213" s="1251"/>
      <c r="BA213" s="1185"/>
      <c r="BB213" s="1185"/>
      <c r="BC213" s="1185"/>
      <c r="BD213" s="1185"/>
      <c r="BE213" s="1244"/>
      <c r="BF213" s="590"/>
    </row>
    <row r="214" spans="1:58" ht="22" customHeight="1">
      <c r="A214" s="1331"/>
      <c r="B214" s="1202"/>
      <c r="C214" s="1203"/>
      <c r="D214" s="1203"/>
      <c r="E214" s="1203"/>
      <c r="F214" s="1203"/>
      <c r="G214" s="1203"/>
      <c r="H214" s="1203"/>
      <c r="I214" s="1203"/>
      <c r="J214" s="1204"/>
      <c r="K214" s="1202"/>
      <c r="L214" s="1203"/>
      <c r="M214" s="1203"/>
      <c r="N214" s="1204"/>
      <c r="O214" s="1202"/>
      <c r="P214" s="1203"/>
      <c r="Q214" s="1203"/>
      <c r="R214" s="1203"/>
      <c r="S214" s="1203"/>
      <c r="T214" s="1204"/>
      <c r="U214" s="1202"/>
      <c r="V214" s="1203"/>
      <c r="W214" s="1203"/>
      <c r="X214" s="1203"/>
      <c r="Y214" s="1203"/>
      <c r="Z214" s="1204"/>
      <c r="AA214" s="1202"/>
      <c r="AB214" s="1203"/>
      <c r="AC214" s="1203"/>
      <c r="AD214" s="1203"/>
      <c r="AE214" s="1204"/>
      <c r="AF214" s="1254" t="s">
        <v>193</v>
      </c>
      <c r="AG214" s="1263"/>
      <c r="AH214" s="1263"/>
      <c r="AI214" s="1263"/>
      <c r="AJ214" s="1263"/>
      <c r="AK214" s="1263"/>
      <c r="AL214" s="1318" t="s">
        <v>753</v>
      </c>
      <c r="AM214" s="1319"/>
      <c r="AN214" s="1319"/>
      <c r="AO214" s="1319"/>
      <c r="AP214" s="1319"/>
      <c r="AQ214" s="1319"/>
      <c r="AR214" s="1319"/>
      <c r="AS214" s="1319"/>
      <c r="AT214" s="1319"/>
      <c r="AU214" s="1319"/>
      <c r="AV214" s="1319"/>
      <c r="AW214" s="1319"/>
      <c r="AX214" s="1319"/>
      <c r="AY214" s="1319"/>
      <c r="AZ214" s="1320"/>
      <c r="BA214" s="1185"/>
      <c r="BB214" s="1185"/>
      <c r="BC214" s="1185"/>
      <c r="BD214" s="1185"/>
      <c r="BE214" s="1244"/>
      <c r="BF214" s="590"/>
    </row>
    <row r="215" spans="1:58" ht="22" customHeight="1">
      <c r="A215" s="1331"/>
      <c r="B215" s="1202"/>
      <c r="C215" s="1203"/>
      <c r="D215" s="1203"/>
      <c r="E215" s="1203"/>
      <c r="F215" s="1203"/>
      <c r="G215" s="1203"/>
      <c r="H215" s="1203"/>
      <c r="I215" s="1203"/>
      <c r="J215" s="1204"/>
      <c r="K215" s="1202"/>
      <c r="L215" s="1203"/>
      <c r="M215" s="1203"/>
      <c r="N215" s="1204"/>
      <c r="O215" s="1202"/>
      <c r="P215" s="1203"/>
      <c r="Q215" s="1203"/>
      <c r="R215" s="1203"/>
      <c r="S215" s="1203"/>
      <c r="T215" s="1204"/>
      <c r="U215" s="1202"/>
      <c r="V215" s="1203"/>
      <c r="W215" s="1203"/>
      <c r="X215" s="1203"/>
      <c r="Y215" s="1203"/>
      <c r="Z215" s="1204"/>
      <c r="AA215" s="1202"/>
      <c r="AB215" s="1203"/>
      <c r="AC215" s="1203"/>
      <c r="AD215" s="1203"/>
      <c r="AE215" s="1204"/>
      <c r="AF215" s="1272" t="s">
        <v>761</v>
      </c>
      <c r="AG215" s="1253"/>
      <c r="AH215" s="1253"/>
      <c r="AI215" s="1253"/>
      <c r="AJ215" s="1253"/>
      <c r="AK215" s="1254"/>
      <c r="AL215" s="1318" t="s">
        <v>753</v>
      </c>
      <c r="AM215" s="1319"/>
      <c r="AN215" s="1319"/>
      <c r="AO215" s="1319"/>
      <c r="AP215" s="1319"/>
      <c r="AQ215" s="1319"/>
      <c r="AR215" s="1319"/>
      <c r="AS215" s="1319"/>
      <c r="AT215" s="1319"/>
      <c r="AU215" s="1319"/>
      <c r="AV215" s="1319"/>
      <c r="AW215" s="1319"/>
      <c r="AX215" s="1319"/>
      <c r="AY215" s="1319"/>
      <c r="AZ215" s="1320"/>
      <c r="BA215" s="1185"/>
      <c r="BB215" s="1185"/>
      <c r="BC215" s="1185"/>
      <c r="BD215" s="1185"/>
      <c r="BE215" s="1244"/>
      <c r="BF215" s="590"/>
    </row>
    <row r="216" spans="1:58" ht="22" customHeight="1">
      <c r="A216" s="1331"/>
      <c r="B216" s="1202"/>
      <c r="C216" s="1203"/>
      <c r="D216" s="1203"/>
      <c r="E216" s="1203"/>
      <c r="F216" s="1203"/>
      <c r="G216" s="1203"/>
      <c r="H216" s="1203"/>
      <c r="I216" s="1203"/>
      <c r="J216" s="1204"/>
      <c r="K216" s="1297"/>
      <c r="L216" s="1298"/>
      <c r="M216" s="1298"/>
      <c r="N216" s="1299"/>
      <c r="O216" s="1297"/>
      <c r="P216" s="1298"/>
      <c r="Q216" s="1298"/>
      <c r="R216" s="1298"/>
      <c r="S216" s="1298"/>
      <c r="T216" s="1299"/>
      <c r="U216" s="1297"/>
      <c r="V216" s="1298"/>
      <c r="W216" s="1298"/>
      <c r="X216" s="1298"/>
      <c r="Y216" s="1298"/>
      <c r="Z216" s="1299"/>
      <c r="AA216" s="1297"/>
      <c r="AB216" s="1298"/>
      <c r="AC216" s="1298"/>
      <c r="AD216" s="1298"/>
      <c r="AE216" s="1299"/>
      <c r="AF216" s="1323" t="s">
        <v>142</v>
      </c>
      <c r="AG216" s="1323"/>
      <c r="AH216" s="1323"/>
      <c r="AI216" s="1323"/>
      <c r="AJ216" s="1323"/>
      <c r="AK216" s="1324"/>
      <c r="AL216" s="1318" t="s">
        <v>102</v>
      </c>
      <c r="AM216" s="1319"/>
      <c r="AN216" s="1319"/>
      <c r="AO216" s="1319"/>
      <c r="AP216" s="1319"/>
      <c r="AQ216" s="1319"/>
      <c r="AR216" s="1319"/>
      <c r="AS216" s="1319"/>
      <c r="AT216" s="1319"/>
      <c r="AU216" s="1319"/>
      <c r="AV216" s="1319"/>
      <c r="AW216" s="1319"/>
      <c r="AX216" s="1319"/>
      <c r="AY216" s="1319"/>
      <c r="AZ216" s="1320"/>
      <c r="BA216" s="1255"/>
      <c r="BB216" s="1255"/>
      <c r="BC216" s="1255"/>
      <c r="BD216" s="1255"/>
      <c r="BE216" s="1256"/>
      <c r="BF216" s="590"/>
    </row>
    <row r="217" spans="1:58" ht="22" customHeight="1">
      <c r="A217" s="1331"/>
      <c r="B217" s="1202"/>
      <c r="C217" s="1203"/>
      <c r="D217" s="1203"/>
      <c r="E217" s="1203"/>
      <c r="F217" s="1203"/>
      <c r="G217" s="1203"/>
      <c r="H217" s="1203"/>
      <c r="I217" s="1203"/>
      <c r="J217" s="1204"/>
      <c r="K217" s="1297"/>
      <c r="L217" s="1298"/>
      <c r="M217" s="1298"/>
      <c r="N217" s="1299"/>
      <c r="O217" s="1297"/>
      <c r="P217" s="1298"/>
      <c r="Q217" s="1298"/>
      <c r="R217" s="1298"/>
      <c r="S217" s="1298"/>
      <c r="T217" s="1299"/>
      <c r="U217" s="1297"/>
      <c r="V217" s="1298"/>
      <c r="W217" s="1298"/>
      <c r="X217" s="1298"/>
      <c r="Y217" s="1298"/>
      <c r="Z217" s="1299"/>
      <c r="AA217" s="1297"/>
      <c r="AB217" s="1298"/>
      <c r="AC217" s="1298"/>
      <c r="AD217" s="1298"/>
      <c r="AE217" s="1299"/>
      <c r="AF217" s="1253" t="s">
        <v>90</v>
      </c>
      <c r="AG217" s="1253"/>
      <c r="AH217" s="1253"/>
      <c r="AI217" s="1253"/>
      <c r="AJ217" s="1253"/>
      <c r="AK217" s="1254"/>
      <c r="AL217" s="1318" t="s">
        <v>753</v>
      </c>
      <c r="AM217" s="1319"/>
      <c r="AN217" s="1319"/>
      <c r="AO217" s="1319"/>
      <c r="AP217" s="1319"/>
      <c r="AQ217" s="1319"/>
      <c r="AR217" s="1319"/>
      <c r="AS217" s="1319"/>
      <c r="AT217" s="1319"/>
      <c r="AU217" s="1319"/>
      <c r="AV217" s="1319"/>
      <c r="AW217" s="1319"/>
      <c r="AX217" s="1319"/>
      <c r="AY217" s="1319"/>
      <c r="AZ217" s="1320"/>
      <c r="BA217" s="1185"/>
      <c r="BB217" s="1185"/>
      <c r="BC217" s="1185"/>
      <c r="BD217" s="1185"/>
      <c r="BE217" s="1244"/>
      <c r="BF217" s="590"/>
    </row>
    <row r="218" spans="1:58" ht="22" customHeight="1">
      <c r="A218" s="1331"/>
      <c r="B218" s="1202"/>
      <c r="C218" s="1203"/>
      <c r="D218" s="1203"/>
      <c r="E218" s="1203"/>
      <c r="F218" s="1203"/>
      <c r="G218" s="1203"/>
      <c r="H218" s="1203"/>
      <c r="I218" s="1203"/>
      <c r="J218" s="1204"/>
      <c r="K218" s="1297"/>
      <c r="L218" s="1298"/>
      <c r="M218" s="1298"/>
      <c r="N218" s="1299"/>
      <c r="O218" s="1297"/>
      <c r="P218" s="1298"/>
      <c r="Q218" s="1298"/>
      <c r="R218" s="1298"/>
      <c r="S218" s="1298"/>
      <c r="T218" s="1299"/>
      <c r="U218" s="1297"/>
      <c r="V218" s="1298"/>
      <c r="W218" s="1298"/>
      <c r="X218" s="1298"/>
      <c r="Y218" s="1298"/>
      <c r="Z218" s="1299"/>
      <c r="AA218" s="1297"/>
      <c r="AB218" s="1298"/>
      <c r="AC218" s="1298"/>
      <c r="AD218" s="1298"/>
      <c r="AE218" s="1299"/>
      <c r="AF218" s="1252" t="s">
        <v>760</v>
      </c>
      <c r="AG218" s="1253"/>
      <c r="AH218" s="1253"/>
      <c r="AI218" s="1253"/>
      <c r="AJ218" s="1253"/>
      <c r="AK218" s="1254"/>
      <c r="AL218" s="1318" t="s">
        <v>753</v>
      </c>
      <c r="AM218" s="1319"/>
      <c r="AN218" s="1319"/>
      <c r="AO218" s="1319"/>
      <c r="AP218" s="1319"/>
      <c r="AQ218" s="1319"/>
      <c r="AR218" s="1319"/>
      <c r="AS218" s="1319"/>
      <c r="AT218" s="1319"/>
      <c r="AU218" s="1319"/>
      <c r="AV218" s="1319"/>
      <c r="AW218" s="1319"/>
      <c r="AX218" s="1319"/>
      <c r="AY218" s="1319"/>
      <c r="AZ218" s="1320"/>
      <c r="BA218" s="1268"/>
      <c r="BB218" s="1269"/>
      <c r="BC218" s="1269"/>
      <c r="BD218" s="1269"/>
      <c r="BE218" s="1270"/>
      <c r="BF218" s="590"/>
    </row>
    <row r="219" spans="1:58" ht="22" customHeight="1">
      <c r="A219" s="1331"/>
      <c r="B219" s="1202"/>
      <c r="C219" s="1203"/>
      <c r="D219" s="1203"/>
      <c r="E219" s="1203"/>
      <c r="F219" s="1203"/>
      <c r="G219" s="1203"/>
      <c r="H219" s="1203"/>
      <c r="I219" s="1203"/>
      <c r="J219" s="1204"/>
      <c r="K219" s="1297"/>
      <c r="L219" s="1298"/>
      <c r="M219" s="1298"/>
      <c r="N219" s="1299"/>
      <c r="O219" s="1297"/>
      <c r="P219" s="1298"/>
      <c r="Q219" s="1298"/>
      <c r="R219" s="1298"/>
      <c r="S219" s="1298"/>
      <c r="T219" s="1299"/>
      <c r="U219" s="1297"/>
      <c r="V219" s="1298"/>
      <c r="W219" s="1298"/>
      <c r="X219" s="1298"/>
      <c r="Y219" s="1298"/>
      <c r="Z219" s="1299"/>
      <c r="AA219" s="1297"/>
      <c r="AB219" s="1298"/>
      <c r="AC219" s="1298"/>
      <c r="AD219" s="1298"/>
      <c r="AE219" s="1299"/>
      <c r="AF219" s="1252" t="s">
        <v>998</v>
      </c>
      <c r="AG219" s="1253"/>
      <c r="AH219" s="1253"/>
      <c r="AI219" s="1253"/>
      <c r="AJ219" s="1253"/>
      <c r="AK219" s="1254"/>
      <c r="AL219" s="1318" t="s">
        <v>753</v>
      </c>
      <c r="AM219" s="1319"/>
      <c r="AN219" s="1319"/>
      <c r="AO219" s="1319"/>
      <c r="AP219" s="1319"/>
      <c r="AQ219" s="1319"/>
      <c r="AR219" s="1319"/>
      <c r="AS219" s="1319"/>
      <c r="AT219" s="1319"/>
      <c r="AU219" s="1319"/>
      <c r="AV219" s="1319"/>
      <c r="AW219" s="1319"/>
      <c r="AX219" s="1319"/>
      <c r="AY219" s="1319"/>
      <c r="AZ219" s="1320"/>
      <c r="BA219" s="1291"/>
      <c r="BB219" s="1292"/>
      <c r="BC219" s="1292"/>
      <c r="BD219" s="1292"/>
      <c r="BE219" s="1293"/>
      <c r="BF219" s="590"/>
    </row>
    <row r="220" spans="1:58" ht="63" customHeight="1">
      <c r="A220" s="1331"/>
      <c r="B220" s="1202"/>
      <c r="C220" s="1203"/>
      <c r="D220" s="1203"/>
      <c r="E220" s="1203"/>
      <c r="F220" s="1203"/>
      <c r="G220" s="1203"/>
      <c r="H220" s="1203"/>
      <c r="I220" s="1203"/>
      <c r="J220" s="1204"/>
      <c r="K220" s="1297"/>
      <c r="L220" s="1298"/>
      <c r="M220" s="1298"/>
      <c r="N220" s="1299"/>
      <c r="O220" s="1297"/>
      <c r="P220" s="1298"/>
      <c r="Q220" s="1298"/>
      <c r="R220" s="1298"/>
      <c r="S220" s="1298"/>
      <c r="T220" s="1299"/>
      <c r="U220" s="1297"/>
      <c r="V220" s="1298"/>
      <c r="W220" s="1298"/>
      <c r="X220" s="1298"/>
      <c r="Y220" s="1298"/>
      <c r="Z220" s="1299"/>
      <c r="AA220" s="1297"/>
      <c r="AB220" s="1298"/>
      <c r="AC220" s="1298"/>
      <c r="AD220" s="1298"/>
      <c r="AE220" s="1299"/>
      <c r="AF220" s="1253" t="s">
        <v>410</v>
      </c>
      <c r="AG220" s="1321"/>
      <c r="AH220" s="1321"/>
      <c r="AI220" s="1321"/>
      <c r="AJ220" s="1321"/>
      <c r="AK220" s="1322"/>
      <c r="AL220" s="1271" t="s">
        <v>989</v>
      </c>
      <c r="AM220" s="1272"/>
      <c r="AN220" s="1272"/>
      <c r="AO220" s="1272"/>
      <c r="AP220" s="1272"/>
      <c r="AQ220" s="1272"/>
      <c r="AR220" s="1272"/>
      <c r="AS220" s="1272"/>
      <c r="AT220" s="1272"/>
      <c r="AU220" s="1272"/>
      <c r="AV220" s="1272"/>
      <c r="AW220" s="1272"/>
      <c r="AX220" s="1272"/>
      <c r="AY220" s="1272"/>
      <c r="AZ220" s="1273"/>
      <c r="BA220" s="1268"/>
      <c r="BB220" s="1289"/>
      <c r="BC220" s="1289"/>
      <c r="BD220" s="1289"/>
      <c r="BE220" s="1290"/>
      <c r="BF220" s="590"/>
    </row>
    <row r="221" spans="1:58" ht="22" customHeight="1">
      <c r="A221" s="1331"/>
      <c r="B221" s="1202"/>
      <c r="C221" s="1203"/>
      <c r="D221" s="1203"/>
      <c r="E221" s="1203"/>
      <c r="F221" s="1203"/>
      <c r="G221" s="1203"/>
      <c r="H221" s="1203"/>
      <c r="I221" s="1203"/>
      <c r="J221" s="1204"/>
      <c r="K221" s="1297"/>
      <c r="L221" s="1298"/>
      <c r="M221" s="1298"/>
      <c r="N221" s="1299"/>
      <c r="O221" s="1297"/>
      <c r="P221" s="1298"/>
      <c r="Q221" s="1298"/>
      <c r="R221" s="1298"/>
      <c r="S221" s="1298"/>
      <c r="T221" s="1299"/>
      <c r="U221" s="1297"/>
      <c r="V221" s="1298"/>
      <c r="W221" s="1298"/>
      <c r="X221" s="1298"/>
      <c r="Y221" s="1298"/>
      <c r="Z221" s="1299"/>
      <c r="AA221" s="1297"/>
      <c r="AB221" s="1298"/>
      <c r="AC221" s="1298"/>
      <c r="AD221" s="1298"/>
      <c r="AE221" s="1299"/>
      <c r="AF221" s="1252" t="s">
        <v>759</v>
      </c>
      <c r="AG221" s="1253"/>
      <c r="AH221" s="1253"/>
      <c r="AI221" s="1253"/>
      <c r="AJ221" s="1253"/>
      <c r="AK221" s="1254"/>
      <c r="AL221" s="1318" t="s">
        <v>754</v>
      </c>
      <c r="AM221" s="1319"/>
      <c r="AN221" s="1319"/>
      <c r="AO221" s="1319"/>
      <c r="AP221" s="1319"/>
      <c r="AQ221" s="1319"/>
      <c r="AR221" s="1319"/>
      <c r="AS221" s="1319"/>
      <c r="AT221" s="1319"/>
      <c r="AU221" s="1319"/>
      <c r="AV221" s="1319"/>
      <c r="AW221" s="1319"/>
      <c r="AX221" s="1319"/>
      <c r="AY221" s="1319"/>
      <c r="AZ221" s="1320"/>
      <c r="BA221" s="1268"/>
      <c r="BB221" s="1269"/>
      <c r="BC221" s="1269"/>
      <c r="BD221" s="1269"/>
      <c r="BE221" s="1270"/>
      <c r="BF221" s="590"/>
    </row>
    <row r="222" spans="1:58" ht="22" customHeight="1">
      <c r="A222" s="1331"/>
      <c r="B222" s="1202"/>
      <c r="C222" s="1203"/>
      <c r="D222" s="1203"/>
      <c r="E222" s="1203"/>
      <c r="F222" s="1203"/>
      <c r="G222" s="1203"/>
      <c r="H222" s="1203"/>
      <c r="I222" s="1203"/>
      <c r="J222" s="1204"/>
      <c r="K222" s="1297"/>
      <c r="L222" s="1298"/>
      <c r="M222" s="1298"/>
      <c r="N222" s="1299"/>
      <c r="O222" s="1297"/>
      <c r="P222" s="1298"/>
      <c r="Q222" s="1298"/>
      <c r="R222" s="1298"/>
      <c r="S222" s="1298"/>
      <c r="T222" s="1299"/>
      <c r="U222" s="1297"/>
      <c r="V222" s="1298"/>
      <c r="W222" s="1298"/>
      <c r="X222" s="1298"/>
      <c r="Y222" s="1298"/>
      <c r="Z222" s="1299"/>
      <c r="AA222" s="1297"/>
      <c r="AB222" s="1298"/>
      <c r="AC222" s="1298"/>
      <c r="AD222" s="1298"/>
      <c r="AE222" s="1299"/>
      <c r="AF222" s="1253" t="s">
        <v>547</v>
      </c>
      <c r="AG222" s="1253"/>
      <c r="AH222" s="1253"/>
      <c r="AI222" s="1253"/>
      <c r="AJ222" s="1253"/>
      <c r="AK222" s="1254"/>
      <c r="AL222" s="1318" t="s">
        <v>548</v>
      </c>
      <c r="AM222" s="1319"/>
      <c r="AN222" s="1319"/>
      <c r="AO222" s="1319"/>
      <c r="AP222" s="1319"/>
      <c r="AQ222" s="1319"/>
      <c r="AR222" s="1319"/>
      <c r="AS222" s="1319"/>
      <c r="AT222" s="1319"/>
      <c r="AU222" s="1319"/>
      <c r="AV222" s="1319"/>
      <c r="AW222" s="1319"/>
      <c r="AX222" s="1319"/>
      <c r="AY222" s="1319"/>
      <c r="AZ222" s="1320"/>
      <c r="BA222" s="1185"/>
      <c r="BB222" s="1185"/>
      <c r="BC222" s="1185"/>
      <c r="BD222" s="1185"/>
      <c r="BE222" s="1244"/>
      <c r="BF222" s="590"/>
    </row>
    <row r="223" spans="1:58" ht="22" customHeight="1">
      <c r="A223" s="1331"/>
      <c r="B223" s="1202"/>
      <c r="C223" s="1203"/>
      <c r="D223" s="1203"/>
      <c r="E223" s="1203"/>
      <c r="F223" s="1203"/>
      <c r="G223" s="1203"/>
      <c r="H223" s="1203"/>
      <c r="I223" s="1203"/>
      <c r="J223" s="1204"/>
      <c r="K223" s="1297"/>
      <c r="L223" s="1298"/>
      <c r="M223" s="1298"/>
      <c r="N223" s="1299"/>
      <c r="O223" s="1297"/>
      <c r="P223" s="1298"/>
      <c r="Q223" s="1298"/>
      <c r="R223" s="1298"/>
      <c r="S223" s="1298"/>
      <c r="T223" s="1299"/>
      <c r="U223" s="1297"/>
      <c r="V223" s="1298"/>
      <c r="W223" s="1298"/>
      <c r="X223" s="1298"/>
      <c r="Y223" s="1298"/>
      <c r="Z223" s="1299"/>
      <c r="AA223" s="1297"/>
      <c r="AB223" s="1298"/>
      <c r="AC223" s="1298"/>
      <c r="AD223" s="1298"/>
      <c r="AE223" s="1299"/>
      <c r="AF223" s="1252" t="s">
        <v>549</v>
      </c>
      <c r="AG223" s="1253"/>
      <c r="AH223" s="1253"/>
      <c r="AI223" s="1253"/>
      <c r="AJ223" s="1253"/>
      <c r="AK223" s="1254"/>
      <c r="AL223" s="1249" t="s">
        <v>548</v>
      </c>
      <c r="AM223" s="1250"/>
      <c r="AN223" s="1250"/>
      <c r="AO223" s="1250"/>
      <c r="AP223" s="1250"/>
      <c r="AQ223" s="1250"/>
      <c r="AR223" s="1250"/>
      <c r="AS223" s="1250"/>
      <c r="AT223" s="1250"/>
      <c r="AU223" s="1250"/>
      <c r="AV223" s="1250"/>
      <c r="AW223" s="1250"/>
      <c r="AX223" s="1250"/>
      <c r="AY223" s="1250"/>
      <c r="AZ223" s="1251"/>
      <c r="BA223" s="1185"/>
      <c r="BB223" s="1186"/>
      <c r="BC223" s="1186"/>
      <c r="BD223" s="1186"/>
      <c r="BE223" s="1187"/>
      <c r="BF223" s="590"/>
    </row>
    <row r="224" spans="1:58" ht="22" customHeight="1">
      <c r="A224" s="1331"/>
      <c r="B224" s="1205"/>
      <c r="C224" s="1206"/>
      <c r="D224" s="1206"/>
      <c r="E224" s="1206"/>
      <c r="F224" s="1206"/>
      <c r="G224" s="1206"/>
      <c r="H224" s="1206"/>
      <c r="I224" s="1206"/>
      <c r="J224" s="1207"/>
      <c r="K224" s="1300"/>
      <c r="L224" s="1301"/>
      <c r="M224" s="1301"/>
      <c r="N224" s="1302"/>
      <c r="O224" s="1300"/>
      <c r="P224" s="1301"/>
      <c r="Q224" s="1301"/>
      <c r="R224" s="1301"/>
      <c r="S224" s="1301"/>
      <c r="T224" s="1302"/>
      <c r="U224" s="1300"/>
      <c r="V224" s="1301"/>
      <c r="W224" s="1301"/>
      <c r="X224" s="1301"/>
      <c r="Y224" s="1301"/>
      <c r="Z224" s="1302"/>
      <c r="AA224" s="1300"/>
      <c r="AB224" s="1301"/>
      <c r="AC224" s="1301"/>
      <c r="AD224" s="1301"/>
      <c r="AE224" s="1302"/>
      <c r="AF224" s="1193" t="s">
        <v>1073</v>
      </c>
      <c r="AG224" s="1194"/>
      <c r="AH224" s="1194"/>
      <c r="AI224" s="1194"/>
      <c r="AJ224" s="1194"/>
      <c r="AK224" s="1195"/>
      <c r="AL224" s="1257" t="s">
        <v>1056</v>
      </c>
      <c r="AM224" s="1258"/>
      <c r="AN224" s="1258"/>
      <c r="AO224" s="1258"/>
      <c r="AP224" s="1258"/>
      <c r="AQ224" s="1258"/>
      <c r="AR224" s="1258"/>
      <c r="AS224" s="1258"/>
      <c r="AT224" s="1258"/>
      <c r="AU224" s="1258"/>
      <c r="AV224" s="1258"/>
      <c r="AW224" s="1258"/>
      <c r="AX224" s="1258"/>
      <c r="AY224" s="1258"/>
      <c r="AZ224" s="1259"/>
      <c r="BA224" s="1242"/>
      <c r="BB224" s="1283"/>
      <c r="BC224" s="1283"/>
      <c r="BD224" s="1283"/>
      <c r="BE224" s="1284"/>
      <c r="BF224" s="590"/>
    </row>
    <row r="225" spans="1:58" ht="180" customHeight="1">
      <c r="A225" s="1331"/>
      <c r="B225" s="1199" t="s">
        <v>37</v>
      </c>
      <c r="C225" s="1200"/>
      <c r="D225" s="1200"/>
      <c r="E225" s="1200"/>
      <c r="F225" s="1200"/>
      <c r="G225" s="1200"/>
      <c r="H225" s="1200"/>
      <c r="I225" s="1200"/>
      <c r="J225" s="1201"/>
      <c r="K225" s="1199"/>
      <c r="L225" s="1200"/>
      <c r="M225" s="1200"/>
      <c r="N225" s="1201"/>
      <c r="O225" s="1223" t="s">
        <v>97</v>
      </c>
      <c r="P225" s="1200"/>
      <c r="Q225" s="1200"/>
      <c r="R225" s="1200"/>
      <c r="S225" s="1200"/>
      <c r="T225" s="1201"/>
      <c r="U225" s="1223" t="s">
        <v>97</v>
      </c>
      <c r="V225" s="1200"/>
      <c r="W225" s="1200"/>
      <c r="X225" s="1200"/>
      <c r="Y225" s="1200"/>
      <c r="Z225" s="1201"/>
      <c r="AA225" s="1303" t="s">
        <v>1089</v>
      </c>
      <c r="AB225" s="1304"/>
      <c r="AC225" s="1304"/>
      <c r="AD225" s="1304"/>
      <c r="AE225" s="1305"/>
      <c r="AF225" s="1287" t="s">
        <v>992</v>
      </c>
      <c r="AG225" s="1288"/>
      <c r="AH225" s="1288"/>
      <c r="AI225" s="1288"/>
      <c r="AJ225" s="1288"/>
      <c r="AK225" s="1282"/>
      <c r="AL225" s="1287" t="s">
        <v>1090</v>
      </c>
      <c r="AM225" s="1288"/>
      <c r="AN225" s="1288"/>
      <c r="AO225" s="1288"/>
      <c r="AP225" s="1288"/>
      <c r="AQ225" s="1288"/>
      <c r="AR225" s="1288"/>
      <c r="AS225" s="1288"/>
      <c r="AT225" s="1288"/>
      <c r="AU225" s="1288"/>
      <c r="AV225" s="1288"/>
      <c r="AW225" s="1288"/>
      <c r="AX225" s="1288"/>
      <c r="AY225" s="1288"/>
      <c r="AZ225" s="1282"/>
      <c r="BA225" s="1185"/>
      <c r="BB225" s="1185"/>
      <c r="BC225" s="1185"/>
      <c r="BD225" s="1185"/>
      <c r="BE225" s="1244"/>
      <c r="BF225" s="590"/>
    </row>
    <row r="226" spans="1:58" ht="21.75" customHeight="1">
      <c r="A226" s="1331"/>
      <c r="B226" s="1202"/>
      <c r="C226" s="1203"/>
      <c r="D226" s="1203"/>
      <c r="E226" s="1203"/>
      <c r="F226" s="1203"/>
      <c r="G226" s="1203"/>
      <c r="H226" s="1203"/>
      <c r="I226" s="1203"/>
      <c r="J226" s="1204"/>
      <c r="K226" s="1202"/>
      <c r="L226" s="1203"/>
      <c r="M226" s="1203"/>
      <c r="N226" s="1204"/>
      <c r="O226" s="1202"/>
      <c r="P226" s="1203"/>
      <c r="Q226" s="1203"/>
      <c r="R226" s="1203"/>
      <c r="S226" s="1203"/>
      <c r="T226" s="1204"/>
      <c r="U226" s="1202"/>
      <c r="V226" s="1203"/>
      <c r="W226" s="1203"/>
      <c r="X226" s="1203"/>
      <c r="Y226" s="1203"/>
      <c r="Z226" s="1204"/>
      <c r="AA226" s="1306"/>
      <c r="AB226" s="1307"/>
      <c r="AC226" s="1307"/>
      <c r="AD226" s="1307"/>
      <c r="AE226" s="1308"/>
      <c r="AF226" s="1188" t="s">
        <v>126</v>
      </c>
      <c r="AG226" s="1188"/>
      <c r="AH226" s="1188"/>
      <c r="AI226" s="1188"/>
      <c r="AJ226" s="1188"/>
      <c r="AK226" s="1189"/>
      <c r="AL226" s="1190" t="s">
        <v>753</v>
      </c>
      <c r="AM226" s="1191"/>
      <c r="AN226" s="1191"/>
      <c r="AO226" s="1191"/>
      <c r="AP226" s="1191"/>
      <c r="AQ226" s="1191"/>
      <c r="AR226" s="1191"/>
      <c r="AS226" s="1191"/>
      <c r="AT226" s="1191"/>
      <c r="AU226" s="1191"/>
      <c r="AV226" s="1191"/>
      <c r="AW226" s="1191"/>
      <c r="AX226" s="1191"/>
      <c r="AY226" s="1191"/>
      <c r="AZ226" s="1192"/>
      <c r="BA226" s="1185"/>
      <c r="BB226" s="1185"/>
      <c r="BC226" s="1185"/>
      <c r="BD226" s="1185"/>
      <c r="BE226" s="1244"/>
      <c r="BF226" s="590"/>
    </row>
    <row r="227" spans="1:58" ht="22" customHeight="1">
      <c r="A227" s="1331"/>
      <c r="B227" s="1202"/>
      <c r="C227" s="1203"/>
      <c r="D227" s="1203"/>
      <c r="E227" s="1203"/>
      <c r="F227" s="1203"/>
      <c r="G227" s="1203"/>
      <c r="H227" s="1203"/>
      <c r="I227" s="1203"/>
      <c r="J227" s="1204"/>
      <c r="K227" s="1202"/>
      <c r="L227" s="1203"/>
      <c r="M227" s="1203"/>
      <c r="N227" s="1204"/>
      <c r="O227" s="1202"/>
      <c r="P227" s="1203"/>
      <c r="Q227" s="1203"/>
      <c r="R227" s="1203"/>
      <c r="S227" s="1203"/>
      <c r="T227" s="1204"/>
      <c r="U227" s="1202"/>
      <c r="V227" s="1203"/>
      <c r="W227" s="1203"/>
      <c r="X227" s="1203"/>
      <c r="Y227" s="1203"/>
      <c r="Z227" s="1204"/>
      <c r="AA227" s="1306"/>
      <c r="AB227" s="1307"/>
      <c r="AC227" s="1307"/>
      <c r="AD227" s="1307"/>
      <c r="AE227" s="1308"/>
      <c r="AF227" s="1189" t="s">
        <v>192</v>
      </c>
      <c r="AG227" s="1245"/>
      <c r="AH227" s="1245"/>
      <c r="AI227" s="1245"/>
      <c r="AJ227" s="1245"/>
      <c r="AK227" s="1245"/>
      <c r="AL227" s="1190" t="s">
        <v>753</v>
      </c>
      <c r="AM227" s="1191"/>
      <c r="AN227" s="1191"/>
      <c r="AO227" s="1191"/>
      <c r="AP227" s="1191"/>
      <c r="AQ227" s="1191"/>
      <c r="AR227" s="1191"/>
      <c r="AS227" s="1191"/>
      <c r="AT227" s="1191"/>
      <c r="AU227" s="1191"/>
      <c r="AV227" s="1191"/>
      <c r="AW227" s="1191"/>
      <c r="AX227" s="1191"/>
      <c r="AY227" s="1191"/>
      <c r="AZ227" s="1192"/>
      <c r="BA227" s="1185"/>
      <c r="BB227" s="1185"/>
      <c r="BC227" s="1185"/>
      <c r="BD227" s="1185"/>
      <c r="BE227" s="1244"/>
      <c r="BF227" s="590"/>
    </row>
    <row r="228" spans="1:58" ht="22" customHeight="1">
      <c r="A228" s="1331"/>
      <c r="B228" s="1202"/>
      <c r="C228" s="1203"/>
      <c r="D228" s="1203"/>
      <c r="E228" s="1203"/>
      <c r="F228" s="1203"/>
      <c r="G228" s="1203"/>
      <c r="H228" s="1203"/>
      <c r="I228" s="1203"/>
      <c r="J228" s="1204"/>
      <c r="K228" s="1202"/>
      <c r="L228" s="1203"/>
      <c r="M228" s="1203"/>
      <c r="N228" s="1204"/>
      <c r="O228" s="1202"/>
      <c r="P228" s="1203"/>
      <c r="Q228" s="1203"/>
      <c r="R228" s="1203"/>
      <c r="S228" s="1203"/>
      <c r="T228" s="1204"/>
      <c r="U228" s="1202"/>
      <c r="V228" s="1203"/>
      <c r="W228" s="1203"/>
      <c r="X228" s="1203"/>
      <c r="Y228" s="1203"/>
      <c r="Z228" s="1204"/>
      <c r="AA228" s="1306"/>
      <c r="AB228" s="1307"/>
      <c r="AC228" s="1307"/>
      <c r="AD228" s="1307"/>
      <c r="AE228" s="1308"/>
      <c r="AF228" s="1189" t="s">
        <v>546</v>
      </c>
      <c r="AG228" s="1245"/>
      <c r="AH228" s="1245"/>
      <c r="AI228" s="1245"/>
      <c r="AJ228" s="1245"/>
      <c r="AK228" s="1245"/>
      <c r="AL228" s="1246" t="s">
        <v>753</v>
      </c>
      <c r="AM228" s="1247"/>
      <c r="AN228" s="1247"/>
      <c r="AO228" s="1247"/>
      <c r="AP228" s="1247"/>
      <c r="AQ228" s="1247"/>
      <c r="AR228" s="1247"/>
      <c r="AS228" s="1247"/>
      <c r="AT228" s="1247"/>
      <c r="AU228" s="1247"/>
      <c r="AV228" s="1247"/>
      <c r="AW228" s="1247"/>
      <c r="AX228" s="1247"/>
      <c r="AY228" s="1247"/>
      <c r="AZ228" s="1248"/>
      <c r="BA228" s="1185"/>
      <c r="BB228" s="1185"/>
      <c r="BC228" s="1185"/>
      <c r="BD228" s="1185"/>
      <c r="BE228" s="1244"/>
      <c r="BF228" s="590"/>
    </row>
    <row r="229" spans="1:58" ht="22" customHeight="1">
      <c r="A229" s="1331"/>
      <c r="B229" s="1202"/>
      <c r="C229" s="1203"/>
      <c r="D229" s="1203"/>
      <c r="E229" s="1203"/>
      <c r="F229" s="1203"/>
      <c r="G229" s="1203"/>
      <c r="H229" s="1203"/>
      <c r="I229" s="1203"/>
      <c r="J229" s="1204"/>
      <c r="K229" s="1202"/>
      <c r="L229" s="1203"/>
      <c r="M229" s="1203"/>
      <c r="N229" s="1204"/>
      <c r="O229" s="1202"/>
      <c r="P229" s="1203"/>
      <c r="Q229" s="1203"/>
      <c r="R229" s="1203"/>
      <c r="S229" s="1203"/>
      <c r="T229" s="1204"/>
      <c r="U229" s="1202"/>
      <c r="V229" s="1203"/>
      <c r="W229" s="1203"/>
      <c r="X229" s="1203"/>
      <c r="Y229" s="1203"/>
      <c r="Z229" s="1204"/>
      <c r="AA229" s="1306"/>
      <c r="AB229" s="1307"/>
      <c r="AC229" s="1307"/>
      <c r="AD229" s="1307"/>
      <c r="AE229" s="1308"/>
      <c r="AF229" s="1193" t="s">
        <v>1060</v>
      </c>
      <c r="AG229" s="1194"/>
      <c r="AH229" s="1194"/>
      <c r="AI229" s="1194"/>
      <c r="AJ229" s="1194"/>
      <c r="AK229" s="1195"/>
      <c r="AL229" s="1257" t="s">
        <v>1067</v>
      </c>
      <c r="AM229" s="1258"/>
      <c r="AN229" s="1258"/>
      <c r="AO229" s="1258"/>
      <c r="AP229" s="1258"/>
      <c r="AQ229" s="1258"/>
      <c r="AR229" s="1258"/>
      <c r="AS229" s="1258"/>
      <c r="AT229" s="1258"/>
      <c r="AU229" s="1258"/>
      <c r="AV229" s="1258"/>
      <c r="AW229" s="1258"/>
      <c r="AX229" s="1258"/>
      <c r="AY229" s="1258"/>
      <c r="AZ229" s="1259"/>
      <c r="BA229" s="1265"/>
      <c r="BB229" s="1266"/>
      <c r="BC229" s="1266"/>
      <c r="BD229" s="1266"/>
      <c r="BE229" s="1267"/>
      <c r="BF229" s="590"/>
    </row>
    <row r="230" spans="1:58" ht="22" customHeight="1">
      <c r="A230" s="1331"/>
      <c r="B230" s="1202"/>
      <c r="C230" s="1203"/>
      <c r="D230" s="1203"/>
      <c r="E230" s="1203"/>
      <c r="F230" s="1203"/>
      <c r="G230" s="1203"/>
      <c r="H230" s="1203"/>
      <c r="I230" s="1203"/>
      <c r="J230" s="1204"/>
      <c r="K230" s="1202"/>
      <c r="L230" s="1203"/>
      <c r="M230" s="1203"/>
      <c r="N230" s="1204"/>
      <c r="O230" s="1202"/>
      <c r="P230" s="1203"/>
      <c r="Q230" s="1203"/>
      <c r="R230" s="1203"/>
      <c r="S230" s="1203"/>
      <c r="T230" s="1204"/>
      <c r="U230" s="1202"/>
      <c r="V230" s="1203"/>
      <c r="W230" s="1203"/>
      <c r="X230" s="1203"/>
      <c r="Y230" s="1203"/>
      <c r="Z230" s="1204"/>
      <c r="AA230" s="1306"/>
      <c r="AB230" s="1307"/>
      <c r="AC230" s="1307"/>
      <c r="AD230" s="1307"/>
      <c r="AE230" s="1308"/>
      <c r="AF230" s="1193" t="s">
        <v>1057</v>
      </c>
      <c r="AG230" s="1194"/>
      <c r="AH230" s="1194"/>
      <c r="AI230" s="1194"/>
      <c r="AJ230" s="1194"/>
      <c r="AK230" s="1195"/>
      <c r="AL230" s="1257" t="s">
        <v>753</v>
      </c>
      <c r="AM230" s="1258"/>
      <c r="AN230" s="1258"/>
      <c r="AO230" s="1258"/>
      <c r="AP230" s="1258"/>
      <c r="AQ230" s="1258"/>
      <c r="AR230" s="1258"/>
      <c r="AS230" s="1258"/>
      <c r="AT230" s="1258"/>
      <c r="AU230" s="1258"/>
      <c r="AV230" s="1258"/>
      <c r="AW230" s="1258"/>
      <c r="AX230" s="1258"/>
      <c r="AY230" s="1258"/>
      <c r="AZ230" s="1259"/>
      <c r="BA230" s="1265"/>
      <c r="BB230" s="1266"/>
      <c r="BC230" s="1266"/>
      <c r="BD230" s="1266"/>
      <c r="BE230" s="1267"/>
      <c r="BF230" s="590"/>
    </row>
    <row r="231" spans="1:58" ht="22" customHeight="1">
      <c r="A231" s="1331"/>
      <c r="B231" s="1202"/>
      <c r="C231" s="1203"/>
      <c r="D231" s="1203"/>
      <c r="E231" s="1203"/>
      <c r="F231" s="1203"/>
      <c r="G231" s="1203"/>
      <c r="H231" s="1203"/>
      <c r="I231" s="1203"/>
      <c r="J231" s="1204"/>
      <c r="K231" s="1202"/>
      <c r="L231" s="1203"/>
      <c r="M231" s="1203"/>
      <c r="N231" s="1204"/>
      <c r="O231" s="1202"/>
      <c r="P231" s="1203"/>
      <c r="Q231" s="1203"/>
      <c r="R231" s="1203"/>
      <c r="S231" s="1203"/>
      <c r="T231" s="1204"/>
      <c r="U231" s="1202"/>
      <c r="V231" s="1203"/>
      <c r="W231" s="1203"/>
      <c r="X231" s="1203"/>
      <c r="Y231" s="1203"/>
      <c r="Z231" s="1204"/>
      <c r="AA231" s="1306"/>
      <c r="AB231" s="1307"/>
      <c r="AC231" s="1307"/>
      <c r="AD231" s="1307"/>
      <c r="AE231" s="1308"/>
      <c r="AF231" s="1194" t="s">
        <v>1062</v>
      </c>
      <c r="AG231" s="1194"/>
      <c r="AH231" s="1194"/>
      <c r="AI231" s="1194"/>
      <c r="AJ231" s="1194"/>
      <c r="AK231" s="1195"/>
      <c r="AL231" s="1226" t="s">
        <v>753</v>
      </c>
      <c r="AM231" s="1227"/>
      <c r="AN231" s="1227"/>
      <c r="AO231" s="1227"/>
      <c r="AP231" s="1227"/>
      <c r="AQ231" s="1227"/>
      <c r="AR231" s="1227"/>
      <c r="AS231" s="1227"/>
      <c r="AT231" s="1227"/>
      <c r="AU231" s="1227"/>
      <c r="AV231" s="1227"/>
      <c r="AW231" s="1227"/>
      <c r="AX231" s="1227"/>
      <c r="AY231" s="1227"/>
      <c r="AZ231" s="1228"/>
      <c r="BA231" s="1280"/>
      <c r="BB231" s="1280"/>
      <c r="BC231" s="1280"/>
      <c r="BD231" s="1280"/>
      <c r="BE231" s="1281"/>
      <c r="BF231" s="590"/>
    </row>
    <row r="232" spans="1:58" ht="22" customHeight="1">
      <c r="A232" s="1331"/>
      <c r="B232" s="1202"/>
      <c r="C232" s="1203"/>
      <c r="D232" s="1203"/>
      <c r="E232" s="1203"/>
      <c r="F232" s="1203"/>
      <c r="G232" s="1203"/>
      <c r="H232" s="1203"/>
      <c r="I232" s="1203"/>
      <c r="J232" s="1204"/>
      <c r="K232" s="1202"/>
      <c r="L232" s="1203"/>
      <c r="M232" s="1203"/>
      <c r="N232" s="1204"/>
      <c r="O232" s="1202"/>
      <c r="P232" s="1203"/>
      <c r="Q232" s="1203"/>
      <c r="R232" s="1203"/>
      <c r="S232" s="1203"/>
      <c r="T232" s="1204"/>
      <c r="U232" s="1202"/>
      <c r="V232" s="1203"/>
      <c r="W232" s="1203"/>
      <c r="X232" s="1203"/>
      <c r="Y232" s="1203"/>
      <c r="Z232" s="1204"/>
      <c r="AA232" s="1306"/>
      <c r="AB232" s="1307"/>
      <c r="AC232" s="1307"/>
      <c r="AD232" s="1307"/>
      <c r="AE232" s="1308"/>
      <c r="AF232" s="1194" t="s">
        <v>1059</v>
      </c>
      <c r="AG232" s="1194"/>
      <c r="AH232" s="1194"/>
      <c r="AI232" s="1194"/>
      <c r="AJ232" s="1194"/>
      <c r="AK232" s="1195"/>
      <c r="AL232" s="1226" t="s">
        <v>753</v>
      </c>
      <c r="AM232" s="1227"/>
      <c r="AN232" s="1227"/>
      <c r="AO232" s="1227"/>
      <c r="AP232" s="1227"/>
      <c r="AQ232" s="1227"/>
      <c r="AR232" s="1227"/>
      <c r="AS232" s="1227"/>
      <c r="AT232" s="1227"/>
      <c r="AU232" s="1227"/>
      <c r="AV232" s="1227"/>
      <c r="AW232" s="1227"/>
      <c r="AX232" s="1227"/>
      <c r="AY232" s="1227"/>
      <c r="AZ232" s="1228"/>
      <c r="BA232" s="1280"/>
      <c r="BB232" s="1280"/>
      <c r="BC232" s="1280"/>
      <c r="BD232" s="1280"/>
      <c r="BE232" s="1281"/>
      <c r="BF232" s="590"/>
    </row>
    <row r="233" spans="1:58" ht="22" customHeight="1">
      <c r="A233" s="1331"/>
      <c r="B233" s="1202"/>
      <c r="C233" s="1203"/>
      <c r="D233" s="1203"/>
      <c r="E233" s="1203"/>
      <c r="F233" s="1203"/>
      <c r="G233" s="1203"/>
      <c r="H233" s="1203"/>
      <c r="I233" s="1203"/>
      <c r="J233" s="1204"/>
      <c r="K233" s="1202"/>
      <c r="L233" s="1203"/>
      <c r="M233" s="1203"/>
      <c r="N233" s="1204"/>
      <c r="O233" s="1202"/>
      <c r="P233" s="1203"/>
      <c r="Q233" s="1203"/>
      <c r="R233" s="1203"/>
      <c r="S233" s="1203"/>
      <c r="T233" s="1204"/>
      <c r="U233" s="1202"/>
      <c r="V233" s="1203"/>
      <c r="W233" s="1203"/>
      <c r="X233" s="1203"/>
      <c r="Y233" s="1203"/>
      <c r="Z233" s="1204"/>
      <c r="AA233" s="1306"/>
      <c r="AB233" s="1307"/>
      <c r="AC233" s="1307"/>
      <c r="AD233" s="1307"/>
      <c r="AE233" s="1308"/>
      <c r="AF233" s="1189" t="s">
        <v>756</v>
      </c>
      <c r="AG233" s="1245"/>
      <c r="AH233" s="1245"/>
      <c r="AI233" s="1245"/>
      <c r="AJ233" s="1245"/>
      <c r="AK233" s="1245"/>
      <c r="AL233" s="1246" t="s">
        <v>755</v>
      </c>
      <c r="AM233" s="1247"/>
      <c r="AN233" s="1247"/>
      <c r="AO233" s="1247"/>
      <c r="AP233" s="1247"/>
      <c r="AQ233" s="1247"/>
      <c r="AR233" s="1247"/>
      <c r="AS233" s="1247"/>
      <c r="AT233" s="1247"/>
      <c r="AU233" s="1247"/>
      <c r="AV233" s="1247"/>
      <c r="AW233" s="1247"/>
      <c r="AX233" s="1247"/>
      <c r="AY233" s="1247"/>
      <c r="AZ233" s="1248"/>
      <c r="BA233" s="1185"/>
      <c r="BB233" s="1185"/>
      <c r="BC233" s="1185"/>
      <c r="BD233" s="1185"/>
      <c r="BE233" s="1244"/>
      <c r="BF233" s="590"/>
    </row>
    <row r="234" spans="1:58" ht="22" customHeight="1">
      <c r="A234" s="1331"/>
      <c r="B234" s="1202"/>
      <c r="C234" s="1203"/>
      <c r="D234" s="1203"/>
      <c r="E234" s="1203"/>
      <c r="F234" s="1203"/>
      <c r="G234" s="1203"/>
      <c r="H234" s="1203"/>
      <c r="I234" s="1203"/>
      <c r="J234" s="1204"/>
      <c r="K234" s="1202"/>
      <c r="L234" s="1203"/>
      <c r="M234" s="1203"/>
      <c r="N234" s="1204"/>
      <c r="O234" s="1202"/>
      <c r="P234" s="1203"/>
      <c r="Q234" s="1203"/>
      <c r="R234" s="1203"/>
      <c r="S234" s="1203"/>
      <c r="T234" s="1204"/>
      <c r="U234" s="1202"/>
      <c r="V234" s="1203"/>
      <c r="W234" s="1203"/>
      <c r="X234" s="1203"/>
      <c r="Y234" s="1203"/>
      <c r="Z234" s="1204"/>
      <c r="AA234" s="1306"/>
      <c r="AB234" s="1307"/>
      <c r="AC234" s="1307"/>
      <c r="AD234" s="1307"/>
      <c r="AE234" s="1308"/>
      <c r="AF234" s="1188" t="s">
        <v>194</v>
      </c>
      <c r="AG234" s="1188"/>
      <c r="AH234" s="1188"/>
      <c r="AI234" s="1188"/>
      <c r="AJ234" s="1188"/>
      <c r="AK234" s="1189"/>
      <c r="AL234" s="1294" t="s">
        <v>1113</v>
      </c>
      <c r="AM234" s="1295"/>
      <c r="AN234" s="1295"/>
      <c r="AO234" s="1295"/>
      <c r="AP234" s="1295"/>
      <c r="AQ234" s="1295"/>
      <c r="AR234" s="1295"/>
      <c r="AS234" s="1295"/>
      <c r="AT234" s="1295"/>
      <c r="AU234" s="1295"/>
      <c r="AV234" s="1295"/>
      <c r="AW234" s="1295"/>
      <c r="AX234" s="1295"/>
      <c r="AY234" s="1295"/>
      <c r="AZ234" s="1296"/>
      <c r="BA234" s="1185"/>
      <c r="BB234" s="1185"/>
      <c r="BC234" s="1185"/>
      <c r="BD234" s="1185"/>
      <c r="BE234" s="1244"/>
      <c r="BF234" s="590"/>
    </row>
    <row r="235" spans="1:58" ht="22" customHeight="1">
      <c r="A235" s="1331"/>
      <c r="B235" s="1202"/>
      <c r="C235" s="1203"/>
      <c r="D235" s="1203"/>
      <c r="E235" s="1203"/>
      <c r="F235" s="1203"/>
      <c r="G235" s="1203"/>
      <c r="H235" s="1203"/>
      <c r="I235" s="1203"/>
      <c r="J235" s="1204"/>
      <c r="K235" s="1202"/>
      <c r="L235" s="1203"/>
      <c r="M235" s="1203"/>
      <c r="N235" s="1204"/>
      <c r="O235" s="1202"/>
      <c r="P235" s="1203"/>
      <c r="Q235" s="1203"/>
      <c r="R235" s="1203"/>
      <c r="S235" s="1203"/>
      <c r="T235" s="1204"/>
      <c r="U235" s="1202"/>
      <c r="V235" s="1203"/>
      <c r="W235" s="1203"/>
      <c r="X235" s="1203"/>
      <c r="Y235" s="1203"/>
      <c r="Z235" s="1204"/>
      <c r="AA235" s="1306"/>
      <c r="AB235" s="1307"/>
      <c r="AC235" s="1307"/>
      <c r="AD235" s="1307"/>
      <c r="AE235" s="1308"/>
      <c r="AF235" s="1189" t="s">
        <v>141</v>
      </c>
      <c r="AG235" s="1245"/>
      <c r="AH235" s="1245"/>
      <c r="AI235" s="1245"/>
      <c r="AJ235" s="1245"/>
      <c r="AK235" s="1245"/>
      <c r="AL235" s="1190" t="s">
        <v>764</v>
      </c>
      <c r="AM235" s="1191"/>
      <c r="AN235" s="1191"/>
      <c r="AO235" s="1191"/>
      <c r="AP235" s="1191"/>
      <c r="AQ235" s="1191"/>
      <c r="AR235" s="1191"/>
      <c r="AS235" s="1191"/>
      <c r="AT235" s="1191"/>
      <c r="AU235" s="1191"/>
      <c r="AV235" s="1191"/>
      <c r="AW235" s="1191"/>
      <c r="AX235" s="1191"/>
      <c r="AY235" s="1191"/>
      <c r="AZ235" s="1192"/>
      <c r="BA235" s="1185"/>
      <c r="BB235" s="1185"/>
      <c r="BC235" s="1185"/>
      <c r="BD235" s="1185"/>
      <c r="BE235" s="1244"/>
      <c r="BF235" s="590"/>
    </row>
    <row r="236" spans="1:58" ht="22" customHeight="1">
      <c r="A236" s="1331"/>
      <c r="B236" s="1202"/>
      <c r="C236" s="1203"/>
      <c r="D236" s="1203"/>
      <c r="E236" s="1203"/>
      <c r="F236" s="1203"/>
      <c r="G236" s="1203"/>
      <c r="H236" s="1203"/>
      <c r="I236" s="1203"/>
      <c r="J236" s="1204"/>
      <c r="K236" s="1202"/>
      <c r="L236" s="1203"/>
      <c r="M236" s="1203"/>
      <c r="N236" s="1204"/>
      <c r="O236" s="1202"/>
      <c r="P236" s="1203"/>
      <c r="Q236" s="1203"/>
      <c r="R236" s="1203"/>
      <c r="S236" s="1203"/>
      <c r="T236" s="1204"/>
      <c r="U236" s="1202"/>
      <c r="V236" s="1203"/>
      <c r="W236" s="1203"/>
      <c r="X236" s="1203"/>
      <c r="Y236" s="1203"/>
      <c r="Z236" s="1204"/>
      <c r="AA236" s="1306"/>
      <c r="AB236" s="1307"/>
      <c r="AC236" s="1307"/>
      <c r="AD236" s="1307"/>
      <c r="AE236" s="1308"/>
      <c r="AF236" s="1189" t="s">
        <v>164</v>
      </c>
      <c r="AG236" s="1245"/>
      <c r="AH236" s="1245"/>
      <c r="AI236" s="1245"/>
      <c r="AJ236" s="1245"/>
      <c r="AK236" s="1245"/>
      <c r="AL236" s="1190" t="s">
        <v>753</v>
      </c>
      <c r="AM236" s="1191"/>
      <c r="AN236" s="1191"/>
      <c r="AO236" s="1191"/>
      <c r="AP236" s="1191"/>
      <c r="AQ236" s="1191"/>
      <c r="AR236" s="1191"/>
      <c r="AS236" s="1191"/>
      <c r="AT236" s="1191"/>
      <c r="AU236" s="1191"/>
      <c r="AV236" s="1191"/>
      <c r="AW236" s="1191"/>
      <c r="AX236" s="1191"/>
      <c r="AY236" s="1191"/>
      <c r="AZ236" s="1192"/>
      <c r="BA236" s="1185"/>
      <c r="BB236" s="1185"/>
      <c r="BC236" s="1185"/>
      <c r="BD236" s="1185"/>
      <c r="BE236" s="1244"/>
      <c r="BF236" s="590"/>
    </row>
    <row r="237" spans="1:58" ht="22" customHeight="1">
      <c r="A237" s="1331"/>
      <c r="B237" s="1202"/>
      <c r="C237" s="1203"/>
      <c r="D237" s="1203"/>
      <c r="E237" s="1203"/>
      <c r="F237" s="1203"/>
      <c r="G237" s="1203"/>
      <c r="H237" s="1203"/>
      <c r="I237" s="1203"/>
      <c r="J237" s="1204"/>
      <c r="K237" s="1202"/>
      <c r="L237" s="1203"/>
      <c r="M237" s="1203"/>
      <c r="N237" s="1204"/>
      <c r="O237" s="1202"/>
      <c r="P237" s="1203"/>
      <c r="Q237" s="1203"/>
      <c r="R237" s="1203"/>
      <c r="S237" s="1203"/>
      <c r="T237" s="1204"/>
      <c r="U237" s="1202"/>
      <c r="V237" s="1203"/>
      <c r="W237" s="1203"/>
      <c r="X237" s="1203"/>
      <c r="Y237" s="1203"/>
      <c r="Z237" s="1204"/>
      <c r="AA237" s="1306"/>
      <c r="AB237" s="1307"/>
      <c r="AC237" s="1307"/>
      <c r="AD237" s="1307"/>
      <c r="AE237" s="1308"/>
      <c r="AF237" s="1315" t="s">
        <v>551</v>
      </c>
      <c r="AG237" s="1316"/>
      <c r="AH237" s="1316"/>
      <c r="AI237" s="1316"/>
      <c r="AJ237" s="1316"/>
      <c r="AK237" s="1317"/>
      <c r="AL237" s="1246" t="s">
        <v>763</v>
      </c>
      <c r="AM237" s="1247"/>
      <c r="AN237" s="1247"/>
      <c r="AO237" s="1247"/>
      <c r="AP237" s="1247"/>
      <c r="AQ237" s="1247"/>
      <c r="AR237" s="1247"/>
      <c r="AS237" s="1247"/>
      <c r="AT237" s="1247"/>
      <c r="AU237" s="1247"/>
      <c r="AV237" s="1247"/>
      <c r="AW237" s="1247"/>
      <c r="AX237" s="1247"/>
      <c r="AY237" s="1247"/>
      <c r="AZ237" s="1248"/>
      <c r="BA237" s="1260"/>
      <c r="BB237" s="1261"/>
      <c r="BC237" s="1261"/>
      <c r="BD237" s="1261"/>
      <c r="BE237" s="1262"/>
      <c r="BF237" s="590"/>
    </row>
    <row r="238" spans="1:58" ht="22" customHeight="1">
      <c r="A238" s="1331"/>
      <c r="B238" s="1202"/>
      <c r="C238" s="1203"/>
      <c r="D238" s="1203"/>
      <c r="E238" s="1203"/>
      <c r="F238" s="1203"/>
      <c r="G238" s="1203"/>
      <c r="H238" s="1203"/>
      <c r="I238" s="1203"/>
      <c r="J238" s="1204"/>
      <c r="K238" s="1202"/>
      <c r="L238" s="1203"/>
      <c r="M238" s="1203"/>
      <c r="N238" s="1204"/>
      <c r="O238" s="1202"/>
      <c r="P238" s="1203"/>
      <c r="Q238" s="1203"/>
      <c r="R238" s="1203"/>
      <c r="S238" s="1203"/>
      <c r="T238" s="1204"/>
      <c r="U238" s="1202"/>
      <c r="V238" s="1203"/>
      <c r="W238" s="1203"/>
      <c r="X238" s="1203"/>
      <c r="Y238" s="1203"/>
      <c r="Z238" s="1204"/>
      <c r="AA238" s="1306"/>
      <c r="AB238" s="1307"/>
      <c r="AC238" s="1307"/>
      <c r="AD238" s="1307"/>
      <c r="AE238" s="1308"/>
      <c r="AF238" s="1189" t="s">
        <v>140</v>
      </c>
      <c r="AG238" s="1245"/>
      <c r="AH238" s="1245"/>
      <c r="AI238" s="1245"/>
      <c r="AJ238" s="1245"/>
      <c r="AK238" s="1245"/>
      <c r="AL238" s="1190" t="s">
        <v>753</v>
      </c>
      <c r="AM238" s="1191"/>
      <c r="AN238" s="1191"/>
      <c r="AO238" s="1191"/>
      <c r="AP238" s="1191"/>
      <c r="AQ238" s="1191"/>
      <c r="AR238" s="1191"/>
      <c r="AS238" s="1191"/>
      <c r="AT238" s="1191"/>
      <c r="AU238" s="1191"/>
      <c r="AV238" s="1191"/>
      <c r="AW238" s="1191"/>
      <c r="AX238" s="1191"/>
      <c r="AY238" s="1191"/>
      <c r="AZ238" s="1192"/>
      <c r="BA238" s="1185"/>
      <c r="BB238" s="1185"/>
      <c r="BC238" s="1185"/>
      <c r="BD238" s="1185"/>
      <c r="BE238" s="1244"/>
      <c r="BF238" s="590"/>
    </row>
    <row r="239" spans="1:58" ht="22" customHeight="1">
      <c r="A239" s="1331"/>
      <c r="B239" s="1202"/>
      <c r="C239" s="1203"/>
      <c r="D239" s="1203"/>
      <c r="E239" s="1203"/>
      <c r="F239" s="1203"/>
      <c r="G239" s="1203"/>
      <c r="H239" s="1203"/>
      <c r="I239" s="1203"/>
      <c r="J239" s="1204"/>
      <c r="K239" s="1202"/>
      <c r="L239" s="1203"/>
      <c r="M239" s="1203"/>
      <c r="N239" s="1204"/>
      <c r="O239" s="1202"/>
      <c r="P239" s="1203"/>
      <c r="Q239" s="1203"/>
      <c r="R239" s="1203"/>
      <c r="S239" s="1203"/>
      <c r="T239" s="1204"/>
      <c r="U239" s="1202"/>
      <c r="V239" s="1203"/>
      <c r="W239" s="1203"/>
      <c r="X239" s="1203"/>
      <c r="Y239" s="1203"/>
      <c r="Z239" s="1204"/>
      <c r="AA239" s="1306"/>
      <c r="AB239" s="1307"/>
      <c r="AC239" s="1307"/>
      <c r="AD239" s="1307"/>
      <c r="AE239" s="1308"/>
      <c r="AF239" s="1189" t="s">
        <v>1091</v>
      </c>
      <c r="AG239" s="1245"/>
      <c r="AH239" s="1245"/>
      <c r="AI239" s="1245"/>
      <c r="AJ239" s="1245"/>
      <c r="AK239" s="1245"/>
      <c r="AL239" s="1190" t="s">
        <v>1056</v>
      </c>
      <c r="AM239" s="1191"/>
      <c r="AN239" s="1191"/>
      <c r="AO239" s="1191"/>
      <c r="AP239" s="1191"/>
      <c r="AQ239" s="1191"/>
      <c r="AR239" s="1191"/>
      <c r="AS239" s="1191"/>
      <c r="AT239" s="1191"/>
      <c r="AU239" s="1191"/>
      <c r="AV239" s="1191"/>
      <c r="AW239" s="1191"/>
      <c r="AX239" s="1191"/>
      <c r="AY239" s="1191"/>
      <c r="AZ239" s="1192"/>
      <c r="BA239" s="1242"/>
      <c r="BB239" s="1242"/>
      <c r="BC239" s="1242"/>
      <c r="BD239" s="1242"/>
      <c r="BE239" s="1243"/>
      <c r="BF239" s="590"/>
    </row>
    <row r="240" spans="1:58" ht="22" customHeight="1">
      <c r="A240" s="1331"/>
      <c r="B240" s="1202"/>
      <c r="C240" s="1203"/>
      <c r="D240" s="1203"/>
      <c r="E240" s="1203"/>
      <c r="F240" s="1203"/>
      <c r="G240" s="1203"/>
      <c r="H240" s="1203"/>
      <c r="I240" s="1203"/>
      <c r="J240" s="1204"/>
      <c r="K240" s="1202"/>
      <c r="L240" s="1203"/>
      <c r="M240" s="1203"/>
      <c r="N240" s="1204"/>
      <c r="O240" s="1202"/>
      <c r="P240" s="1203"/>
      <c r="Q240" s="1203"/>
      <c r="R240" s="1203"/>
      <c r="S240" s="1203"/>
      <c r="T240" s="1204"/>
      <c r="U240" s="1202"/>
      <c r="V240" s="1203"/>
      <c r="W240" s="1203"/>
      <c r="X240" s="1203"/>
      <c r="Y240" s="1203"/>
      <c r="Z240" s="1204"/>
      <c r="AA240" s="1306"/>
      <c r="AB240" s="1307"/>
      <c r="AC240" s="1307"/>
      <c r="AD240" s="1307"/>
      <c r="AE240" s="1308"/>
      <c r="AF240" s="1189" t="s">
        <v>195</v>
      </c>
      <c r="AG240" s="1245"/>
      <c r="AH240" s="1245"/>
      <c r="AI240" s="1245"/>
      <c r="AJ240" s="1245"/>
      <c r="AK240" s="1245"/>
      <c r="AL240" s="1246" t="s">
        <v>762</v>
      </c>
      <c r="AM240" s="1247"/>
      <c r="AN240" s="1247"/>
      <c r="AO240" s="1247"/>
      <c r="AP240" s="1247"/>
      <c r="AQ240" s="1247"/>
      <c r="AR240" s="1247"/>
      <c r="AS240" s="1247"/>
      <c r="AT240" s="1247"/>
      <c r="AU240" s="1247"/>
      <c r="AV240" s="1247"/>
      <c r="AW240" s="1247"/>
      <c r="AX240" s="1247"/>
      <c r="AY240" s="1247"/>
      <c r="AZ240" s="1248"/>
      <c r="BA240" s="1185"/>
      <c r="BB240" s="1185"/>
      <c r="BC240" s="1185"/>
      <c r="BD240" s="1185"/>
      <c r="BE240" s="1244"/>
      <c r="BF240" s="590"/>
    </row>
    <row r="241" spans="1:58" ht="21" customHeight="1">
      <c r="A241" s="1331"/>
      <c r="B241" s="1202"/>
      <c r="C241" s="1203"/>
      <c r="D241" s="1203"/>
      <c r="E241" s="1203"/>
      <c r="F241" s="1203"/>
      <c r="G241" s="1203"/>
      <c r="H241" s="1203"/>
      <c r="I241" s="1203"/>
      <c r="J241" s="1204"/>
      <c r="K241" s="1202"/>
      <c r="L241" s="1203"/>
      <c r="M241" s="1203"/>
      <c r="N241" s="1204"/>
      <c r="O241" s="1202"/>
      <c r="P241" s="1203"/>
      <c r="Q241" s="1203"/>
      <c r="R241" s="1203"/>
      <c r="S241" s="1203"/>
      <c r="T241" s="1204"/>
      <c r="U241" s="1202"/>
      <c r="V241" s="1203"/>
      <c r="W241" s="1203"/>
      <c r="X241" s="1203"/>
      <c r="Y241" s="1203"/>
      <c r="Z241" s="1204"/>
      <c r="AA241" s="1306"/>
      <c r="AB241" s="1307"/>
      <c r="AC241" s="1307"/>
      <c r="AD241" s="1307"/>
      <c r="AE241" s="1308"/>
      <c r="AF241" s="1189" t="s">
        <v>193</v>
      </c>
      <c r="AG241" s="1245"/>
      <c r="AH241" s="1245"/>
      <c r="AI241" s="1245"/>
      <c r="AJ241" s="1245"/>
      <c r="AK241" s="1245"/>
      <c r="AL241" s="1190" t="s">
        <v>753</v>
      </c>
      <c r="AM241" s="1191"/>
      <c r="AN241" s="1191"/>
      <c r="AO241" s="1191"/>
      <c r="AP241" s="1191"/>
      <c r="AQ241" s="1191"/>
      <c r="AR241" s="1191"/>
      <c r="AS241" s="1191"/>
      <c r="AT241" s="1191"/>
      <c r="AU241" s="1191"/>
      <c r="AV241" s="1191"/>
      <c r="AW241" s="1191"/>
      <c r="AX241" s="1191"/>
      <c r="AY241" s="1191"/>
      <c r="AZ241" s="1192"/>
      <c r="BA241" s="1185"/>
      <c r="BB241" s="1185"/>
      <c r="BC241" s="1185"/>
      <c r="BD241" s="1185"/>
      <c r="BE241" s="1244"/>
      <c r="BF241" s="590"/>
    </row>
    <row r="242" spans="1:58" ht="22" customHeight="1">
      <c r="A242" s="1331"/>
      <c r="B242" s="1202"/>
      <c r="C242" s="1203"/>
      <c r="D242" s="1203"/>
      <c r="E242" s="1203"/>
      <c r="F242" s="1203"/>
      <c r="G242" s="1203"/>
      <c r="H242" s="1203"/>
      <c r="I242" s="1203"/>
      <c r="J242" s="1204"/>
      <c r="K242" s="1297"/>
      <c r="L242" s="1298"/>
      <c r="M242" s="1298"/>
      <c r="N242" s="1299"/>
      <c r="O242" s="1297"/>
      <c r="P242" s="1298"/>
      <c r="Q242" s="1298"/>
      <c r="R242" s="1298"/>
      <c r="S242" s="1298"/>
      <c r="T242" s="1299"/>
      <c r="U242" s="1297"/>
      <c r="V242" s="1298"/>
      <c r="W242" s="1298"/>
      <c r="X242" s="1298"/>
      <c r="Y242" s="1298"/>
      <c r="Z242" s="1299"/>
      <c r="AA242" s="1309"/>
      <c r="AB242" s="1310"/>
      <c r="AC242" s="1310"/>
      <c r="AD242" s="1310"/>
      <c r="AE242" s="1311"/>
      <c r="AF242" s="1288" t="s">
        <v>761</v>
      </c>
      <c r="AG242" s="1188"/>
      <c r="AH242" s="1188"/>
      <c r="AI242" s="1188"/>
      <c r="AJ242" s="1188"/>
      <c r="AK242" s="1189"/>
      <c r="AL242" s="1190" t="s">
        <v>753</v>
      </c>
      <c r="AM242" s="1191"/>
      <c r="AN242" s="1191"/>
      <c r="AO242" s="1191"/>
      <c r="AP242" s="1191"/>
      <c r="AQ242" s="1191"/>
      <c r="AR242" s="1191"/>
      <c r="AS242" s="1191"/>
      <c r="AT242" s="1191"/>
      <c r="AU242" s="1191"/>
      <c r="AV242" s="1191"/>
      <c r="AW242" s="1191"/>
      <c r="AX242" s="1191"/>
      <c r="AY242" s="1191"/>
      <c r="AZ242" s="1192"/>
      <c r="BA242" s="1185"/>
      <c r="BB242" s="1185"/>
      <c r="BC242" s="1185"/>
      <c r="BD242" s="1185"/>
      <c r="BE242" s="1244"/>
      <c r="BF242" s="590"/>
    </row>
    <row r="243" spans="1:58" ht="22" customHeight="1">
      <c r="A243" s="1331"/>
      <c r="B243" s="1202"/>
      <c r="C243" s="1203"/>
      <c r="D243" s="1203"/>
      <c r="E243" s="1203"/>
      <c r="F243" s="1203"/>
      <c r="G243" s="1203"/>
      <c r="H243" s="1203"/>
      <c r="I243" s="1203"/>
      <c r="J243" s="1204"/>
      <c r="K243" s="1297"/>
      <c r="L243" s="1298"/>
      <c r="M243" s="1298"/>
      <c r="N243" s="1299"/>
      <c r="O243" s="1297"/>
      <c r="P243" s="1298"/>
      <c r="Q243" s="1298"/>
      <c r="R243" s="1298"/>
      <c r="S243" s="1298"/>
      <c r="T243" s="1299"/>
      <c r="U243" s="1297"/>
      <c r="V243" s="1298"/>
      <c r="W243" s="1298"/>
      <c r="X243" s="1298"/>
      <c r="Y243" s="1298"/>
      <c r="Z243" s="1299"/>
      <c r="AA243" s="1309"/>
      <c r="AB243" s="1310"/>
      <c r="AC243" s="1310"/>
      <c r="AD243" s="1310"/>
      <c r="AE243" s="1311"/>
      <c r="AF243" s="1188" t="s">
        <v>90</v>
      </c>
      <c r="AG243" s="1188"/>
      <c r="AH243" s="1188"/>
      <c r="AI243" s="1188"/>
      <c r="AJ243" s="1188"/>
      <c r="AK243" s="1189"/>
      <c r="AL243" s="1190" t="s">
        <v>753</v>
      </c>
      <c r="AM243" s="1191"/>
      <c r="AN243" s="1191"/>
      <c r="AO243" s="1191"/>
      <c r="AP243" s="1191"/>
      <c r="AQ243" s="1191"/>
      <c r="AR243" s="1191"/>
      <c r="AS243" s="1191"/>
      <c r="AT243" s="1191"/>
      <c r="AU243" s="1191"/>
      <c r="AV243" s="1191"/>
      <c r="AW243" s="1191"/>
      <c r="AX243" s="1191"/>
      <c r="AY243" s="1191"/>
      <c r="AZ243" s="1192"/>
      <c r="BA243" s="1185"/>
      <c r="BB243" s="1185"/>
      <c r="BC243" s="1185"/>
      <c r="BD243" s="1185"/>
      <c r="BE243" s="1244"/>
      <c r="BF243" s="590"/>
    </row>
    <row r="244" spans="1:58" ht="22" customHeight="1">
      <c r="A244" s="1331"/>
      <c r="B244" s="1202"/>
      <c r="C244" s="1203"/>
      <c r="D244" s="1203"/>
      <c r="E244" s="1203"/>
      <c r="F244" s="1203"/>
      <c r="G244" s="1203"/>
      <c r="H244" s="1203"/>
      <c r="I244" s="1203"/>
      <c r="J244" s="1204"/>
      <c r="K244" s="1297"/>
      <c r="L244" s="1298"/>
      <c r="M244" s="1298"/>
      <c r="N244" s="1299"/>
      <c r="O244" s="1297"/>
      <c r="P244" s="1298"/>
      <c r="Q244" s="1298"/>
      <c r="R244" s="1298"/>
      <c r="S244" s="1298"/>
      <c r="T244" s="1299"/>
      <c r="U244" s="1297"/>
      <c r="V244" s="1298"/>
      <c r="W244" s="1298"/>
      <c r="X244" s="1298"/>
      <c r="Y244" s="1298"/>
      <c r="Z244" s="1299"/>
      <c r="AA244" s="1309"/>
      <c r="AB244" s="1310"/>
      <c r="AC244" s="1310"/>
      <c r="AD244" s="1310"/>
      <c r="AE244" s="1311"/>
      <c r="AF244" s="1279" t="s">
        <v>760</v>
      </c>
      <c r="AG244" s="1188"/>
      <c r="AH244" s="1188"/>
      <c r="AI244" s="1188"/>
      <c r="AJ244" s="1188"/>
      <c r="AK244" s="1189"/>
      <c r="AL244" s="1190" t="s">
        <v>753</v>
      </c>
      <c r="AM244" s="1191"/>
      <c r="AN244" s="1191"/>
      <c r="AO244" s="1191"/>
      <c r="AP244" s="1191"/>
      <c r="AQ244" s="1191"/>
      <c r="AR244" s="1191"/>
      <c r="AS244" s="1191"/>
      <c r="AT244" s="1191"/>
      <c r="AU244" s="1191"/>
      <c r="AV244" s="1191"/>
      <c r="AW244" s="1191"/>
      <c r="AX244" s="1191"/>
      <c r="AY244" s="1191"/>
      <c r="AZ244" s="1192"/>
      <c r="BA244" s="1268"/>
      <c r="BB244" s="1269"/>
      <c r="BC244" s="1269"/>
      <c r="BD244" s="1269"/>
      <c r="BE244" s="1270"/>
      <c r="BF244" s="590"/>
    </row>
    <row r="245" spans="1:58" ht="22" customHeight="1">
      <c r="A245" s="1331"/>
      <c r="B245" s="1202"/>
      <c r="C245" s="1203"/>
      <c r="D245" s="1203"/>
      <c r="E245" s="1203"/>
      <c r="F245" s="1203"/>
      <c r="G245" s="1203"/>
      <c r="H245" s="1203"/>
      <c r="I245" s="1203"/>
      <c r="J245" s="1204"/>
      <c r="K245" s="1297"/>
      <c r="L245" s="1298"/>
      <c r="M245" s="1298"/>
      <c r="N245" s="1299"/>
      <c r="O245" s="1297"/>
      <c r="P245" s="1298"/>
      <c r="Q245" s="1298"/>
      <c r="R245" s="1298"/>
      <c r="S245" s="1298"/>
      <c r="T245" s="1299"/>
      <c r="U245" s="1297"/>
      <c r="V245" s="1298"/>
      <c r="W245" s="1298"/>
      <c r="X245" s="1298"/>
      <c r="Y245" s="1298"/>
      <c r="Z245" s="1299"/>
      <c r="AA245" s="1309"/>
      <c r="AB245" s="1310"/>
      <c r="AC245" s="1310"/>
      <c r="AD245" s="1310"/>
      <c r="AE245" s="1311"/>
      <c r="AF245" s="1279" t="s">
        <v>998</v>
      </c>
      <c r="AG245" s="1188"/>
      <c r="AH245" s="1188"/>
      <c r="AI245" s="1188"/>
      <c r="AJ245" s="1188"/>
      <c r="AK245" s="1189"/>
      <c r="AL245" s="1190" t="s">
        <v>753</v>
      </c>
      <c r="AM245" s="1191"/>
      <c r="AN245" s="1191"/>
      <c r="AO245" s="1191"/>
      <c r="AP245" s="1191"/>
      <c r="AQ245" s="1191"/>
      <c r="AR245" s="1191"/>
      <c r="AS245" s="1191"/>
      <c r="AT245" s="1191"/>
      <c r="AU245" s="1191"/>
      <c r="AV245" s="1191"/>
      <c r="AW245" s="1191"/>
      <c r="AX245" s="1191"/>
      <c r="AY245" s="1191"/>
      <c r="AZ245" s="1192"/>
      <c r="BA245" s="1291"/>
      <c r="BB245" s="1292"/>
      <c r="BC245" s="1292"/>
      <c r="BD245" s="1292"/>
      <c r="BE245" s="1293"/>
      <c r="BF245" s="590"/>
    </row>
    <row r="246" spans="1:58" ht="63" customHeight="1">
      <c r="A246" s="1331"/>
      <c r="B246" s="1202"/>
      <c r="C246" s="1203"/>
      <c r="D246" s="1203"/>
      <c r="E246" s="1203"/>
      <c r="F246" s="1203"/>
      <c r="G246" s="1203"/>
      <c r="H246" s="1203"/>
      <c r="I246" s="1203"/>
      <c r="J246" s="1204"/>
      <c r="K246" s="1297"/>
      <c r="L246" s="1298"/>
      <c r="M246" s="1298"/>
      <c r="N246" s="1299"/>
      <c r="O246" s="1297"/>
      <c r="P246" s="1298"/>
      <c r="Q246" s="1298"/>
      <c r="R246" s="1298"/>
      <c r="S246" s="1298"/>
      <c r="T246" s="1299"/>
      <c r="U246" s="1297"/>
      <c r="V246" s="1298"/>
      <c r="W246" s="1298"/>
      <c r="X246" s="1298"/>
      <c r="Y246" s="1298"/>
      <c r="Z246" s="1299"/>
      <c r="AA246" s="1309"/>
      <c r="AB246" s="1310"/>
      <c r="AC246" s="1310"/>
      <c r="AD246" s="1310"/>
      <c r="AE246" s="1311"/>
      <c r="AF246" s="1188" t="s">
        <v>410</v>
      </c>
      <c r="AG246" s="1285"/>
      <c r="AH246" s="1285"/>
      <c r="AI246" s="1285"/>
      <c r="AJ246" s="1285"/>
      <c r="AK246" s="1286"/>
      <c r="AL246" s="1287" t="s">
        <v>989</v>
      </c>
      <c r="AM246" s="1288"/>
      <c r="AN246" s="1288"/>
      <c r="AO246" s="1288"/>
      <c r="AP246" s="1288"/>
      <c r="AQ246" s="1288"/>
      <c r="AR246" s="1288"/>
      <c r="AS246" s="1288"/>
      <c r="AT246" s="1288"/>
      <c r="AU246" s="1288"/>
      <c r="AV246" s="1288"/>
      <c r="AW246" s="1288"/>
      <c r="AX246" s="1288"/>
      <c r="AY246" s="1288"/>
      <c r="AZ246" s="1282"/>
      <c r="BA246" s="1268"/>
      <c r="BB246" s="1289"/>
      <c r="BC246" s="1289"/>
      <c r="BD246" s="1289"/>
      <c r="BE246" s="1290"/>
      <c r="BF246" s="590"/>
    </row>
    <row r="247" spans="1:58" ht="22" customHeight="1">
      <c r="A247" s="1331"/>
      <c r="B247" s="1202"/>
      <c r="C247" s="1203"/>
      <c r="D247" s="1203"/>
      <c r="E247" s="1203"/>
      <c r="F247" s="1203"/>
      <c r="G247" s="1203"/>
      <c r="H247" s="1203"/>
      <c r="I247" s="1203"/>
      <c r="J247" s="1204"/>
      <c r="K247" s="1297"/>
      <c r="L247" s="1298"/>
      <c r="M247" s="1298"/>
      <c r="N247" s="1299"/>
      <c r="O247" s="1297"/>
      <c r="P247" s="1298"/>
      <c r="Q247" s="1298"/>
      <c r="R247" s="1298"/>
      <c r="S247" s="1298"/>
      <c r="T247" s="1299"/>
      <c r="U247" s="1297"/>
      <c r="V247" s="1298"/>
      <c r="W247" s="1298"/>
      <c r="X247" s="1298"/>
      <c r="Y247" s="1298"/>
      <c r="Z247" s="1299"/>
      <c r="AA247" s="1309"/>
      <c r="AB247" s="1310"/>
      <c r="AC247" s="1310"/>
      <c r="AD247" s="1310"/>
      <c r="AE247" s="1311"/>
      <c r="AF247" s="1279" t="s">
        <v>759</v>
      </c>
      <c r="AG247" s="1188"/>
      <c r="AH247" s="1188"/>
      <c r="AI247" s="1188"/>
      <c r="AJ247" s="1188"/>
      <c r="AK247" s="1189"/>
      <c r="AL247" s="1190" t="s">
        <v>754</v>
      </c>
      <c r="AM247" s="1191"/>
      <c r="AN247" s="1191"/>
      <c r="AO247" s="1191"/>
      <c r="AP247" s="1191"/>
      <c r="AQ247" s="1191"/>
      <c r="AR247" s="1191"/>
      <c r="AS247" s="1191"/>
      <c r="AT247" s="1191"/>
      <c r="AU247" s="1191"/>
      <c r="AV247" s="1191"/>
      <c r="AW247" s="1191"/>
      <c r="AX247" s="1191"/>
      <c r="AY247" s="1191"/>
      <c r="AZ247" s="1192"/>
      <c r="BA247" s="1268"/>
      <c r="BB247" s="1269"/>
      <c r="BC247" s="1269"/>
      <c r="BD247" s="1269"/>
      <c r="BE247" s="1270"/>
      <c r="BF247" s="590"/>
    </row>
    <row r="248" spans="1:58" ht="22" customHeight="1">
      <c r="A248" s="1331"/>
      <c r="B248" s="1202"/>
      <c r="C248" s="1203"/>
      <c r="D248" s="1203"/>
      <c r="E248" s="1203"/>
      <c r="F248" s="1203"/>
      <c r="G248" s="1203"/>
      <c r="H248" s="1203"/>
      <c r="I248" s="1203"/>
      <c r="J248" s="1204"/>
      <c r="K248" s="1297"/>
      <c r="L248" s="1298"/>
      <c r="M248" s="1298"/>
      <c r="N248" s="1299"/>
      <c r="O248" s="1297"/>
      <c r="P248" s="1298"/>
      <c r="Q248" s="1298"/>
      <c r="R248" s="1298"/>
      <c r="S248" s="1298"/>
      <c r="T248" s="1299"/>
      <c r="U248" s="1297"/>
      <c r="V248" s="1298"/>
      <c r="W248" s="1298"/>
      <c r="X248" s="1298"/>
      <c r="Y248" s="1298"/>
      <c r="Z248" s="1299"/>
      <c r="AA248" s="1309"/>
      <c r="AB248" s="1310"/>
      <c r="AC248" s="1310"/>
      <c r="AD248" s="1310"/>
      <c r="AE248" s="1311"/>
      <c r="AF248" s="1188" t="s">
        <v>547</v>
      </c>
      <c r="AG248" s="1188"/>
      <c r="AH248" s="1188"/>
      <c r="AI248" s="1188"/>
      <c r="AJ248" s="1188"/>
      <c r="AK248" s="1189"/>
      <c r="AL248" s="1190" t="s">
        <v>548</v>
      </c>
      <c r="AM248" s="1191"/>
      <c r="AN248" s="1191"/>
      <c r="AO248" s="1191"/>
      <c r="AP248" s="1191"/>
      <c r="AQ248" s="1191"/>
      <c r="AR248" s="1191"/>
      <c r="AS248" s="1191"/>
      <c r="AT248" s="1191"/>
      <c r="AU248" s="1191"/>
      <c r="AV248" s="1191"/>
      <c r="AW248" s="1191"/>
      <c r="AX248" s="1191"/>
      <c r="AY248" s="1191"/>
      <c r="AZ248" s="1192"/>
      <c r="BA248" s="1185"/>
      <c r="BB248" s="1185"/>
      <c r="BC248" s="1185"/>
      <c r="BD248" s="1185"/>
      <c r="BE248" s="1244"/>
      <c r="BF248" s="590"/>
    </row>
    <row r="249" spans="1:58" ht="22" customHeight="1">
      <c r="A249" s="1331"/>
      <c r="B249" s="1202"/>
      <c r="C249" s="1203"/>
      <c r="D249" s="1203"/>
      <c r="E249" s="1203"/>
      <c r="F249" s="1203"/>
      <c r="G249" s="1203"/>
      <c r="H249" s="1203"/>
      <c r="I249" s="1203"/>
      <c r="J249" s="1204"/>
      <c r="K249" s="1297"/>
      <c r="L249" s="1298"/>
      <c r="M249" s="1298"/>
      <c r="N249" s="1299"/>
      <c r="O249" s="1297"/>
      <c r="P249" s="1298"/>
      <c r="Q249" s="1298"/>
      <c r="R249" s="1298"/>
      <c r="S249" s="1298"/>
      <c r="T249" s="1299"/>
      <c r="U249" s="1297"/>
      <c r="V249" s="1298"/>
      <c r="W249" s="1298"/>
      <c r="X249" s="1298"/>
      <c r="Y249" s="1298"/>
      <c r="Z249" s="1299"/>
      <c r="AA249" s="1309"/>
      <c r="AB249" s="1310"/>
      <c r="AC249" s="1310"/>
      <c r="AD249" s="1310"/>
      <c r="AE249" s="1311"/>
      <c r="AF249" s="1188" t="s">
        <v>789</v>
      </c>
      <c r="AG249" s="1188"/>
      <c r="AH249" s="1188"/>
      <c r="AI249" s="1188"/>
      <c r="AJ249" s="1188"/>
      <c r="AK249" s="1189"/>
      <c r="AL249" s="1182" t="s">
        <v>753</v>
      </c>
      <c r="AM249" s="1183"/>
      <c r="AN249" s="1183"/>
      <c r="AO249" s="1183"/>
      <c r="AP249" s="1183"/>
      <c r="AQ249" s="1183"/>
      <c r="AR249" s="1183"/>
      <c r="AS249" s="1183"/>
      <c r="AT249" s="1183"/>
      <c r="AU249" s="1183"/>
      <c r="AV249" s="1183"/>
      <c r="AW249" s="1183"/>
      <c r="AX249" s="1183"/>
      <c r="AY249" s="1183"/>
      <c r="AZ249" s="1184"/>
      <c r="BA249" s="1185"/>
      <c r="BB249" s="1186"/>
      <c r="BC249" s="1186"/>
      <c r="BD249" s="1186"/>
      <c r="BE249" s="1187"/>
      <c r="BF249" s="590"/>
    </row>
    <row r="250" spans="1:58" ht="22" customHeight="1">
      <c r="A250" s="1331"/>
      <c r="B250" s="1202"/>
      <c r="C250" s="1203"/>
      <c r="D250" s="1203"/>
      <c r="E250" s="1203"/>
      <c r="F250" s="1203"/>
      <c r="G250" s="1203"/>
      <c r="H250" s="1203"/>
      <c r="I250" s="1203"/>
      <c r="J250" s="1204"/>
      <c r="K250" s="1297"/>
      <c r="L250" s="1298"/>
      <c r="M250" s="1298"/>
      <c r="N250" s="1299"/>
      <c r="O250" s="1297"/>
      <c r="P250" s="1298"/>
      <c r="Q250" s="1298"/>
      <c r="R250" s="1298"/>
      <c r="S250" s="1298"/>
      <c r="T250" s="1299"/>
      <c r="U250" s="1297"/>
      <c r="V250" s="1298"/>
      <c r="W250" s="1298"/>
      <c r="X250" s="1298"/>
      <c r="Y250" s="1298"/>
      <c r="Z250" s="1299"/>
      <c r="AA250" s="1309"/>
      <c r="AB250" s="1310"/>
      <c r="AC250" s="1310"/>
      <c r="AD250" s="1310"/>
      <c r="AE250" s="1311"/>
      <c r="AF250" s="1188" t="s">
        <v>549</v>
      </c>
      <c r="AG250" s="1188"/>
      <c r="AH250" s="1188"/>
      <c r="AI250" s="1188"/>
      <c r="AJ250" s="1188"/>
      <c r="AK250" s="1189"/>
      <c r="AL250" s="1190" t="s">
        <v>548</v>
      </c>
      <c r="AM250" s="1191"/>
      <c r="AN250" s="1191"/>
      <c r="AO250" s="1191"/>
      <c r="AP250" s="1191"/>
      <c r="AQ250" s="1191"/>
      <c r="AR250" s="1191"/>
      <c r="AS250" s="1191"/>
      <c r="AT250" s="1191"/>
      <c r="AU250" s="1191"/>
      <c r="AV250" s="1191"/>
      <c r="AW250" s="1191"/>
      <c r="AX250" s="1191"/>
      <c r="AY250" s="1191"/>
      <c r="AZ250" s="1192"/>
      <c r="BA250" s="1185"/>
      <c r="BB250" s="1186"/>
      <c r="BC250" s="1186"/>
      <c r="BD250" s="1186"/>
      <c r="BE250" s="1187"/>
      <c r="BF250" s="590"/>
    </row>
    <row r="251" spans="1:58" ht="22" customHeight="1">
      <c r="A251" s="1331"/>
      <c r="B251" s="1205"/>
      <c r="C251" s="1206"/>
      <c r="D251" s="1206"/>
      <c r="E251" s="1206"/>
      <c r="F251" s="1206"/>
      <c r="G251" s="1206"/>
      <c r="H251" s="1206"/>
      <c r="I251" s="1206"/>
      <c r="J251" s="1207"/>
      <c r="K251" s="1300"/>
      <c r="L251" s="1301"/>
      <c r="M251" s="1301"/>
      <c r="N251" s="1302"/>
      <c r="O251" s="1300"/>
      <c r="P251" s="1301"/>
      <c r="Q251" s="1301"/>
      <c r="R251" s="1301"/>
      <c r="S251" s="1301"/>
      <c r="T251" s="1302"/>
      <c r="U251" s="1300"/>
      <c r="V251" s="1301"/>
      <c r="W251" s="1301"/>
      <c r="X251" s="1301"/>
      <c r="Y251" s="1301"/>
      <c r="Z251" s="1302"/>
      <c r="AA251" s="1312"/>
      <c r="AB251" s="1313"/>
      <c r="AC251" s="1313"/>
      <c r="AD251" s="1313"/>
      <c r="AE251" s="1314"/>
      <c r="AF251" s="1193" t="s">
        <v>1073</v>
      </c>
      <c r="AG251" s="1194"/>
      <c r="AH251" s="1194"/>
      <c r="AI251" s="1194"/>
      <c r="AJ251" s="1194"/>
      <c r="AK251" s="1195"/>
      <c r="AL251" s="1257" t="s">
        <v>1056</v>
      </c>
      <c r="AM251" s="1258"/>
      <c r="AN251" s="1258"/>
      <c r="AO251" s="1258"/>
      <c r="AP251" s="1258"/>
      <c r="AQ251" s="1258"/>
      <c r="AR251" s="1258"/>
      <c r="AS251" s="1258"/>
      <c r="AT251" s="1258"/>
      <c r="AU251" s="1258"/>
      <c r="AV251" s="1258"/>
      <c r="AW251" s="1258"/>
      <c r="AX251" s="1258"/>
      <c r="AY251" s="1258"/>
      <c r="AZ251" s="1259"/>
      <c r="BA251" s="1242"/>
      <c r="BB251" s="1283"/>
      <c r="BC251" s="1283"/>
      <c r="BD251" s="1283"/>
      <c r="BE251" s="1284"/>
      <c r="BF251" s="590"/>
    </row>
    <row r="252" spans="1:58" ht="22" customHeight="1">
      <c r="A252" s="1331"/>
      <c r="B252" s="1199" t="s">
        <v>615</v>
      </c>
      <c r="C252" s="1200"/>
      <c r="D252" s="1200"/>
      <c r="E252" s="1200"/>
      <c r="F252" s="1200"/>
      <c r="G252" s="1200"/>
      <c r="H252" s="1200"/>
      <c r="I252" s="1200"/>
      <c r="J252" s="1201"/>
      <c r="K252" s="1208"/>
      <c r="L252" s="1209"/>
      <c r="M252" s="1209"/>
      <c r="N252" s="1210"/>
      <c r="O252" s="1208"/>
      <c r="P252" s="1209"/>
      <c r="Q252" s="1209"/>
      <c r="R252" s="1209"/>
      <c r="S252" s="1209"/>
      <c r="T252" s="1210"/>
      <c r="U252" s="1208"/>
      <c r="V252" s="1217"/>
      <c r="W252" s="1217"/>
      <c r="X252" s="1217"/>
      <c r="Y252" s="1217"/>
      <c r="Z252" s="1218"/>
      <c r="AA252" s="1277"/>
      <c r="AB252" s="1209"/>
      <c r="AC252" s="1209"/>
      <c r="AD252" s="1209"/>
      <c r="AE252" s="1210"/>
      <c r="AF252" s="1271" t="s">
        <v>616</v>
      </c>
      <c r="AG252" s="1272"/>
      <c r="AH252" s="1272"/>
      <c r="AI252" s="1272"/>
      <c r="AJ252" s="1272"/>
      <c r="AK252" s="1273"/>
      <c r="AL252" s="1249" t="s">
        <v>617</v>
      </c>
      <c r="AM252" s="1250"/>
      <c r="AN252" s="1250"/>
      <c r="AO252" s="1250"/>
      <c r="AP252" s="1250"/>
      <c r="AQ252" s="1250"/>
      <c r="AR252" s="1250"/>
      <c r="AS252" s="1250"/>
      <c r="AT252" s="1250"/>
      <c r="AU252" s="1250"/>
      <c r="AV252" s="1250"/>
      <c r="AW252" s="1250"/>
      <c r="AX252" s="1250"/>
      <c r="AY252" s="1250"/>
      <c r="AZ252" s="1251"/>
      <c r="BA252" s="1268"/>
      <c r="BB252" s="1269"/>
      <c r="BC252" s="1269"/>
      <c r="BD252" s="1269"/>
      <c r="BE252" s="1270"/>
      <c r="BF252" s="590"/>
    </row>
    <row r="253" spans="1:58" ht="120" customHeight="1">
      <c r="A253" s="1331"/>
      <c r="B253" s="1202"/>
      <c r="C253" s="1203"/>
      <c r="D253" s="1203"/>
      <c r="E253" s="1203"/>
      <c r="F253" s="1203"/>
      <c r="G253" s="1203"/>
      <c r="H253" s="1203"/>
      <c r="I253" s="1203"/>
      <c r="J253" s="1204"/>
      <c r="K253" s="1211"/>
      <c r="L253" s="1212"/>
      <c r="M253" s="1212"/>
      <c r="N253" s="1213"/>
      <c r="O253" s="1211"/>
      <c r="P253" s="1212"/>
      <c r="Q253" s="1212"/>
      <c r="R253" s="1212"/>
      <c r="S253" s="1212"/>
      <c r="T253" s="1213"/>
      <c r="U253" s="1211"/>
      <c r="V253" s="1219"/>
      <c r="W253" s="1219"/>
      <c r="X253" s="1219"/>
      <c r="Y253" s="1219"/>
      <c r="Z253" s="1220"/>
      <c r="AA253" s="1278"/>
      <c r="AB253" s="1212"/>
      <c r="AC253" s="1212"/>
      <c r="AD253" s="1212"/>
      <c r="AE253" s="1213"/>
      <c r="AF253" s="1271" t="s">
        <v>618</v>
      </c>
      <c r="AG253" s="1272"/>
      <c r="AH253" s="1272"/>
      <c r="AI253" s="1272"/>
      <c r="AJ253" s="1272"/>
      <c r="AK253" s="1273"/>
      <c r="AL253" s="1271" t="s">
        <v>1092</v>
      </c>
      <c r="AM253" s="1272"/>
      <c r="AN253" s="1272"/>
      <c r="AO253" s="1272"/>
      <c r="AP253" s="1272"/>
      <c r="AQ253" s="1272"/>
      <c r="AR253" s="1272"/>
      <c r="AS253" s="1272"/>
      <c r="AT253" s="1272"/>
      <c r="AU253" s="1272"/>
      <c r="AV253" s="1272"/>
      <c r="AW253" s="1272"/>
      <c r="AX253" s="1272"/>
      <c r="AY253" s="1272"/>
      <c r="AZ253" s="1273"/>
      <c r="BA253" s="1268"/>
      <c r="BB253" s="1269"/>
      <c r="BC253" s="1269"/>
      <c r="BD253" s="1269"/>
      <c r="BE253" s="1270"/>
      <c r="BF253" s="590"/>
    </row>
    <row r="254" spans="1:58" ht="22" customHeight="1">
      <c r="A254" s="1331"/>
      <c r="B254" s="1202"/>
      <c r="C254" s="1203"/>
      <c r="D254" s="1203"/>
      <c r="E254" s="1203"/>
      <c r="F254" s="1203"/>
      <c r="G254" s="1203"/>
      <c r="H254" s="1203"/>
      <c r="I254" s="1203"/>
      <c r="J254" s="1204"/>
      <c r="K254" s="1211"/>
      <c r="L254" s="1212"/>
      <c r="M254" s="1212"/>
      <c r="N254" s="1213"/>
      <c r="O254" s="1211"/>
      <c r="P254" s="1212"/>
      <c r="Q254" s="1212"/>
      <c r="R254" s="1212"/>
      <c r="S254" s="1212"/>
      <c r="T254" s="1213"/>
      <c r="U254" s="1211"/>
      <c r="V254" s="1219"/>
      <c r="W254" s="1219"/>
      <c r="X254" s="1219"/>
      <c r="Y254" s="1219"/>
      <c r="Z254" s="1220"/>
      <c r="AA254" s="1278"/>
      <c r="AB254" s="1212"/>
      <c r="AC254" s="1212"/>
      <c r="AD254" s="1212"/>
      <c r="AE254" s="1213"/>
      <c r="AF254" s="1254" t="s">
        <v>192</v>
      </c>
      <c r="AG254" s="1263"/>
      <c r="AH254" s="1263"/>
      <c r="AI254" s="1263"/>
      <c r="AJ254" s="1263"/>
      <c r="AK254" s="1263"/>
      <c r="AL254" s="1249" t="s">
        <v>753</v>
      </c>
      <c r="AM254" s="1250"/>
      <c r="AN254" s="1250"/>
      <c r="AO254" s="1250"/>
      <c r="AP254" s="1250"/>
      <c r="AQ254" s="1250"/>
      <c r="AR254" s="1250"/>
      <c r="AS254" s="1250"/>
      <c r="AT254" s="1250"/>
      <c r="AU254" s="1250"/>
      <c r="AV254" s="1250"/>
      <c r="AW254" s="1250"/>
      <c r="AX254" s="1250"/>
      <c r="AY254" s="1250"/>
      <c r="AZ254" s="1251"/>
      <c r="BA254" s="1185"/>
      <c r="BB254" s="1185"/>
      <c r="BC254" s="1185"/>
      <c r="BD254" s="1185"/>
      <c r="BE254" s="1244"/>
      <c r="BF254" s="590"/>
    </row>
    <row r="255" spans="1:58" ht="22" customHeight="1">
      <c r="A255" s="1331"/>
      <c r="B255" s="1202"/>
      <c r="C255" s="1203"/>
      <c r="D255" s="1203"/>
      <c r="E255" s="1203"/>
      <c r="F255" s="1203"/>
      <c r="G255" s="1203"/>
      <c r="H255" s="1203"/>
      <c r="I255" s="1203"/>
      <c r="J255" s="1204"/>
      <c r="K255" s="1211"/>
      <c r="L255" s="1212"/>
      <c r="M255" s="1212"/>
      <c r="N255" s="1213"/>
      <c r="O255" s="1211"/>
      <c r="P255" s="1212"/>
      <c r="Q255" s="1212"/>
      <c r="R255" s="1212"/>
      <c r="S255" s="1212"/>
      <c r="T255" s="1213"/>
      <c r="U255" s="1211"/>
      <c r="V255" s="1219"/>
      <c r="W255" s="1219"/>
      <c r="X255" s="1219"/>
      <c r="Y255" s="1219"/>
      <c r="Z255" s="1220"/>
      <c r="AA255" s="1278"/>
      <c r="AB255" s="1212"/>
      <c r="AC255" s="1212"/>
      <c r="AD255" s="1212"/>
      <c r="AE255" s="1213"/>
      <c r="AF255" s="1254" t="s">
        <v>546</v>
      </c>
      <c r="AG255" s="1263"/>
      <c r="AH255" s="1263"/>
      <c r="AI255" s="1263"/>
      <c r="AJ255" s="1263"/>
      <c r="AK255" s="1263"/>
      <c r="AL255" s="1249" t="s">
        <v>753</v>
      </c>
      <c r="AM255" s="1250"/>
      <c r="AN255" s="1250"/>
      <c r="AO255" s="1250"/>
      <c r="AP255" s="1250"/>
      <c r="AQ255" s="1250"/>
      <c r="AR255" s="1250"/>
      <c r="AS255" s="1250"/>
      <c r="AT255" s="1250"/>
      <c r="AU255" s="1250"/>
      <c r="AV255" s="1250"/>
      <c r="AW255" s="1250"/>
      <c r="AX255" s="1250"/>
      <c r="AY255" s="1250"/>
      <c r="AZ255" s="1251"/>
      <c r="BA255" s="1185"/>
      <c r="BB255" s="1185"/>
      <c r="BC255" s="1185"/>
      <c r="BD255" s="1185"/>
      <c r="BE255" s="1244"/>
      <c r="BF255" s="590"/>
    </row>
    <row r="256" spans="1:58" ht="22" customHeight="1">
      <c r="A256" s="1331"/>
      <c r="B256" s="1202"/>
      <c r="C256" s="1203"/>
      <c r="D256" s="1203"/>
      <c r="E256" s="1203"/>
      <c r="F256" s="1203"/>
      <c r="G256" s="1203"/>
      <c r="H256" s="1203"/>
      <c r="I256" s="1203"/>
      <c r="J256" s="1204"/>
      <c r="K256" s="1211"/>
      <c r="L256" s="1212"/>
      <c r="M256" s="1212"/>
      <c r="N256" s="1213"/>
      <c r="O256" s="1211"/>
      <c r="P256" s="1212"/>
      <c r="Q256" s="1212"/>
      <c r="R256" s="1212"/>
      <c r="S256" s="1212"/>
      <c r="T256" s="1213"/>
      <c r="U256" s="1211"/>
      <c r="V256" s="1219"/>
      <c r="W256" s="1219"/>
      <c r="X256" s="1219"/>
      <c r="Y256" s="1219"/>
      <c r="Z256" s="1220"/>
      <c r="AA256" s="1278"/>
      <c r="AB256" s="1212"/>
      <c r="AC256" s="1212"/>
      <c r="AD256" s="1212"/>
      <c r="AE256" s="1213"/>
      <c r="AF256" s="1195" t="s">
        <v>1093</v>
      </c>
      <c r="AG256" s="1264"/>
      <c r="AH256" s="1264"/>
      <c r="AI256" s="1264"/>
      <c r="AJ256" s="1264"/>
      <c r="AK256" s="1264"/>
      <c r="AL256" s="1257" t="s">
        <v>753</v>
      </c>
      <c r="AM256" s="1258"/>
      <c r="AN256" s="1258"/>
      <c r="AO256" s="1258"/>
      <c r="AP256" s="1258"/>
      <c r="AQ256" s="1258"/>
      <c r="AR256" s="1258"/>
      <c r="AS256" s="1258"/>
      <c r="AT256" s="1258"/>
      <c r="AU256" s="1258"/>
      <c r="AV256" s="1258"/>
      <c r="AW256" s="1258"/>
      <c r="AX256" s="1258"/>
      <c r="AY256" s="1258"/>
      <c r="AZ256" s="1259"/>
      <c r="BA256" s="1242"/>
      <c r="BB256" s="1242"/>
      <c r="BC256" s="1242"/>
      <c r="BD256" s="1242"/>
      <c r="BE256" s="1243"/>
      <c r="BF256" s="590"/>
    </row>
    <row r="257" spans="1:58" ht="22" customHeight="1">
      <c r="A257" s="1331"/>
      <c r="B257" s="1202"/>
      <c r="C257" s="1203"/>
      <c r="D257" s="1203"/>
      <c r="E257" s="1203"/>
      <c r="F257" s="1203"/>
      <c r="G257" s="1203"/>
      <c r="H257" s="1203"/>
      <c r="I257" s="1203"/>
      <c r="J257" s="1204"/>
      <c r="K257" s="1211"/>
      <c r="L257" s="1212"/>
      <c r="M257" s="1212"/>
      <c r="N257" s="1213"/>
      <c r="O257" s="1211"/>
      <c r="P257" s="1212"/>
      <c r="Q257" s="1212"/>
      <c r="R257" s="1212"/>
      <c r="S257" s="1212"/>
      <c r="T257" s="1213"/>
      <c r="U257" s="1211"/>
      <c r="V257" s="1219"/>
      <c r="W257" s="1219"/>
      <c r="X257" s="1219"/>
      <c r="Y257" s="1219"/>
      <c r="Z257" s="1220"/>
      <c r="AA257" s="1278"/>
      <c r="AB257" s="1212"/>
      <c r="AC257" s="1212"/>
      <c r="AD257" s="1212"/>
      <c r="AE257" s="1213"/>
      <c r="AF257" s="1193" t="s">
        <v>1057</v>
      </c>
      <c r="AG257" s="1194"/>
      <c r="AH257" s="1194"/>
      <c r="AI257" s="1194"/>
      <c r="AJ257" s="1194"/>
      <c r="AK257" s="1195"/>
      <c r="AL257" s="1257" t="s">
        <v>753</v>
      </c>
      <c r="AM257" s="1258"/>
      <c r="AN257" s="1258"/>
      <c r="AO257" s="1258"/>
      <c r="AP257" s="1258"/>
      <c r="AQ257" s="1258"/>
      <c r="AR257" s="1258"/>
      <c r="AS257" s="1258"/>
      <c r="AT257" s="1258"/>
      <c r="AU257" s="1258"/>
      <c r="AV257" s="1258"/>
      <c r="AW257" s="1258"/>
      <c r="AX257" s="1258"/>
      <c r="AY257" s="1258"/>
      <c r="AZ257" s="1259"/>
      <c r="BA257" s="1265"/>
      <c r="BB257" s="1266"/>
      <c r="BC257" s="1266"/>
      <c r="BD257" s="1266"/>
      <c r="BE257" s="1267"/>
      <c r="BF257" s="590"/>
    </row>
    <row r="258" spans="1:58" ht="22" customHeight="1">
      <c r="A258" s="1331"/>
      <c r="B258" s="1202"/>
      <c r="C258" s="1203"/>
      <c r="D258" s="1203"/>
      <c r="E258" s="1203"/>
      <c r="F258" s="1203"/>
      <c r="G258" s="1203"/>
      <c r="H258" s="1203"/>
      <c r="I258" s="1203"/>
      <c r="J258" s="1204"/>
      <c r="K258" s="1211"/>
      <c r="L258" s="1212"/>
      <c r="M258" s="1212"/>
      <c r="N258" s="1213"/>
      <c r="O258" s="1211"/>
      <c r="P258" s="1212"/>
      <c r="Q258" s="1212"/>
      <c r="R258" s="1212"/>
      <c r="S258" s="1212"/>
      <c r="T258" s="1213"/>
      <c r="U258" s="1211"/>
      <c r="V258" s="1219"/>
      <c r="W258" s="1219"/>
      <c r="X258" s="1219"/>
      <c r="Y258" s="1219"/>
      <c r="Z258" s="1220"/>
      <c r="AA258" s="1278"/>
      <c r="AB258" s="1212"/>
      <c r="AC258" s="1212"/>
      <c r="AD258" s="1212"/>
      <c r="AE258" s="1213"/>
      <c r="AF258" s="1194" t="s">
        <v>1058</v>
      </c>
      <c r="AG258" s="1194"/>
      <c r="AH258" s="1194"/>
      <c r="AI258" s="1194"/>
      <c r="AJ258" s="1194"/>
      <c r="AK258" s="1195"/>
      <c r="AL258" s="1226" t="s">
        <v>753</v>
      </c>
      <c r="AM258" s="1227"/>
      <c r="AN258" s="1227"/>
      <c r="AO258" s="1227"/>
      <c r="AP258" s="1227"/>
      <c r="AQ258" s="1227"/>
      <c r="AR258" s="1227"/>
      <c r="AS258" s="1227"/>
      <c r="AT258" s="1227"/>
      <c r="AU258" s="1227"/>
      <c r="AV258" s="1227"/>
      <c r="AW258" s="1227"/>
      <c r="AX258" s="1227"/>
      <c r="AY258" s="1227"/>
      <c r="AZ258" s="1228"/>
      <c r="BA258" s="1280"/>
      <c r="BB258" s="1280"/>
      <c r="BC258" s="1280"/>
      <c r="BD258" s="1280"/>
      <c r="BE258" s="1281"/>
      <c r="BF258" s="590"/>
    </row>
    <row r="259" spans="1:58" ht="22" customHeight="1">
      <c r="A259" s="1331"/>
      <c r="B259" s="1202"/>
      <c r="C259" s="1203"/>
      <c r="D259" s="1203"/>
      <c r="E259" s="1203"/>
      <c r="F259" s="1203"/>
      <c r="G259" s="1203"/>
      <c r="H259" s="1203"/>
      <c r="I259" s="1203"/>
      <c r="J259" s="1204"/>
      <c r="K259" s="1211"/>
      <c r="L259" s="1212"/>
      <c r="M259" s="1212"/>
      <c r="N259" s="1213"/>
      <c r="O259" s="1211"/>
      <c r="P259" s="1212"/>
      <c r="Q259" s="1212"/>
      <c r="R259" s="1212"/>
      <c r="S259" s="1212"/>
      <c r="T259" s="1213"/>
      <c r="U259" s="1211"/>
      <c r="V259" s="1219"/>
      <c r="W259" s="1219"/>
      <c r="X259" s="1219"/>
      <c r="Y259" s="1219"/>
      <c r="Z259" s="1220"/>
      <c r="AA259" s="1278"/>
      <c r="AB259" s="1212"/>
      <c r="AC259" s="1212"/>
      <c r="AD259" s="1212"/>
      <c r="AE259" s="1213"/>
      <c r="AF259" s="1194" t="s">
        <v>1059</v>
      </c>
      <c r="AG259" s="1194"/>
      <c r="AH259" s="1194"/>
      <c r="AI259" s="1194"/>
      <c r="AJ259" s="1194"/>
      <c r="AK259" s="1195"/>
      <c r="AL259" s="1226" t="s">
        <v>753</v>
      </c>
      <c r="AM259" s="1227"/>
      <c r="AN259" s="1227"/>
      <c r="AO259" s="1227"/>
      <c r="AP259" s="1227"/>
      <c r="AQ259" s="1227"/>
      <c r="AR259" s="1227"/>
      <c r="AS259" s="1227"/>
      <c r="AT259" s="1227"/>
      <c r="AU259" s="1227"/>
      <c r="AV259" s="1227"/>
      <c r="AW259" s="1227"/>
      <c r="AX259" s="1227"/>
      <c r="AY259" s="1227"/>
      <c r="AZ259" s="1228"/>
      <c r="BA259" s="1280"/>
      <c r="BB259" s="1280"/>
      <c r="BC259" s="1280"/>
      <c r="BD259" s="1280"/>
      <c r="BE259" s="1281"/>
      <c r="BF259" s="590"/>
    </row>
    <row r="260" spans="1:58" ht="22" customHeight="1">
      <c r="A260" s="1331"/>
      <c r="B260" s="1202"/>
      <c r="C260" s="1203"/>
      <c r="D260" s="1203"/>
      <c r="E260" s="1203"/>
      <c r="F260" s="1203"/>
      <c r="G260" s="1203"/>
      <c r="H260" s="1203"/>
      <c r="I260" s="1203"/>
      <c r="J260" s="1204"/>
      <c r="K260" s="1211"/>
      <c r="L260" s="1212"/>
      <c r="M260" s="1212"/>
      <c r="N260" s="1213"/>
      <c r="O260" s="1211"/>
      <c r="P260" s="1212"/>
      <c r="Q260" s="1212"/>
      <c r="R260" s="1212"/>
      <c r="S260" s="1212"/>
      <c r="T260" s="1213"/>
      <c r="U260" s="1211"/>
      <c r="V260" s="1219"/>
      <c r="W260" s="1219"/>
      <c r="X260" s="1219"/>
      <c r="Y260" s="1219"/>
      <c r="Z260" s="1220"/>
      <c r="AA260" s="1278"/>
      <c r="AB260" s="1212"/>
      <c r="AC260" s="1212"/>
      <c r="AD260" s="1212"/>
      <c r="AE260" s="1213"/>
      <c r="AF260" s="1282" t="s">
        <v>758</v>
      </c>
      <c r="AG260" s="1245"/>
      <c r="AH260" s="1245"/>
      <c r="AI260" s="1245"/>
      <c r="AJ260" s="1245"/>
      <c r="AK260" s="1245"/>
      <c r="AL260" s="1246" t="s">
        <v>753</v>
      </c>
      <c r="AM260" s="1247"/>
      <c r="AN260" s="1247"/>
      <c r="AO260" s="1247"/>
      <c r="AP260" s="1247"/>
      <c r="AQ260" s="1247"/>
      <c r="AR260" s="1247"/>
      <c r="AS260" s="1247"/>
      <c r="AT260" s="1247"/>
      <c r="AU260" s="1247"/>
      <c r="AV260" s="1247"/>
      <c r="AW260" s="1247"/>
      <c r="AX260" s="1247"/>
      <c r="AY260" s="1247"/>
      <c r="AZ260" s="1248"/>
      <c r="BA260" s="1185"/>
      <c r="BB260" s="1185"/>
      <c r="BC260" s="1185"/>
      <c r="BD260" s="1185"/>
      <c r="BE260" s="1244"/>
      <c r="BF260" s="590"/>
    </row>
    <row r="261" spans="1:58" ht="22" customHeight="1">
      <c r="A261" s="1331"/>
      <c r="B261" s="1202"/>
      <c r="C261" s="1203"/>
      <c r="D261" s="1203"/>
      <c r="E261" s="1203"/>
      <c r="F261" s="1203"/>
      <c r="G261" s="1203"/>
      <c r="H261" s="1203"/>
      <c r="I261" s="1203"/>
      <c r="J261" s="1204"/>
      <c r="K261" s="1211"/>
      <c r="L261" s="1212"/>
      <c r="M261" s="1212"/>
      <c r="N261" s="1213"/>
      <c r="O261" s="1211"/>
      <c r="P261" s="1212"/>
      <c r="Q261" s="1212"/>
      <c r="R261" s="1212"/>
      <c r="S261" s="1212"/>
      <c r="T261" s="1213"/>
      <c r="U261" s="1211"/>
      <c r="V261" s="1219"/>
      <c r="W261" s="1219"/>
      <c r="X261" s="1219"/>
      <c r="Y261" s="1219"/>
      <c r="Z261" s="1220"/>
      <c r="AA261" s="1278"/>
      <c r="AB261" s="1212"/>
      <c r="AC261" s="1212"/>
      <c r="AD261" s="1212"/>
      <c r="AE261" s="1213"/>
      <c r="AF261" s="1279" t="s">
        <v>619</v>
      </c>
      <c r="AG261" s="1188"/>
      <c r="AH261" s="1188"/>
      <c r="AI261" s="1188"/>
      <c r="AJ261" s="1188"/>
      <c r="AK261" s="1189"/>
      <c r="AL261" s="1246" t="s">
        <v>753</v>
      </c>
      <c r="AM261" s="1247"/>
      <c r="AN261" s="1247"/>
      <c r="AO261" s="1247"/>
      <c r="AP261" s="1247"/>
      <c r="AQ261" s="1247"/>
      <c r="AR261" s="1247"/>
      <c r="AS261" s="1247"/>
      <c r="AT261" s="1247"/>
      <c r="AU261" s="1247"/>
      <c r="AV261" s="1247"/>
      <c r="AW261" s="1247"/>
      <c r="AX261" s="1247"/>
      <c r="AY261" s="1247"/>
      <c r="AZ261" s="1248"/>
      <c r="BA261" s="1185"/>
      <c r="BB261" s="1185"/>
      <c r="BC261" s="1185"/>
      <c r="BD261" s="1185"/>
      <c r="BE261" s="1244"/>
      <c r="BF261" s="590"/>
    </row>
    <row r="262" spans="1:58" ht="22" customHeight="1">
      <c r="A262" s="1331"/>
      <c r="B262" s="1202"/>
      <c r="C262" s="1203"/>
      <c r="D262" s="1203"/>
      <c r="E262" s="1203"/>
      <c r="F262" s="1203"/>
      <c r="G262" s="1203"/>
      <c r="H262" s="1203"/>
      <c r="I262" s="1203"/>
      <c r="J262" s="1204"/>
      <c r="K262" s="1211"/>
      <c r="L262" s="1212"/>
      <c r="M262" s="1212"/>
      <c r="N262" s="1213"/>
      <c r="O262" s="1211"/>
      <c r="P262" s="1212"/>
      <c r="Q262" s="1212"/>
      <c r="R262" s="1212"/>
      <c r="S262" s="1212"/>
      <c r="T262" s="1213"/>
      <c r="U262" s="1211"/>
      <c r="V262" s="1219"/>
      <c r="W262" s="1219"/>
      <c r="X262" s="1219"/>
      <c r="Y262" s="1219"/>
      <c r="Z262" s="1220"/>
      <c r="AA262" s="1278"/>
      <c r="AB262" s="1212"/>
      <c r="AC262" s="1212"/>
      <c r="AD262" s="1212"/>
      <c r="AE262" s="1213"/>
      <c r="AF262" s="1194" t="s">
        <v>90</v>
      </c>
      <c r="AG262" s="1194"/>
      <c r="AH262" s="1194"/>
      <c r="AI262" s="1194"/>
      <c r="AJ262" s="1194"/>
      <c r="AK262" s="1195"/>
      <c r="AL262" s="1226" t="s">
        <v>753</v>
      </c>
      <c r="AM262" s="1227"/>
      <c r="AN262" s="1227"/>
      <c r="AO262" s="1227"/>
      <c r="AP262" s="1227"/>
      <c r="AQ262" s="1227"/>
      <c r="AR262" s="1227"/>
      <c r="AS262" s="1227"/>
      <c r="AT262" s="1227"/>
      <c r="AU262" s="1227"/>
      <c r="AV262" s="1227"/>
      <c r="AW262" s="1227"/>
      <c r="AX262" s="1227"/>
      <c r="AY262" s="1227"/>
      <c r="AZ262" s="1228"/>
      <c r="BA262" s="1242"/>
      <c r="BB262" s="1242"/>
      <c r="BC262" s="1242"/>
      <c r="BD262" s="1242"/>
      <c r="BE262" s="1243"/>
      <c r="BF262" s="590"/>
    </row>
    <row r="263" spans="1:58" ht="22" customHeight="1">
      <c r="A263" s="1331"/>
      <c r="B263" s="1202"/>
      <c r="C263" s="1203"/>
      <c r="D263" s="1203"/>
      <c r="E263" s="1203"/>
      <c r="F263" s="1203"/>
      <c r="G263" s="1203"/>
      <c r="H263" s="1203"/>
      <c r="I263" s="1203"/>
      <c r="J263" s="1204"/>
      <c r="K263" s="1211"/>
      <c r="L263" s="1212"/>
      <c r="M263" s="1212"/>
      <c r="N263" s="1213"/>
      <c r="O263" s="1211"/>
      <c r="P263" s="1212"/>
      <c r="Q263" s="1212"/>
      <c r="R263" s="1212"/>
      <c r="S263" s="1212"/>
      <c r="T263" s="1213"/>
      <c r="U263" s="1211"/>
      <c r="V263" s="1219"/>
      <c r="W263" s="1219"/>
      <c r="X263" s="1219"/>
      <c r="Y263" s="1219"/>
      <c r="Z263" s="1220"/>
      <c r="AA263" s="1278"/>
      <c r="AB263" s="1212"/>
      <c r="AC263" s="1212"/>
      <c r="AD263" s="1212"/>
      <c r="AE263" s="1213"/>
      <c r="AF263" s="1193" t="s">
        <v>760</v>
      </c>
      <c r="AG263" s="1194"/>
      <c r="AH263" s="1194"/>
      <c r="AI263" s="1194"/>
      <c r="AJ263" s="1194"/>
      <c r="AK263" s="1195"/>
      <c r="AL263" s="1226" t="s">
        <v>753</v>
      </c>
      <c r="AM263" s="1227"/>
      <c r="AN263" s="1227"/>
      <c r="AO263" s="1227"/>
      <c r="AP263" s="1227"/>
      <c r="AQ263" s="1227"/>
      <c r="AR263" s="1227"/>
      <c r="AS263" s="1227"/>
      <c r="AT263" s="1227"/>
      <c r="AU263" s="1227"/>
      <c r="AV263" s="1227"/>
      <c r="AW263" s="1227"/>
      <c r="AX263" s="1227"/>
      <c r="AY263" s="1227"/>
      <c r="AZ263" s="1228"/>
      <c r="BA263" s="1237"/>
      <c r="BB263" s="1240"/>
      <c r="BC263" s="1240"/>
      <c r="BD263" s="1240"/>
      <c r="BE263" s="1241"/>
      <c r="BF263" s="590"/>
    </row>
    <row r="264" spans="1:58" ht="22" customHeight="1">
      <c r="A264" s="1331"/>
      <c r="B264" s="1202"/>
      <c r="C264" s="1203"/>
      <c r="D264" s="1203"/>
      <c r="E264" s="1203"/>
      <c r="F264" s="1203"/>
      <c r="G264" s="1203"/>
      <c r="H264" s="1203"/>
      <c r="I264" s="1203"/>
      <c r="J264" s="1204"/>
      <c r="K264" s="1211"/>
      <c r="L264" s="1212"/>
      <c r="M264" s="1212"/>
      <c r="N264" s="1213"/>
      <c r="O264" s="1211"/>
      <c r="P264" s="1212"/>
      <c r="Q264" s="1212"/>
      <c r="R264" s="1212"/>
      <c r="S264" s="1212"/>
      <c r="T264" s="1213"/>
      <c r="U264" s="1211"/>
      <c r="V264" s="1219"/>
      <c r="W264" s="1219"/>
      <c r="X264" s="1219"/>
      <c r="Y264" s="1219"/>
      <c r="Z264" s="1220"/>
      <c r="AA264" s="1278"/>
      <c r="AB264" s="1212"/>
      <c r="AC264" s="1212"/>
      <c r="AD264" s="1212"/>
      <c r="AE264" s="1213"/>
      <c r="AF264" s="1193" t="s">
        <v>998</v>
      </c>
      <c r="AG264" s="1194"/>
      <c r="AH264" s="1194"/>
      <c r="AI264" s="1194"/>
      <c r="AJ264" s="1194"/>
      <c r="AK264" s="1195"/>
      <c r="AL264" s="1226" t="s">
        <v>753</v>
      </c>
      <c r="AM264" s="1227"/>
      <c r="AN264" s="1227"/>
      <c r="AO264" s="1227"/>
      <c r="AP264" s="1227"/>
      <c r="AQ264" s="1227"/>
      <c r="AR264" s="1227"/>
      <c r="AS264" s="1227"/>
      <c r="AT264" s="1227"/>
      <c r="AU264" s="1227"/>
      <c r="AV264" s="1227"/>
      <c r="AW264" s="1227"/>
      <c r="AX264" s="1227"/>
      <c r="AY264" s="1227"/>
      <c r="AZ264" s="1228"/>
      <c r="BA264" s="1229"/>
      <c r="BB264" s="1230"/>
      <c r="BC264" s="1230"/>
      <c r="BD264" s="1230"/>
      <c r="BE264" s="1231"/>
      <c r="BF264" s="590"/>
    </row>
    <row r="265" spans="1:58" ht="63" customHeight="1">
      <c r="A265" s="1331"/>
      <c r="B265" s="1202"/>
      <c r="C265" s="1203"/>
      <c r="D265" s="1203"/>
      <c r="E265" s="1203"/>
      <c r="F265" s="1203"/>
      <c r="G265" s="1203"/>
      <c r="H265" s="1203"/>
      <c r="I265" s="1203"/>
      <c r="J265" s="1204"/>
      <c r="K265" s="1211"/>
      <c r="L265" s="1212"/>
      <c r="M265" s="1212"/>
      <c r="N265" s="1213"/>
      <c r="O265" s="1211"/>
      <c r="P265" s="1212"/>
      <c r="Q265" s="1212"/>
      <c r="R265" s="1212"/>
      <c r="S265" s="1212"/>
      <c r="T265" s="1213"/>
      <c r="U265" s="1211"/>
      <c r="V265" s="1219"/>
      <c r="W265" s="1219"/>
      <c r="X265" s="1219"/>
      <c r="Y265" s="1219"/>
      <c r="Z265" s="1220"/>
      <c r="AA265" s="1278"/>
      <c r="AB265" s="1212"/>
      <c r="AC265" s="1212"/>
      <c r="AD265" s="1212"/>
      <c r="AE265" s="1213"/>
      <c r="AF265" s="1194" t="s">
        <v>410</v>
      </c>
      <c r="AG265" s="1232"/>
      <c r="AH265" s="1232"/>
      <c r="AI265" s="1232"/>
      <c r="AJ265" s="1232"/>
      <c r="AK265" s="1233"/>
      <c r="AL265" s="1234" t="s">
        <v>989</v>
      </c>
      <c r="AM265" s="1235"/>
      <c r="AN265" s="1235"/>
      <c r="AO265" s="1235"/>
      <c r="AP265" s="1235"/>
      <c r="AQ265" s="1235"/>
      <c r="AR265" s="1235"/>
      <c r="AS265" s="1235"/>
      <c r="AT265" s="1235"/>
      <c r="AU265" s="1235"/>
      <c r="AV265" s="1235"/>
      <c r="AW265" s="1235"/>
      <c r="AX265" s="1235"/>
      <c r="AY265" s="1235"/>
      <c r="AZ265" s="1236"/>
      <c r="BA265" s="1237"/>
      <c r="BB265" s="1238"/>
      <c r="BC265" s="1238"/>
      <c r="BD265" s="1238"/>
      <c r="BE265" s="1239"/>
      <c r="BF265" s="590"/>
    </row>
    <row r="266" spans="1:58" ht="22" customHeight="1">
      <c r="A266" s="1331"/>
      <c r="B266" s="1205"/>
      <c r="C266" s="1206"/>
      <c r="D266" s="1206"/>
      <c r="E266" s="1206"/>
      <c r="F266" s="1206"/>
      <c r="G266" s="1206"/>
      <c r="H266" s="1206"/>
      <c r="I266" s="1206"/>
      <c r="J266" s="1207"/>
      <c r="K266" s="1274"/>
      <c r="L266" s="1275"/>
      <c r="M266" s="1275"/>
      <c r="N266" s="1276"/>
      <c r="O266" s="1274"/>
      <c r="P266" s="1275"/>
      <c r="Q266" s="1275"/>
      <c r="R266" s="1275"/>
      <c r="S266" s="1275"/>
      <c r="T266" s="1276"/>
      <c r="U266" s="1274"/>
      <c r="V266" s="1275"/>
      <c r="W266" s="1275"/>
      <c r="X266" s="1275"/>
      <c r="Y266" s="1275"/>
      <c r="Z266" s="1276"/>
      <c r="AA266" s="1274"/>
      <c r="AB266" s="1275"/>
      <c r="AC266" s="1275"/>
      <c r="AD266" s="1275"/>
      <c r="AE266" s="1276"/>
      <c r="AF266" s="1252" t="s">
        <v>549</v>
      </c>
      <c r="AG266" s="1253"/>
      <c r="AH266" s="1253"/>
      <c r="AI266" s="1253"/>
      <c r="AJ266" s="1253"/>
      <c r="AK266" s="1254"/>
      <c r="AL266" s="1249" t="s">
        <v>548</v>
      </c>
      <c r="AM266" s="1250"/>
      <c r="AN266" s="1250"/>
      <c r="AO266" s="1250"/>
      <c r="AP266" s="1250"/>
      <c r="AQ266" s="1250"/>
      <c r="AR266" s="1250"/>
      <c r="AS266" s="1250"/>
      <c r="AT266" s="1250"/>
      <c r="AU266" s="1250"/>
      <c r="AV266" s="1250"/>
      <c r="AW266" s="1250"/>
      <c r="AX266" s="1250"/>
      <c r="AY266" s="1250"/>
      <c r="AZ266" s="1251"/>
      <c r="BA266" s="1185"/>
      <c r="BB266" s="1186"/>
      <c r="BC266" s="1186"/>
      <c r="BD266" s="1186"/>
      <c r="BE266" s="1187"/>
      <c r="BF266" s="590"/>
    </row>
    <row r="267" spans="1:58" ht="22" customHeight="1">
      <c r="A267" s="1331"/>
      <c r="B267" s="1199" t="s">
        <v>710</v>
      </c>
      <c r="C267" s="1200"/>
      <c r="D267" s="1200"/>
      <c r="E267" s="1200"/>
      <c r="F267" s="1200"/>
      <c r="G267" s="1200"/>
      <c r="H267" s="1200"/>
      <c r="I267" s="1200"/>
      <c r="J267" s="1201"/>
      <c r="K267" s="1208"/>
      <c r="L267" s="1209"/>
      <c r="M267" s="1209"/>
      <c r="N267" s="1210"/>
      <c r="O267" s="1208"/>
      <c r="P267" s="1209"/>
      <c r="Q267" s="1209"/>
      <c r="R267" s="1209"/>
      <c r="S267" s="1209"/>
      <c r="T267" s="1210"/>
      <c r="U267" s="1208"/>
      <c r="V267" s="1217"/>
      <c r="W267" s="1217"/>
      <c r="X267" s="1217"/>
      <c r="Y267" s="1217"/>
      <c r="Z267" s="1218"/>
      <c r="AA267" s="1223" t="s">
        <v>757</v>
      </c>
      <c r="AB267" s="1200"/>
      <c r="AC267" s="1200"/>
      <c r="AD267" s="1200"/>
      <c r="AE267" s="1201"/>
      <c r="AF267" s="1263" t="s">
        <v>546</v>
      </c>
      <c r="AG267" s="1263"/>
      <c r="AH267" s="1263"/>
      <c r="AI267" s="1263"/>
      <c r="AJ267" s="1263"/>
      <c r="AK267" s="1263"/>
      <c r="AL267" s="1249" t="s">
        <v>753</v>
      </c>
      <c r="AM267" s="1250"/>
      <c r="AN267" s="1250"/>
      <c r="AO267" s="1250"/>
      <c r="AP267" s="1250"/>
      <c r="AQ267" s="1250"/>
      <c r="AR267" s="1250"/>
      <c r="AS267" s="1250"/>
      <c r="AT267" s="1250"/>
      <c r="AU267" s="1250"/>
      <c r="AV267" s="1250"/>
      <c r="AW267" s="1250"/>
      <c r="AX267" s="1250"/>
      <c r="AY267" s="1250"/>
      <c r="AZ267" s="1251"/>
      <c r="BA267" s="1185"/>
      <c r="BB267" s="1185"/>
      <c r="BC267" s="1185"/>
      <c r="BD267" s="1185"/>
      <c r="BE267" s="1244"/>
      <c r="BF267" s="590"/>
    </row>
    <row r="268" spans="1:58" ht="22" customHeight="1">
      <c r="A268" s="1331"/>
      <c r="B268" s="1202"/>
      <c r="C268" s="1203"/>
      <c r="D268" s="1203"/>
      <c r="E268" s="1203"/>
      <c r="F268" s="1203"/>
      <c r="G268" s="1203"/>
      <c r="H268" s="1203"/>
      <c r="I268" s="1203"/>
      <c r="J268" s="1204"/>
      <c r="K268" s="1211"/>
      <c r="L268" s="1212"/>
      <c r="M268" s="1212"/>
      <c r="N268" s="1213"/>
      <c r="O268" s="1211"/>
      <c r="P268" s="1212"/>
      <c r="Q268" s="1212"/>
      <c r="R268" s="1212"/>
      <c r="S268" s="1212"/>
      <c r="T268" s="1213"/>
      <c r="U268" s="1211"/>
      <c r="V268" s="1219"/>
      <c r="W268" s="1219"/>
      <c r="X268" s="1219"/>
      <c r="Y268" s="1219"/>
      <c r="Z268" s="1220"/>
      <c r="AA268" s="1224"/>
      <c r="AB268" s="1203"/>
      <c r="AC268" s="1203"/>
      <c r="AD268" s="1203"/>
      <c r="AE268" s="1204"/>
      <c r="AF268" s="1252" t="s">
        <v>163</v>
      </c>
      <c r="AG268" s="1253"/>
      <c r="AH268" s="1253"/>
      <c r="AI268" s="1253"/>
      <c r="AJ268" s="1253"/>
      <c r="AK268" s="1254"/>
      <c r="AL268" s="1249" t="s">
        <v>753</v>
      </c>
      <c r="AM268" s="1250"/>
      <c r="AN268" s="1250"/>
      <c r="AO268" s="1250"/>
      <c r="AP268" s="1250"/>
      <c r="AQ268" s="1250"/>
      <c r="AR268" s="1250"/>
      <c r="AS268" s="1250"/>
      <c r="AT268" s="1250"/>
      <c r="AU268" s="1250"/>
      <c r="AV268" s="1250"/>
      <c r="AW268" s="1250"/>
      <c r="AX268" s="1250"/>
      <c r="AY268" s="1250"/>
      <c r="AZ268" s="1251"/>
      <c r="BA268" s="1255"/>
      <c r="BB268" s="1255"/>
      <c r="BC268" s="1255"/>
      <c r="BD268" s="1255"/>
      <c r="BE268" s="1256"/>
      <c r="BF268" s="590"/>
    </row>
    <row r="269" spans="1:58" ht="22" customHeight="1">
      <c r="A269" s="1331"/>
      <c r="B269" s="1202"/>
      <c r="C269" s="1203"/>
      <c r="D269" s="1203"/>
      <c r="E269" s="1203"/>
      <c r="F269" s="1203"/>
      <c r="G269" s="1203"/>
      <c r="H269" s="1203"/>
      <c r="I269" s="1203"/>
      <c r="J269" s="1204"/>
      <c r="K269" s="1211"/>
      <c r="L269" s="1212"/>
      <c r="M269" s="1212"/>
      <c r="N269" s="1213"/>
      <c r="O269" s="1211"/>
      <c r="P269" s="1212"/>
      <c r="Q269" s="1212"/>
      <c r="R269" s="1212"/>
      <c r="S269" s="1212"/>
      <c r="T269" s="1213"/>
      <c r="U269" s="1211"/>
      <c r="V269" s="1219"/>
      <c r="W269" s="1219"/>
      <c r="X269" s="1219"/>
      <c r="Y269" s="1219"/>
      <c r="Z269" s="1220"/>
      <c r="AA269" s="1224"/>
      <c r="AB269" s="1203"/>
      <c r="AC269" s="1203"/>
      <c r="AD269" s="1203"/>
      <c r="AE269" s="1204"/>
      <c r="AF269" s="1193" t="s">
        <v>1057</v>
      </c>
      <c r="AG269" s="1194"/>
      <c r="AH269" s="1194"/>
      <c r="AI269" s="1194"/>
      <c r="AJ269" s="1194"/>
      <c r="AK269" s="1195"/>
      <c r="AL269" s="1257" t="s">
        <v>753</v>
      </c>
      <c r="AM269" s="1258"/>
      <c r="AN269" s="1258"/>
      <c r="AO269" s="1258"/>
      <c r="AP269" s="1258"/>
      <c r="AQ269" s="1258"/>
      <c r="AR269" s="1258"/>
      <c r="AS269" s="1258"/>
      <c r="AT269" s="1258"/>
      <c r="AU269" s="1258"/>
      <c r="AV269" s="1258"/>
      <c r="AW269" s="1258"/>
      <c r="AX269" s="1258"/>
      <c r="AY269" s="1258"/>
      <c r="AZ269" s="1259"/>
      <c r="BA269" s="1260"/>
      <c r="BB269" s="1261"/>
      <c r="BC269" s="1261"/>
      <c r="BD269" s="1261"/>
      <c r="BE269" s="1262"/>
      <c r="BF269" s="590"/>
    </row>
    <row r="270" spans="1:58" ht="22" customHeight="1">
      <c r="A270" s="1331"/>
      <c r="B270" s="1202"/>
      <c r="C270" s="1203"/>
      <c r="D270" s="1203"/>
      <c r="E270" s="1203"/>
      <c r="F270" s="1203"/>
      <c r="G270" s="1203"/>
      <c r="H270" s="1203"/>
      <c r="I270" s="1203"/>
      <c r="J270" s="1204"/>
      <c r="K270" s="1211"/>
      <c r="L270" s="1212"/>
      <c r="M270" s="1212"/>
      <c r="N270" s="1213"/>
      <c r="O270" s="1211"/>
      <c r="P270" s="1212"/>
      <c r="Q270" s="1212"/>
      <c r="R270" s="1212"/>
      <c r="S270" s="1212"/>
      <c r="T270" s="1213"/>
      <c r="U270" s="1211"/>
      <c r="V270" s="1219"/>
      <c r="W270" s="1219"/>
      <c r="X270" s="1219"/>
      <c r="Y270" s="1219"/>
      <c r="Z270" s="1220"/>
      <c r="AA270" s="1224"/>
      <c r="AB270" s="1203"/>
      <c r="AC270" s="1203"/>
      <c r="AD270" s="1203"/>
      <c r="AE270" s="1204"/>
      <c r="AF270" s="1194" t="s">
        <v>1058</v>
      </c>
      <c r="AG270" s="1194"/>
      <c r="AH270" s="1194"/>
      <c r="AI270" s="1194"/>
      <c r="AJ270" s="1194"/>
      <c r="AK270" s="1195"/>
      <c r="AL270" s="1226" t="s">
        <v>753</v>
      </c>
      <c r="AM270" s="1227"/>
      <c r="AN270" s="1227"/>
      <c r="AO270" s="1227"/>
      <c r="AP270" s="1227"/>
      <c r="AQ270" s="1227"/>
      <c r="AR270" s="1227"/>
      <c r="AS270" s="1227"/>
      <c r="AT270" s="1227"/>
      <c r="AU270" s="1227"/>
      <c r="AV270" s="1227"/>
      <c r="AW270" s="1227"/>
      <c r="AX270" s="1227"/>
      <c r="AY270" s="1227"/>
      <c r="AZ270" s="1228"/>
      <c r="BA270" s="1185"/>
      <c r="BB270" s="1185"/>
      <c r="BC270" s="1185"/>
      <c r="BD270" s="1185"/>
      <c r="BE270" s="1244"/>
      <c r="BF270" s="590"/>
    </row>
    <row r="271" spans="1:58" ht="22" customHeight="1">
      <c r="A271" s="1331"/>
      <c r="B271" s="1202"/>
      <c r="C271" s="1203"/>
      <c r="D271" s="1203"/>
      <c r="E271" s="1203"/>
      <c r="F271" s="1203"/>
      <c r="G271" s="1203"/>
      <c r="H271" s="1203"/>
      <c r="I271" s="1203"/>
      <c r="J271" s="1204"/>
      <c r="K271" s="1211"/>
      <c r="L271" s="1212"/>
      <c r="M271" s="1212"/>
      <c r="N271" s="1213"/>
      <c r="O271" s="1211"/>
      <c r="P271" s="1212"/>
      <c r="Q271" s="1212"/>
      <c r="R271" s="1212"/>
      <c r="S271" s="1212"/>
      <c r="T271" s="1213"/>
      <c r="U271" s="1211"/>
      <c r="V271" s="1219"/>
      <c r="W271" s="1219"/>
      <c r="X271" s="1219"/>
      <c r="Y271" s="1219"/>
      <c r="Z271" s="1220"/>
      <c r="AA271" s="1224"/>
      <c r="AB271" s="1203"/>
      <c r="AC271" s="1203"/>
      <c r="AD271" s="1203"/>
      <c r="AE271" s="1204"/>
      <c r="AF271" s="1194" t="s">
        <v>1059</v>
      </c>
      <c r="AG271" s="1194"/>
      <c r="AH271" s="1194"/>
      <c r="AI271" s="1194"/>
      <c r="AJ271" s="1194"/>
      <c r="AK271" s="1195"/>
      <c r="AL271" s="1226" t="s">
        <v>753</v>
      </c>
      <c r="AM271" s="1227"/>
      <c r="AN271" s="1227"/>
      <c r="AO271" s="1227"/>
      <c r="AP271" s="1227"/>
      <c r="AQ271" s="1227"/>
      <c r="AR271" s="1227"/>
      <c r="AS271" s="1227"/>
      <c r="AT271" s="1227"/>
      <c r="AU271" s="1227"/>
      <c r="AV271" s="1227"/>
      <c r="AW271" s="1227"/>
      <c r="AX271" s="1227"/>
      <c r="AY271" s="1227"/>
      <c r="AZ271" s="1228"/>
      <c r="BA271" s="1185"/>
      <c r="BB271" s="1185"/>
      <c r="BC271" s="1185"/>
      <c r="BD271" s="1185"/>
      <c r="BE271" s="1244"/>
      <c r="BF271" s="590"/>
    </row>
    <row r="272" spans="1:58" ht="22" customHeight="1">
      <c r="A272" s="1331"/>
      <c r="B272" s="1202"/>
      <c r="C272" s="1203"/>
      <c r="D272" s="1203"/>
      <c r="E272" s="1203"/>
      <c r="F272" s="1203"/>
      <c r="G272" s="1203"/>
      <c r="H272" s="1203"/>
      <c r="I272" s="1203"/>
      <c r="J272" s="1204"/>
      <c r="K272" s="1211"/>
      <c r="L272" s="1212"/>
      <c r="M272" s="1212"/>
      <c r="N272" s="1213"/>
      <c r="O272" s="1211"/>
      <c r="P272" s="1212"/>
      <c r="Q272" s="1212"/>
      <c r="R272" s="1212"/>
      <c r="S272" s="1212"/>
      <c r="T272" s="1213"/>
      <c r="U272" s="1211"/>
      <c r="V272" s="1219"/>
      <c r="W272" s="1219"/>
      <c r="X272" s="1219"/>
      <c r="Y272" s="1219"/>
      <c r="Z272" s="1220"/>
      <c r="AA272" s="1224"/>
      <c r="AB272" s="1203"/>
      <c r="AC272" s="1203"/>
      <c r="AD272" s="1203"/>
      <c r="AE272" s="1204"/>
      <c r="AF272" s="1189" t="s">
        <v>756</v>
      </c>
      <c r="AG272" s="1245"/>
      <c r="AH272" s="1245"/>
      <c r="AI272" s="1245"/>
      <c r="AJ272" s="1245"/>
      <c r="AK272" s="1245"/>
      <c r="AL272" s="1246" t="s">
        <v>755</v>
      </c>
      <c r="AM272" s="1247"/>
      <c r="AN272" s="1247"/>
      <c r="AO272" s="1247"/>
      <c r="AP272" s="1247"/>
      <c r="AQ272" s="1247"/>
      <c r="AR272" s="1247"/>
      <c r="AS272" s="1247"/>
      <c r="AT272" s="1247"/>
      <c r="AU272" s="1247"/>
      <c r="AV272" s="1247"/>
      <c r="AW272" s="1247"/>
      <c r="AX272" s="1247"/>
      <c r="AY272" s="1247"/>
      <c r="AZ272" s="1248"/>
      <c r="BA272" s="1185"/>
      <c r="BB272" s="1185"/>
      <c r="BC272" s="1185"/>
      <c r="BD272" s="1185"/>
      <c r="BE272" s="1244"/>
      <c r="BF272" s="590"/>
    </row>
    <row r="273" spans="1:58" ht="22" customHeight="1">
      <c r="A273" s="1331"/>
      <c r="B273" s="1202"/>
      <c r="C273" s="1203"/>
      <c r="D273" s="1203"/>
      <c r="E273" s="1203"/>
      <c r="F273" s="1203"/>
      <c r="G273" s="1203"/>
      <c r="H273" s="1203"/>
      <c r="I273" s="1203"/>
      <c r="J273" s="1204"/>
      <c r="K273" s="1211"/>
      <c r="L273" s="1212"/>
      <c r="M273" s="1212"/>
      <c r="N273" s="1213"/>
      <c r="O273" s="1211"/>
      <c r="P273" s="1212"/>
      <c r="Q273" s="1212"/>
      <c r="R273" s="1212"/>
      <c r="S273" s="1212"/>
      <c r="T273" s="1213"/>
      <c r="U273" s="1211"/>
      <c r="V273" s="1219"/>
      <c r="W273" s="1219"/>
      <c r="X273" s="1219"/>
      <c r="Y273" s="1219"/>
      <c r="Z273" s="1220"/>
      <c r="AA273" s="1224"/>
      <c r="AB273" s="1203"/>
      <c r="AC273" s="1203"/>
      <c r="AD273" s="1203"/>
      <c r="AE273" s="1204"/>
      <c r="AF273" s="1188" t="s">
        <v>790</v>
      </c>
      <c r="AG273" s="1188"/>
      <c r="AH273" s="1188"/>
      <c r="AI273" s="1188"/>
      <c r="AJ273" s="1188"/>
      <c r="AK273" s="1189"/>
      <c r="AL273" s="1190" t="s">
        <v>548</v>
      </c>
      <c r="AM273" s="1191"/>
      <c r="AN273" s="1191"/>
      <c r="AO273" s="1191"/>
      <c r="AP273" s="1191"/>
      <c r="AQ273" s="1191"/>
      <c r="AR273" s="1191"/>
      <c r="AS273" s="1191"/>
      <c r="AT273" s="1191"/>
      <c r="AU273" s="1191"/>
      <c r="AV273" s="1191"/>
      <c r="AW273" s="1191"/>
      <c r="AX273" s="1191"/>
      <c r="AY273" s="1191"/>
      <c r="AZ273" s="1192"/>
      <c r="BA273" s="1185"/>
      <c r="BB273" s="1186"/>
      <c r="BC273" s="1186"/>
      <c r="BD273" s="1186"/>
      <c r="BE273" s="1187"/>
      <c r="BF273" s="590"/>
    </row>
    <row r="274" spans="1:58" ht="22" customHeight="1">
      <c r="A274" s="1331"/>
      <c r="B274" s="1202"/>
      <c r="C274" s="1203"/>
      <c r="D274" s="1203"/>
      <c r="E274" s="1203"/>
      <c r="F274" s="1203"/>
      <c r="G274" s="1203"/>
      <c r="H274" s="1203"/>
      <c r="I274" s="1203"/>
      <c r="J274" s="1204"/>
      <c r="K274" s="1211"/>
      <c r="L274" s="1212"/>
      <c r="M274" s="1212"/>
      <c r="N274" s="1213"/>
      <c r="O274" s="1211"/>
      <c r="P274" s="1212"/>
      <c r="Q274" s="1212"/>
      <c r="R274" s="1212"/>
      <c r="S274" s="1212"/>
      <c r="T274" s="1213"/>
      <c r="U274" s="1211"/>
      <c r="V274" s="1219"/>
      <c r="W274" s="1219"/>
      <c r="X274" s="1219"/>
      <c r="Y274" s="1219"/>
      <c r="Z274" s="1220"/>
      <c r="AA274" s="1224"/>
      <c r="AB274" s="1203"/>
      <c r="AC274" s="1203"/>
      <c r="AD274" s="1203"/>
      <c r="AE274" s="1204"/>
      <c r="AF274" s="1194" t="s">
        <v>90</v>
      </c>
      <c r="AG274" s="1194"/>
      <c r="AH274" s="1194"/>
      <c r="AI274" s="1194"/>
      <c r="AJ274" s="1194"/>
      <c r="AK274" s="1195"/>
      <c r="AL274" s="1226" t="s">
        <v>753</v>
      </c>
      <c r="AM274" s="1227"/>
      <c r="AN274" s="1227"/>
      <c r="AO274" s="1227"/>
      <c r="AP274" s="1227"/>
      <c r="AQ274" s="1227"/>
      <c r="AR274" s="1227"/>
      <c r="AS274" s="1227"/>
      <c r="AT274" s="1227"/>
      <c r="AU274" s="1227"/>
      <c r="AV274" s="1227"/>
      <c r="AW274" s="1227"/>
      <c r="AX274" s="1227"/>
      <c r="AY274" s="1227"/>
      <c r="AZ274" s="1228"/>
      <c r="BA274" s="1242"/>
      <c r="BB274" s="1242"/>
      <c r="BC274" s="1242"/>
      <c r="BD274" s="1242"/>
      <c r="BE274" s="1243"/>
      <c r="BF274" s="590"/>
    </row>
    <row r="275" spans="1:58" ht="22" customHeight="1">
      <c r="A275" s="1331"/>
      <c r="B275" s="1202"/>
      <c r="C275" s="1203"/>
      <c r="D275" s="1203"/>
      <c r="E275" s="1203"/>
      <c r="F275" s="1203"/>
      <c r="G275" s="1203"/>
      <c r="H275" s="1203"/>
      <c r="I275" s="1203"/>
      <c r="J275" s="1204"/>
      <c r="K275" s="1211"/>
      <c r="L275" s="1212"/>
      <c r="M275" s="1212"/>
      <c r="N275" s="1213"/>
      <c r="O275" s="1211"/>
      <c r="P275" s="1212"/>
      <c r="Q275" s="1212"/>
      <c r="R275" s="1212"/>
      <c r="S275" s="1212"/>
      <c r="T275" s="1213"/>
      <c r="U275" s="1211"/>
      <c r="V275" s="1219"/>
      <c r="W275" s="1219"/>
      <c r="X275" s="1219"/>
      <c r="Y275" s="1219"/>
      <c r="Z275" s="1220"/>
      <c r="AA275" s="1224"/>
      <c r="AB275" s="1203"/>
      <c r="AC275" s="1203"/>
      <c r="AD275" s="1203"/>
      <c r="AE275" s="1204"/>
      <c r="AF275" s="1193" t="s">
        <v>760</v>
      </c>
      <c r="AG275" s="1194"/>
      <c r="AH275" s="1194"/>
      <c r="AI275" s="1194"/>
      <c r="AJ275" s="1194"/>
      <c r="AK275" s="1195"/>
      <c r="AL275" s="1226" t="s">
        <v>753</v>
      </c>
      <c r="AM275" s="1227"/>
      <c r="AN275" s="1227"/>
      <c r="AO275" s="1227"/>
      <c r="AP275" s="1227"/>
      <c r="AQ275" s="1227"/>
      <c r="AR275" s="1227"/>
      <c r="AS275" s="1227"/>
      <c r="AT275" s="1227"/>
      <c r="AU275" s="1227"/>
      <c r="AV275" s="1227"/>
      <c r="AW275" s="1227"/>
      <c r="AX275" s="1227"/>
      <c r="AY275" s="1227"/>
      <c r="AZ275" s="1228"/>
      <c r="BA275" s="1237"/>
      <c r="BB275" s="1240"/>
      <c r="BC275" s="1240"/>
      <c r="BD275" s="1240"/>
      <c r="BE275" s="1241"/>
      <c r="BF275" s="590"/>
    </row>
    <row r="276" spans="1:58" ht="22" customHeight="1">
      <c r="A276" s="1331"/>
      <c r="B276" s="1202"/>
      <c r="C276" s="1203"/>
      <c r="D276" s="1203"/>
      <c r="E276" s="1203"/>
      <c r="F276" s="1203"/>
      <c r="G276" s="1203"/>
      <c r="H276" s="1203"/>
      <c r="I276" s="1203"/>
      <c r="J276" s="1204"/>
      <c r="K276" s="1211"/>
      <c r="L276" s="1212"/>
      <c r="M276" s="1212"/>
      <c r="N276" s="1213"/>
      <c r="O276" s="1211"/>
      <c r="P276" s="1212"/>
      <c r="Q276" s="1212"/>
      <c r="R276" s="1212"/>
      <c r="S276" s="1212"/>
      <c r="T276" s="1213"/>
      <c r="U276" s="1211"/>
      <c r="V276" s="1219"/>
      <c r="W276" s="1219"/>
      <c r="X276" s="1219"/>
      <c r="Y276" s="1219"/>
      <c r="Z276" s="1220"/>
      <c r="AA276" s="1224"/>
      <c r="AB276" s="1203"/>
      <c r="AC276" s="1203"/>
      <c r="AD276" s="1203"/>
      <c r="AE276" s="1204"/>
      <c r="AF276" s="1193" t="s">
        <v>998</v>
      </c>
      <c r="AG276" s="1194"/>
      <c r="AH276" s="1194"/>
      <c r="AI276" s="1194"/>
      <c r="AJ276" s="1194"/>
      <c r="AK276" s="1195"/>
      <c r="AL276" s="1226" t="s">
        <v>753</v>
      </c>
      <c r="AM276" s="1227"/>
      <c r="AN276" s="1227"/>
      <c r="AO276" s="1227"/>
      <c r="AP276" s="1227"/>
      <c r="AQ276" s="1227"/>
      <c r="AR276" s="1227"/>
      <c r="AS276" s="1227"/>
      <c r="AT276" s="1227"/>
      <c r="AU276" s="1227"/>
      <c r="AV276" s="1227"/>
      <c r="AW276" s="1227"/>
      <c r="AX276" s="1227"/>
      <c r="AY276" s="1227"/>
      <c r="AZ276" s="1228"/>
      <c r="BA276" s="1229"/>
      <c r="BB276" s="1230"/>
      <c r="BC276" s="1230"/>
      <c r="BD276" s="1230"/>
      <c r="BE276" s="1231"/>
      <c r="BF276" s="590"/>
    </row>
    <row r="277" spans="1:58" ht="63" customHeight="1">
      <c r="A277" s="1331"/>
      <c r="B277" s="1202"/>
      <c r="C277" s="1203"/>
      <c r="D277" s="1203"/>
      <c r="E277" s="1203"/>
      <c r="F277" s="1203"/>
      <c r="G277" s="1203"/>
      <c r="H277" s="1203"/>
      <c r="I277" s="1203"/>
      <c r="J277" s="1204"/>
      <c r="K277" s="1211"/>
      <c r="L277" s="1212"/>
      <c r="M277" s="1212"/>
      <c r="N277" s="1213"/>
      <c r="O277" s="1211"/>
      <c r="P277" s="1212"/>
      <c r="Q277" s="1212"/>
      <c r="R277" s="1212"/>
      <c r="S277" s="1212"/>
      <c r="T277" s="1213"/>
      <c r="U277" s="1211"/>
      <c r="V277" s="1219"/>
      <c r="W277" s="1219"/>
      <c r="X277" s="1219"/>
      <c r="Y277" s="1219"/>
      <c r="Z277" s="1220"/>
      <c r="AA277" s="1224"/>
      <c r="AB277" s="1203"/>
      <c r="AC277" s="1203"/>
      <c r="AD277" s="1203"/>
      <c r="AE277" s="1204"/>
      <c r="AF277" s="1194" t="s">
        <v>410</v>
      </c>
      <c r="AG277" s="1232"/>
      <c r="AH277" s="1232"/>
      <c r="AI277" s="1232"/>
      <c r="AJ277" s="1232"/>
      <c r="AK277" s="1233"/>
      <c r="AL277" s="1234" t="s">
        <v>989</v>
      </c>
      <c r="AM277" s="1235"/>
      <c r="AN277" s="1235"/>
      <c r="AO277" s="1235"/>
      <c r="AP277" s="1235"/>
      <c r="AQ277" s="1235"/>
      <c r="AR277" s="1235"/>
      <c r="AS277" s="1235"/>
      <c r="AT277" s="1235"/>
      <c r="AU277" s="1235"/>
      <c r="AV277" s="1235"/>
      <c r="AW277" s="1235"/>
      <c r="AX277" s="1235"/>
      <c r="AY277" s="1235"/>
      <c r="AZ277" s="1236"/>
      <c r="BA277" s="1237"/>
      <c r="BB277" s="1238"/>
      <c r="BC277" s="1238"/>
      <c r="BD277" s="1238"/>
      <c r="BE277" s="1239"/>
      <c r="BF277" s="590"/>
    </row>
    <row r="278" spans="1:58" ht="22" customHeight="1">
      <c r="A278" s="1331"/>
      <c r="B278" s="1202"/>
      <c r="C278" s="1203"/>
      <c r="D278" s="1203"/>
      <c r="E278" s="1203"/>
      <c r="F278" s="1203"/>
      <c r="G278" s="1203"/>
      <c r="H278" s="1203"/>
      <c r="I278" s="1203"/>
      <c r="J278" s="1204"/>
      <c r="K278" s="1211"/>
      <c r="L278" s="1212"/>
      <c r="M278" s="1212"/>
      <c r="N278" s="1213"/>
      <c r="O278" s="1211"/>
      <c r="P278" s="1212"/>
      <c r="Q278" s="1212"/>
      <c r="R278" s="1212"/>
      <c r="S278" s="1212"/>
      <c r="T278" s="1213"/>
      <c r="U278" s="1211"/>
      <c r="V278" s="1219"/>
      <c r="W278" s="1219"/>
      <c r="X278" s="1219"/>
      <c r="Y278" s="1219"/>
      <c r="Z278" s="1220"/>
      <c r="AA278" s="1224"/>
      <c r="AB278" s="1203"/>
      <c r="AC278" s="1203"/>
      <c r="AD278" s="1203"/>
      <c r="AE278" s="1204"/>
      <c r="AF278" s="1193" t="s">
        <v>759</v>
      </c>
      <c r="AG278" s="1194"/>
      <c r="AH278" s="1194"/>
      <c r="AI278" s="1194"/>
      <c r="AJ278" s="1194"/>
      <c r="AK278" s="1195"/>
      <c r="AL278" s="1226" t="s">
        <v>754</v>
      </c>
      <c r="AM278" s="1227"/>
      <c r="AN278" s="1227"/>
      <c r="AO278" s="1227"/>
      <c r="AP278" s="1227"/>
      <c r="AQ278" s="1227"/>
      <c r="AR278" s="1227"/>
      <c r="AS278" s="1227"/>
      <c r="AT278" s="1227"/>
      <c r="AU278" s="1227"/>
      <c r="AV278" s="1227"/>
      <c r="AW278" s="1227"/>
      <c r="AX278" s="1227"/>
      <c r="AY278" s="1227"/>
      <c r="AZ278" s="1228"/>
      <c r="BA278" s="1237"/>
      <c r="BB278" s="1240"/>
      <c r="BC278" s="1240"/>
      <c r="BD278" s="1240"/>
      <c r="BE278" s="1241"/>
      <c r="BF278" s="590"/>
    </row>
    <row r="279" spans="1:58" ht="22" customHeight="1">
      <c r="A279" s="1331"/>
      <c r="B279" s="1202"/>
      <c r="C279" s="1203"/>
      <c r="D279" s="1203"/>
      <c r="E279" s="1203"/>
      <c r="F279" s="1203"/>
      <c r="G279" s="1203"/>
      <c r="H279" s="1203"/>
      <c r="I279" s="1203"/>
      <c r="J279" s="1204"/>
      <c r="K279" s="1211"/>
      <c r="L279" s="1212"/>
      <c r="M279" s="1212"/>
      <c r="N279" s="1213"/>
      <c r="O279" s="1211"/>
      <c r="P279" s="1212"/>
      <c r="Q279" s="1212"/>
      <c r="R279" s="1212"/>
      <c r="S279" s="1212"/>
      <c r="T279" s="1213"/>
      <c r="U279" s="1211"/>
      <c r="V279" s="1219"/>
      <c r="W279" s="1219"/>
      <c r="X279" s="1219"/>
      <c r="Y279" s="1219"/>
      <c r="Z279" s="1220"/>
      <c r="AA279" s="1224"/>
      <c r="AB279" s="1203"/>
      <c r="AC279" s="1203"/>
      <c r="AD279" s="1203"/>
      <c r="AE279" s="1204"/>
      <c r="AF279" s="1188" t="s">
        <v>791</v>
      </c>
      <c r="AG279" s="1188"/>
      <c r="AH279" s="1188"/>
      <c r="AI279" s="1188"/>
      <c r="AJ279" s="1188"/>
      <c r="AK279" s="1189"/>
      <c r="AL279" s="1182" t="s">
        <v>753</v>
      </c>
      <c r="AM279" s="1183"/>
      <c r="AN279" s="1183"/>
      <c r="AO279" s="1183"/>
      <c r="AP279" s="1183"/>
      <c r="AQ279" s="1183"/>
      <c r="AR279" s="1183"/>
      <c r="AS279" s="1183"/>
      <c r="AT279" s="1183"/>
      <c r="AU279" s="1183"/>
      <c r="AV279" s="1183"/>
      <c r="AW279" s="1183"/>
      <c r="AX279" s="1183"/>
      <c r="AY279" s="1183"/>
      <c r="AZ279" s="1184"/>
      <c r="BA279" s="1185"/>
      <c r="BB279" s="1186"/>
      <c r="BC279" s="1186"/>
      <c r="BD279" s="1186"/>
      <c r="BE279" s="1187"/>
      <c r="BF279" s="590"/>
    </row>
    <row r="280" spans="1:58" ht="22" customHeight="1">
      <c r="A280" s="1331"/>
      <c r="B280" s="1202"/>
      <c r="C280" s="1203"/>
      <c r="D280" s="1203"/>
      <c r="E280" s="1203"/>
      <c r="F280" s="1203"/>
      <c r="G280" s="1203"/>
      <c r="H280" s="1203"/>
      <c r="I280" s="1203"/>
      <c r="J280" s="1204"/>
      <c r="K280" s="1211"/>
      <c r="L280" s="1212"/>
      <c r="M280" s="1212"/>
      <c r="N280" s="1213"/>
      <c r="O280" s="1211"/>
      <c r="P280" s="1212"/>
      <c r="Q280" s="1212"/>
      <c r="R280" s="1212"/>
      <c r="S280" s="1212"/>
      <c r="T280" s="1213"/>
      <c r="U280" s="1211"/>
      <c r="V280" s="1219"/>
      <c r="W280" s="1219"/>
      <c r="X280" s="1219"/>
      <c r="Y280" s="1219"/>
      <c r="Z280" s="1220"/>
      <c r="AA280" s="1224"/>
      <c r="AB280" s="1203"/>
      <c r="AC280" s="1203"/>
      <c r="AD280" s="1203"/>
      <c r="AE280" s="1204"/>
      <c r="AF280" s="1188" t="s">
        <v>549</v>
      </c>
      <c r="AG280" s="1188"/>
      <c r="AH280" s="1188"/>
      <c r="AI280" s="1188"/>
      <c r="AJ280" s="1188"/>
      <c r="AK280" s="1189"/>
      <c r="AL280" s="1190" t="s">
        <v>548</v>
      </c>
      <c r="AM280" s="1191"/>
      <c r="AN280" s="1191"/>
      <c r="AO280" s="1191"/>
      <c r="AP280" s="1191"/>
      <c r="AQ280" s="1191"/>
      <c r="AR280" s="1191"/>
      <c r="AS280" s="1191"/>
      <c r="AT280" s="1191"/>
      <c r="AU280" s="1191"/>
      <c r="AV280" s="1191"/>
      <c r="AW280" s="1191"/>
      <c r="AX280" s="1191"/>
      <c r="AY280" s="1191"/>
      <c r="AZ280" s="1192"/>
      <c r="BA280" s="1185"/>
      <c r="BB280" s="1186"/>
      <c r="BC280" s="1186"/>
      <c r="BD280" s="1186"/>
      <c r="BE280" s="1187"/>
      <c r="BF280" s="590"/>
    </row>
    <row r="281" spans="1:58" ht="22" customHeight="1" thickBot="1">
      <c r="A281" s="1331"/>
      <c r="B281" s="1205"/>
      <c r="C281" s="1206"/>
      <c r="D281" s="1206"/>
      <c r="E281" s="1206"/>
      <c r="F281" s="1206"/>
      <c r="G281" s="1206"/>
      <c r="H281" s="1206"/>
      <c r="I281" s="1206"/>
      <c r="J281" s="1207"/>
      <c r="K281" s="1214"/>
      <c r="L281" s="1215"/>
      <c r="M281" s="1215"/>
      <c r="N281" s="1216"/>
      <c r="O281" s="1214"/>
      <c r="P281" s="1215"/>
      <c r="Q281" s="1215"/>
      <c r="R281" s="1215"/>
      <c r="S281" s="1215"/>
      <c r="T281" s="1216"/>
      <c r="U281" s="1214"/>
      <c r="V281" s="1221"/>
      <c r="W281" s="1221"/>
      <c r="X281" s="1221"/>
      <c r="Y281" s="1221"/>
      <c r="Z281" s="1222"/>
      <c r="AA281" s="1225"/>
      <c r="AB281" s="1206"/>
      <c r="AC281" s="1206"/>
      <c r="AD281" s="1206"/>
      <c r="AE281" s="1207"/>
      <c r="AF281" s="1193" t="s">
        <v>1094</v>
      </c>
      <c r="AG281" s="1194"/>
      <c r="AH281" s="1194"/>
      <c r="AI281" s="1194"/>
      <c r="AJ281" s="1194"/>
      <c r="AK281" s="1195"/>
      <c r="AL281" s="1196" t="s">
        <v>753</v>
      </c>
      <c r="AM281" s="1197"/>
      <c r="AN281" s="1197"/>
      <c r="AO281" s="1197"/>
      <c r="AP281" s="1197"/>
      <c r="AQ281" s="1197"/>
      <c r="AR281" s="1197"/>
      <c r="AS281" s="1197"/>
      <c r="AT281" s="1197"/>
      <c r="AU281" s="1197"/>
      <c r="AV281" s="1197"/>
      <c r="AW281" s="1197"/>
      <c r="AX281" s="1197"/>
      <c r="AY281" s="1197"/>
      <c r="AZ281" s="1198"/>
      <c r="BA281" s="1185"/>
      <c r="BB281" s="1186"/>
      <c r="BC281" s="1186"/>
      <c r="BD281" s="1186"/>
      <c r="BE281" s="1187"/>
      <c r="BF281" s="590"/>
    </row>
    <row r="282" spans="1:58" ht="11.25" customHeight="1">
      <c r="A282" s="593"/>
      <c r="B282" s="594"/>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4"/>
      <c r="AL282" s="594"/>
      <c r="AM282" s="594"/>
      <c r="AN282" s="594"/>
      <c r="AO282" s="594"/>
      <c r="AP282" s="594"/>
      <c r="AQ282" s="594"/>
      <c r="AR282" s="594"/>
      <c r="AS282" s="594"/>
      <c r="AT282" s="594"/>
      <c r="AU282" s="594"/>
      <c r="AV282" s="594"/>
      <c r="AW282" s="594"/>
      <c r="AX282" s="594"/>
      <c r="AY282" s="594"/>
      <c r="AZ282" s="594"/>
      <c r="BA282" s="594"/>
      <c r="BB282" s="594"/>
      <c r="BC282" s="594"/>
      <c r="BD282" s="594"/>
      <c r="BE282" s="594"/>
      <c r="BF282" s="595"/>
    </row>
    <row r="283" spans="1:58" ht="9" customHeight="1">
      <c r="A283" s="596"/>
      <c r="B283" s="596"/>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596"/>
      <c r="AL283" s="596"/>
      <c r="AM283" s="596"/>
      <c r="AN283" s="596"/>
      <c r="AO283" s="596"/>
      <c r="AP283" s="596"/>
      <c r="AQ283" s="596"/>
      <c r="AR283" s="596"/>
      <c r="AS283" s="596"/>
      <c r="AT283" s="596"/>
      <c r="AU283" s="596"/>
      <c r="AV283" s="596"/>
      <c r="AW283" s="596"/>
      <c r="AX283" s="596"/>
      <c r="AY283" s="596"/>
      <c r="AZ283" s="596"/>
      <c r="BA283" s="596"/>
      <c r="BB283" s="596"/>
      <c r="BC283" s="596"/>
      <c r="BD283" s="596"/>
      <c r="BE283" s="596"/>
    </row>
    <row r="284" spans="1:58" ht="27" customHeight="1">
      <c r="A284" s="597" t="s">
        <v>752</v>
      </c>
      <c r="B284" s="598"/>
      <c r="C284" s="1179" t="s">
        <v>1116</v>
      </c>
      <c r="D284" s="1179"/>
      <c r="E284" s="1179"/>
      <c r="F284" s="1179"/>
      <c r="G284" s="1179"/>
      <c r="H284" s="1179"/>
      <c r="I284" s="1179"/>
      <c r="J284" s="1179"/>
      <c r="K284" s="1179"/>
      <c r="L284" s="1179"/>
      <c r="M284" s="1179"/>
      <c r="N284" s="1179"/>
      <c r="O284" s="1179"/>
      <c r="P284" s="1179"/>
      <c r="Q284" s="1179"/>
      <c r="R284" s="1179"/>
      <c r="S284" s="1179"/>
      <c r="T284" s="1179"/>
      <c r="U284" s="1179"/>
      <c r="V284" s="1179"/>
      <c r="W284" s="1179"/>
      <c r="X284" s="1179"/>
      <c r="Y284" s="1179"/>
      <c r="Z284" s="1179"/>
      <c r="AA284" s="1179"/>
      <c r="AB284" s="1179"/>
      <c r="AC284" s="1179"/>
      <c r="AD284" s="1179"/>
      <c r="AE284" s="1179"/>
      <c r="AF284" s="1179"/>
      <c r="AG284" s="1179"/>
      <c r="AH284" s="1179"/>
      <c r="AI284" s="1179"/>
      <c r="AJ284" s="1179"/>
      <c r="AK284" s="1179"/>
      <c r="AL284" s="1179"/>
      <c r="AM284" s="1179"/>
      <c r="AN284" s="1179"/>
      <c r="AO284" s="1179"/>
      <c r="AP284" s="1179"/>
      <c r="AQ284" s="1179"/>
      <c r="AR284" s="1179"/>
      <c r="AS284" s="1179"/>
      <c r="AT284" s="1179"/>
      <c r="AU284" s="1179"/>
      <c r="AV284" s="1179"/>
      <c r="AW284" s="1179"/>
      <c r="AX284" s="1179"/>
      <c r="AY284" s="1179"/>
      <c r="AZ284" s="1179"/>
      <c r="BA284" s="1179"/>
      <c r="BB284" s="1179"/>
      <c r="BC284" s="1179"/>
      <c r="BD284" s="1179"/>
      <c r="BE284" s="1179"/>
    </row>
    <row r="285" spans="1:58" ht="257.25" customHeight="1">
      <c r="A285" s="597"/>
      <c r="B285" s="598"/>
      <c r="C285" s="1179"/>
      <c r="D285" s="1179"/>
      <c r="E285" s="1179"/>
      <c r="F285" s="1179"/>
      <c r="G285" s="1179"/>
      <c r="H285" s="1179"/>
      <c r="I285" s="1179"/>
      <c r="J285" s="1179"/>
      <c r="K285" s="1179"/>
      <c r="L285" s="1179"/>
      <c r="M285" s="1179"/>
      <c r="N285" s="1179"/>
      <c r="O285" s="1179"/>
      <c r="P285" s="1179"/>
      <c r="Q285" s="1179"/>
      <c r="R285" s="1179"/>
      <c r="S285" s="1179"/>
      <c r="T285" s="1179"/>
      <c r="U285" s="1179"/>
      <c r="V285" s="1179"/>
      <c r="W285" s="1179"/>
      <c r="X285" s="1179"/>
      <c r="Y285" s="1179"/>
      <c r="Z285" s="1179"/>
      <c r="AA285" s="1179"/>
      <c r="AB285" s="1179"/>
      <c r="AC285" s="1179"/>
      <c r="AD285" s="1179"/>
      <c r="AE285" s="1179"/>
      <c r="AF285" s="1179"/>
      <c r="AG285" s="1179"/>
      <c r="AH285" s="1179"/>
      <c r="AI285" s="1179"/>
      <c r="AJ285" s="1179"/>
      <c r="AK285" s="1179"/>
      <c r="AL285" s="1179"/>
      <c r="AM285" s="1179"/>
      <c r="AN285" s="1179"/>
      <c r="AO285" s="1179"/>
      <c r="AP285" s="1179"/>
      <c r="AQ285" s="1179"/>
      <c r="AR285" s="1179"/>
      <c r="AS285" s="1179"/>
      <c r="AT285" s="1179"/>
      <c r="AU285" s="1179"/>
      <c r="AV285" s="1179"/>
      <c r="AW285" s="1179"/>
      <c r="AX285" s="1179"/>
      <c r="AY285" s="1179"/>
      <c r="AZ285" s="1179"/>
      <c r="BA285" s="1179"/>
      <c r="BB285" s="1179"/>
      <c r="BC285" s="1179"/>
      <c r="BD285" s="1179"/>
      <c r="BE285" s="1179"/>
    </row>
    <row r="286" spans="1:58" ht="26.25" customHeight="1">
      <c r="A286" s="597" t="s">
        <v>751</v>
      </c>
      <c r="B286" s="597"/>
      <c r="C286" s="597" t="s">
        <v>750</v>
      </c>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597"/>
      <c r="AL286" s="597"/>
      <c r="AM286" s="597"/>
      <c r="AN286" s="597"/>
      <c r="AO286" s="597"/>
      <c r="AP286" s="597"/>
      <c r="AQ286" s="597"/>
      <c r="AR286" s="597"/>
      <c r="AS286" s="597"/>
      <c r="AT286" s="597"/>
      <c r="AU286" s="597"/>
      <c r="AV286" s="597"/>
      <c r="AW286" s="597"/>
      <c r="AX286" s="597"/>
      <c r="AY286" s="597"/>
      <c r="AZ286" s="597"/>
      <c r="BA286" s="597"/>
      <c r="BB286" s="597"/>
      <c r="BC286" s="597"/>
      <c r="BD286" s="597"/>
      <c r="BE286" s="597"/>
      <c r="BF286" s="595"/>
    </row>
    <row r="287" spans="1:58" ht="26.25" customHeight="1">
      <c r="A287" s="597" t="s">
        <v>749</v>
      </c>
      <c r="B287" s="598"/>
      <c r="C287" s="598" t="s">
        <v>792</v>
      </c>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598"/>
      <c r="AL287" s="598"/>
      <c r="AM287" s="598"/>
      <c r="AN287" s="598"/>
      <c r="AO287" s="598"/>
      <c r="AP287" s="598"/>
      <c r="AQ287" s="598"/>
      <c r="AR287" s="598"/>
      <c r="AS287" s="598"/>
      <c r="AT287" s="598"/>
      <c r="AU287" s="598"/>
      <c r="AV287" s="598"/>
      <c r="AW287" s="598"/>
      <c r="AX287" s="598"/>
      <c r="AY287" s="598"/>
      <c r="AZ287" s="598"/>
      <c r="BA287" s="598"/>
      <c r="BB287" s="598"/>
      <c r="BC287" s="598"/>
      <c r="BD287" s="598"/>
      <c r="BE287" s="598"/>
    </row>
    <row r="288" spans="1:58" ht="22.5" customHeight="1">
      <c r="A288" s="597" t="s">
        <v>748</v>
      </c>
      <c r="B288" s="598"/>
      <c r="C288" s="1180" t="s">
        <v>747</v>
      </c>
      <c r="D288" s="1180"/>
      <c r="E288" s="1180"/>
      <c r="F288" s="1180"/>
      <c r="G288" s="1180"/>
      <c r="H288" s="1180"/>
      <c r="I288" s="1180"/>
      <c r="J288" s="1180"/>
      <c r="K288" s="1180"/>
      <c r="L288" s="1180"/>
      <c r="M288" s="1180"/>
      <c r="N288" s="1180"/>
      <c r="O288" s="1180"/>
      <c r="P288" s="1180"/>
      <c r="Q288" s="1180"/>
      <c r="R288" s="1180"/>
      <c r="S288" s="1180"/>
      <c r="T288" s="1180"/>
      <c r="U288" s="1180"/>
      <c r="V288" s="1180"/>
      <c r="W288" s="1180"/>
      <c r="X288" s="1180"/>
      <c r="Y288" s="1180"/>
      <c r="Z288" s="1180"/>
      <c r="AA288" s="1180"/>
      <c r="AB288" s="1180"/>
      <c r="AC288" s="1180"/>
      <c r="AD288" s="1180"/>
      <c r="AE288" s="1180"/>
      <c r="AF288" s="1180"/>
      <c r="AG288" s="1180"/>
      <c r="AH288" s="1180"/>
      <c r="AI288" s="1180"/>
      <c r="AJ288" s="1180"/>
      <c r="AK288" s="1180"/>
      <c r="AL288" s="1180"/>
      <c r="AM288" s="1180"/>
      <c r="AN288" s="1180"/>
      <c r="AO288" s="1180"/>
      <c r="AP288" s="1180"/>
      <c r="AQ288" s="1180"/>
      <c r="AR288" s="1180"/>
      <c r="AS288" s="1180"/>
      <c r="AT288" s="1180"/>
      <c r="AU288" s="1180"/>
      <c r="AV288" s="1180"/>
      <c r="AW288" s="1180"/>
      <c r="AX288" s="1180"/>
      <c r="AY288" s="1180"/>
      <c r="AZ288" s="1180"/>
      <c r="BA288" s="1180"/>
      <c r="BB288" s="1180"/>
      <c r="BC288" s="1180"/>
      <c r="BD288" s="1180"/>
      <c r="BE288" s="599"/>
    </row>
    <row r="289" spans="1:57" ht="22.5" customHeight="1">
      <c r="A289" s="597"/>
      <c r="B289" s="598"/>
      <c r="C289" s="1180"/>
      <c r="D289" s="1180"/>
      <c r="E289" s="1180"/>
      <c r="F289" s="1180"/>
      <c r="G289" s="1180"/>
      <c r="H289" s="1180"/>
      <c r="I289" s="1180"/>
      <c r="J289" s="1180"/>
      <c r="K289" s="1180"/>
      <c r="L289" s="1180"/>
      <c r="M289" s="1180"/>
      <c r="N289" s="1180"/>
      <c r="O289" s="1180"/>
      <c r="P289" s="1180"/>
      <c r="Q289" s="1180"/>
      <c r="R289" s="1180"/>
      <c r="S289" s="1180"/>
      <c r="T289" s="1180"/>
      <c r="U289" s="1180"/>
      <c r="V289" s="1180"/>
      <c r="W289" s="1180"/>
      <c r="X289" s="1180"/>
      <c r="Y289" s="1180"/>
      <c r="Z289" s="1180"/>
      <c r="AA289" s="1180"/>
      <c r="AB289" s="1180"/>
      <c r="AC289" s="1180"/>
      <c r="AD289" s="1180"/>
      <c r="AE289" s="1180"/>
      <c r="AF289" s="1180"/>
      <c r="AG289" s="1180"/>
      <c r="AH289" s="1180"/>
      <c r="AI289" s="1180"/>
      <c r="AJ289" s="1180"/>
      <c r="AK289" s="1180"/>
      <c r="AL289" s="1180"/>
      <c r="AM289" s="1180"/>
      <c r="AN289" s="1180"/>
      <c r="AO289" s="1180"/>
      <c r="AP289" s="1180"/>
      <c r="AQ289" s="1180"/>
      <c r="AR289" s="1180"/>
      <c r="AS289" s="1180"/>
      <c r="AT289" s="1180"/>
      <c r="AU289" s="1180"/>
      <c r="AV289" s="1180"/>
      <c r="AW289" s="1180"/>
      <c r="AX289" s="1180"/>
      <c r="AY289" s="1180"/>
      <c r="AZ289" s="1180"/>
      <c r="BA289" s="1180"/>
      <c r="BB289" s="1180"/>
      <c r="BC289" s="1180"/>
      <c r="BD289" s="1180"/>
      <c r="BE289" s="599"/>
    </row>
    <row r="290" spans="1:57" ht="26.25" customHeight="1">
      <c r="A290" s="597" t="s">
        <v>993</v>
      </c>
      <c r="B290" s="598"/>
      <c r="C290" s="598" t="s">
        <v>421</v>
      </c>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599"/>
      <c r="AL290" s="599"/>
      <c r="AM290" s="599"/>
      <c r="AN290" s="599"/>
      <c r="AO290" s="599"/>
      <c r="AP290" s="599"/>
      <c r="AQ290" s="599"/>
      <c r="AR290" s="599"/>
      <c r="AS290" s="599"/>
      <c r="AT290" s="599"/>
      <c r="AU290" s="599"/>
      <c r="AV290" s="599"/>
      <c r="AW290" s="599"/>
      <c r="AX290" s="599"/>
      <c r="AY290" s="599"/>
      <c r="AZ290" s="599"/>
      <c r="BA290" s="599"/>
      <c r="BB290" s="599"/>
      <c r="BC290" s="599"/>
      <c r="BD290" s="599"/>
      <c r="BE290" s="599"/>
    </row>
    <row r="291" spans="1:57" ht="27.75" customHeight="1">
      <c r="A291" s="600" t="s">
        <v>994</v>
      </c>
      <c r="B291" s="601"/>
      <c r="C291" s="602" t="s">
        <v>422</v>
      </c>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02"/>
      <c r="AL291" s="602"/>
      <c r="AM291" s="602"/>
      <c r="AN291" s="602"/>
      <c r="AO291" s="602"/>
      <c r="AP291" s="602"/>
      <c r="AQ291" s="602"/>
      <c r="AR291" s="602"/>
      <c r="AS291" s="602"/>
      <c r="AT291" s="602"/>
      <c r="AU291" s="602"/>
      <c r="AV291" s="602"/>
      <c r="AW291" s="602"/>
      <c r="AX291" s="602"/>
      <c r="AY291" s="602"/>
      <c r="AZ291" s="602"/>
      <c r="BA291" s="602"/>
      <c r="BB291" s="602"/>
      <c r="BC291" s="602"/>
      <c r="BD291" s="602"/>
      <c r="BE291" s="603"/>
    </row>
    <row r="292" spans="1:57" ht="27.75" customHeight="1">
      <c r="A292" s="604" t="s">
        <v>995</v>
      </c>
      <c r="B292" s="528"/>
      <c r="C292" s="598" t="s">
        <v>584</v>
      </c>
      <c r="D292" s="603"/>
      <c r="E292" s="603"/>
      <c r="F292" s="603"/>
      <c r="G292" s="603"/>
      <c r="H292" s="603"/>
      <c r="I292" s="603"/>
      <c r="J292" s="603"/>
      <c r="K292" s="603"/>
      <c r="L292" s="603"/>
      <c r="M292" s="603"/>
      <c r="N292" s="603"/>
      <c r="O292" s="603"/>
      <c r="P292" s="603"/>
      <c r="Q292" s="603"/>
      <c r="R292" s="603"/>
      <c r="S292" s="603"/>
      <c r="T292" s="603"/>
      <c r="U292" s="603"/>
      <c r="V292" s="603"/>
      <c r="W292" s="603"/>
      <c r="X292" s="603"/>
      <c r="Y292" s="603"/>
      <c r="Z292" s="603"/>
      <c r="AA292" s="603"/>
      <c r="AB292" s="603"/>
      <c r="AC292" s="603"/>
      <c r="AD292" s="603"/>
      <c r="AE292" s="603"/>
      <c r="AF292" s="603"/>
      <c r="AG292" s="603"/>
      <c r="AH292" s="603"/>
      <c r="AI292" s="603"/>
      <c r="AJ292" s="603"/>
      <c r="AK292" s="603"/>
      <c r="AL292" s="603"/>
      <c r="AM292" s="603"/>
      <c r="AN292" s="603"/>
      <c r="AO292" s="603"/>
      <c r="AP292" s="603"/>
      <c r="AQ292" s="603"/>
      <c r="AR292" s="603"/>
      <c r="AS292" s="603"/>
      <c r="AT292" s="603"/>
      <c r="AU292" s="603"/>
      <c r="AV292" s="603"/>
      <c r="AW292" s="603"/>
      <c r="AX292" s="603"/>
      <c r="AY292" s="603"/>
      <c r="AZ292" s="603"/>
      <c r="BA292" s="603"/>
      <c r="BB292" s="603"/>
      <c r="BC292" s="603"/>
      <c r="BD292" s="603"/>
      <c r="BE292" s="603"/>
    </row>
    <row r="293" spans="1:57" ht="27.75" customHeight="1">
      <c r="A293" s="597" t="s">
        <v>996</v>
      </c>
      <c r="B293" s="605"/>
      <c r="C293" s="1179" t="s">
        <v>1117</v>
      </c>
      <c r="D293" s="1181"/>
      <c r="E293" s="1181"/>
      <c r="F293" s="1181"/>
      <c r="G293" s="1181"/>
      <c r="H293" s="1181"/>
      <c r="I293" s="1181"/>
      <c r="J293" s="1181"/>
      <c r="K293" s="1181"/>
      <c r="L293" s="1181"/>
      <c r="M293" s="1181"/>
      <c r="N293" s="1181"/>
      <c r="O293" s="1181"/>
      <c r="P293" s="1181"/>
      <c r="Q293" s="1181"/>
      <c r="R293" s="1181"/>
      <c r="S293" s="1181"/>
      <c r="T293" s="1181"/>
      <c r="U293" s="1181"/>
      <c r="V293" s="1181"/>
      <c r="W293" s="1181"/>
      <c r="X293" s="1181"/>
      <c r="Y293" s="1181"/>
      <c r="Z293" s="1181"/>
      <c r="AA293" s="1181"/>
      <c r="AB293" s="1181"/>
      <c r="AC293" s="1181"/>
      <c r="AD293" s="1181"/>
      <c r="AE293" s="1181"/>
      <c r="AF293" s="1181"/>
      <c r="AG293" s="1181"/>
      <c r="AH293" s="1181"/>
      <c r="AI293" s="1181"/>
      <c r="AJ293" s="1181"/>
      <c r="AK293" s="1181"/>
      <c r="AL293" s="1181"/>
      <c r="AM293" s="1181"/>
      <c r="AN293" s="1181"/>
      <c r="AO293" s="1181"/>
      <c r="AP293" s="1181"/>
      <c r="AQ293" s="1181"/>
      <c r="AR293" s="1181"/>
      <c r="AS293" s="1181"/>
      <c r="AT293" s="1181"/>
      <c r="AU293" s="1181"/>
      <c r="AV293" s="1181"/>
      <c r="AW293" s="1181"/>
      <c r="AX293" s="1181"/>
      <c r="AY293" s="1181"/>
      <c r="AZ293" s="1181"/>
      <c r="BA293" s="1181"/>
      <c r="BB293" s="1181"/>
      <c r="BC293" s="1181"/>
      <c r="BD293" s="1181"/>
      <c r="BE293" s="1181"/>
    </row>
    <row r="294" spans="1:57" ht="34.5" customHeight="1">
      <c r="A294" s="597"/>
      <c r="B294" s="605"/>
      <c r="C294" s="1181"/>
      <c r="D294" s="1181"/>
      <c r="E294" s="1181"/>
      <c r="F294" s="1181"/>
      <c r="G294" s="1181"/>
      <c r="H294" s="1181"/>
      <c r="I294" s="1181"/>
      <c r="J294" s="1181"/>
      <c r="K294" s="1181"/>
      <c r="L294" s="1181"/>
      <c r="M294" s="1181"/>
      <c r="N294" s="1181"/>
      <c r="O294" s="1181"/>
      <c r="P294" s="1181"/>
      <c r="Q294" s="1181"/>
      <c r="R294" s="1181"/>
      <c r="S294" s="1181"/>
      <c r="T294" s="1181"/>
      <c r="U294" s="1181"/>
      <c r="V294" s="1181"/>
      <c r="W294" s="1181"/>
      <c r="X294" s="1181"/>
      <c r="Y294" s="1181"/>
      <c r="Z294" s="1181"/>
      <c r="AA294" s="1181"/>
      <c r="AB294" s="1181"/>
      <c r="AC294" s="1181"/>
      <c r="AD294" s="1181"/>
      <c r="AE294" s="1181"/>
      <c r="AF294" s="1181"/>
      <c r="AG294" s="1181"/>
      <c r="AH294" s="1181"/>
      <c r="AI294" s="1181"/>
      <c r="AJ294" s="1181"/>
      <c r="AK294" s="1181"/>
      <c r="AL294" s="1181"/>
      <c r="AM294" s="1181"/>
      <c r="AN294" s="1181"/>
      <c r="AO294" s="1181"/>
      <c r="AP294" s="1181"/>
      <c r="AQ294" s="1181"/>
      <c r="AR294" s="1181"/>
      <c r="AS294" s="1181"/>
      <c r="AT294" s="1181"/>
      <c r="AU294" s="1181"/>
      <c r="AV294" s="1181"/>
      <c r="AW294" s="1181"/>
      <c r="AX294" s="1181"/>
      <c r="AY294" s="1181"/>
      <c r="AZ294" s="1181"/>
      <c r="BA294" s="1181"/>
      <c r="BB294" s="1181"/>
      <c r="BC294" s="1181"/>
      <c r="BD294" s="1181"/>
      <c r="BE294" s="1181"/>
    </row>
    <row r="295" spans="1:57" ht="34.5" customHeight="1">
      <c r="A295" s="597"/>
      <c r="B295" s="605"/>
      <c r="C295" s="1181"/>
      <c r="D295" s="1181"/>
      <c r="E295" s="1181"/>
      <c r="F295" s="1181"/>
      <c r="G295" s="1181"/>
      <c r="H295" s="1181"/>
      <c r="I295" s="1181"/>
      <c r="J295" s="1181"/>
      <c r="K295" s="1181"/>
      <c r="L295" s="1181"/>
      <c r="M295" s="1181"/>
      <c r="N295" s="1181"/>
      <c r="O295" s="1181"/>
      <c r="P295" s="1181"/>
      <c r="Q295" s="1181"/>
      <c r="R295" s="1181"/>
      <c r="S295" s="1181"/>
      <c r="T295" s="1181"/>
      <c r="U295" s="1181"/>
      <c r="V295" s="1181"/>
      <c r="W295" s="1181"/>
      <c r="X295" s="1181"/>
      <c r="Y295" s="1181"/>
      <c r="Z295" s="1181"/>
      <c r="AA295" s="1181"/>
      <c r="AB295" s="1181"/>
      <c r="AC295" s="1181"/>
      <c r="AD295" s="1181"/>
      <c r="AE295" s="1181"/>
      <c r="AF295" s="1181"/>
      <c r="AG295" s="1181"/>
      <c r="AH295" s="1181"/>
      <c r="AI295" s="1181"/>
      <c r="AJ295" s="1181"/>
      <c r="AK295" s="1181"/>
      <c r="AL295" s="1181"/>
      <c r="AM295" s="1181"/>
      <c r="AN295" s="1181"/>
      <c r="AO295" s="1181"/>
      <c r="AP295" s="1181"/>
      <c r="AQ295" s="1181"/>
      <c r="AR295" s="1181"/>
      <c r="AS295" s="1181"/>
      <c r="AT295" s="1181"/>
      <c r="AU295" s="1181"/>
      <c r="AV295" s="1181"/>
      <c r="AW295" s="1181"/>
      <c r="AX295" s="1181"/>
      <c r="AY295" s="1181"/>
      <c r="AZ295" s="1181"/>
      <c r="BA295" s="1181"/>
      <c r="BB295" s="1181"/>
      <c r="BC295" s="1181"/>
      <c r="BD295" s="1181"/>
      <c r="BE295" s="1181"/>
    </row>
    <row r="296" spans="1:57" ht="22.5" customHeight="1">
      <c r="A296" s="597" t="s">
        <v>997</v>
      </c>
      <c r="B296" s="598"/>
      <c r="C296" s="1176" t="s">
        <v>746</v>
      </c>
      <c r="D296" s="1176"/>
      <c r="E296" s="1176"/>
      <c r="F296" s="1176"/>
      <c r="G296" s="1176"/>
      <c r="H296" s="1176"/>
      <c r="I296" s="1176"/>
      <c r="J296" s="1176"/>
      <c r="K296" s="1176"/>
      <c r="L296" s="1176"/>
      <c r="M296" s="1176"/>
      <c r="N296" s="1176"/>
      <c r="O296" s="1176"/>
      <c r="P296" s="1176"/>
      <c r="Q296" s="1176"/>
      <c r="R296" s="1176"/>
      <c r="S296" s="1176"/>
      <c r="T296" s="1176"/>
      <c r="U296" s="1176"/>
      <c r="V296" s="1176"/>
      <c r="W296" s="1176"/>
      <c r="X296" s="1176"/>
      <c r="Y296" s="1176"/>
      <c r="Z296" s="1176"/>
      <c r="AA296" s="1176"/>
      <c r="AB296" s="1176"/>
      <c r="AC296" s="1176"/>
      <c r="AD296" s="1176"/>
      <c r="AE296" s="1176"/>
      <c r="AF296" s="1176"/>
      <c r="AG296" s="1176"/>
      <c r="AH296" s="1176"/>
      <c r="AI296" s="1176"/>
      <c r="AJ296" s="1176"/>
      <c r="AK296" s="1176"/>
      <c r="AL296" s="1176"/>
      <c r="AM296" s="1176"/>
      <c r="AN296" s="1176"/>
      <c r="AO296" s="1176"/>
      <c r="AP296" s="1176"/>
      <c r="AQ296" s="1176"/>
      <c r="AR296" s="1176"/>
      <c r="AS296" s="1176"/>
      <c r="AT296" s="1176"/>
      <c r="AU296" s="1176"/>
      <c r="AV296" s="1176"/>
      <c r="AW296" s="1176"/>
      <c r="AX296" s="1176"/>
      <c r="AY296" s="1176"/>
      <c r="AZ296" s="1176"/>
      <c r="BA296" s="1176"/>
      <c r="BB296" s="1176"/>
      <c r="BC296" s="1176"/>
      <c r="BD296" s="1176"/>
      <c r="BE296" s="1176"/>
    </row>
    <row r="297" spans="1:57" ht="22.5" customHeight="1">
      <c r="A297" s="597"/>
      <c r="B297" s="598"/>
      <c r="C297" s="1176"/>
      <c r="D297" s="1176"/>
      <c r="E297" s="1176"/>
      <c r="F297" s="1176"/>
      <c r="G297" s="1176"/>
      <c r="H297" s="1176"/>
      <c r="I297" s="1176"/>
      <c r="J297" s="1176"/>
      <c r="K297" s="1176"/>
      <c r="L297" s="1176"/>
      <c r="M297" s="1176"/>
      <c r="N297" s="1176"/>
      <c r="O297" s="1176"/>
      <c r="P297" s="1176"/>
      <c r="Q297" s="1176"/>
      <c r="R297" s="1176"/>
      <c r="S297" s="1176"/>
      <c r="T297" s="1176"/>
      <c r="U297" s="1176"/>
      <c r="V297" s="1176"/>
      <c r="W297" s="1176"/>
      <c r="X297" s="1176"/>
      <c r="Y297" s="1176"/>
      <c r="Z297" s="1176"/>
      <c r="AA297" s="1176"/>
      <c r="AB297" s="1176"/>
      <c r="AC297" s="1176"/>
      <c r="AD297" s="1176"/>
      <c r="AE297" s="1176"/>
      <c r="AF297" s="1176"/>
      <c r="AG297" s="1176"/>
      <c r="AH297" s="1176"/>
      <c r="AI297" s="1176"/>
      <c r="AJ297" s="1176"/>
      <c r="AK297" s="1176"/>
      <c r="AL297" s="1176"/>
      <c r="AM297" s="1176"/>
      <c r="AN297" s="1176"/>
      <c r="AO297" s="1176"/>
      <c r="AP297" s="1176"/>
      <c r="AQ297" s="1176"/>
      <c r="AR297" s="1176"/>
      <c r="AS297" s="1176"/>
      <c r="AT297" s="1176"/>
      <c r="AU297" s="1176"/>
      <c r="AV297" s="1176"/>
      <c r="AW297" s="1176"/>
      <c r="AX297" s="1176"/>
      <c r="AY297" s="1176"/>
      <c r="AZ297" s="1176"/>
      <c r="BA297" s="1176"/>
      <c r="BB297" s="1176"/>
      <c r="BC297" s="1176"/>
      <c r="BD297" s="1176"/>
      <c r="BE297" s="1176"/>
    </row>
    <row r="298" spans="1:57" ht="27.75" customHeight="1">
      <c r="A298" s="597" t="s">
        <v>1095</v>
      </c>
      <c r="B298" s="598"/>
      <c r="C298" s="1176" t="s">
        <v>745</v>
      </c>
      <c r="D298" s="1176"/>
      <c r="E298" s="1176"/>
      <c r="F298" s="1176"/>
      <c r="G298" s="1176"/>
      <c r="H298" s="1176"/>
      <c r="I298" s="1176"/>
      <c r="J298" s="1176"/>
      <c r="K298" s="1176"/>
      <c r="L298" s="1176"/>
      <c r="M298" s="1176"/>
      <c r="N298" s="1176"/>
      <c r="O298" s="1176"/>
      <c r="P298" s="1176"/>
      <c r="Q298" s="1176"/>
      <c r="R298" s="1176"/>
      <c r="S298" s="1176"/>
      <c r="T298" s="1176"/>
      <c r="U298" s="1176"/>
      <c r="V298" s="1176"/>
      <c r="W298" s="1176"/>
      <c r="X298" s="1176"/>
      <c r="Y298" s="1176"/>
      <c r="Z298" s="1176"/>
      <c r="AA298" s="1176"/>
      <c r="AB298" s="1176"/>
      <c r="AC298" s="1176"/>
      <c r="AD298" s="1176"/>
      <c r="AE298" s="1176"/>
      <c r="AF298" s="1176"/>
      <c r="AG298" s="1176"/>
      <c r="AH298" s="1176"/>
      <c r="AI298" s="1176"/>
      <c r="AJ298" s="1176"/>
      <c r="AK298" s="1176"/>
      <c r="AL298" s="1176"/>
      <c r="AM298" s="1176"/>
      <c r="AN298" s="1176"/>
      <c r="AO298" s="1176"/>
      <c r="AP298" s="1176"/>
      <c r="AQ298" s="1176"/>
      <c r="AR298" s="1176"/>
      <c r="AS298" s="1176"/>
      <c r="AT298" s="1176"/>
      <c r="AU298" s="1176"/>
      <c r="AV298" s="1176"/>
      <c r="AW298" s="1176"/>
      <c r="AX298" s="1176"/>
      <c r="AY298" s="1176"/>
      <c r="AZ298" s="1176"/>
      <c r="BA298" s="1176"/>
      <c r="BB298" s="1176"/>
      <c r="BC298" s="1176"/>
      <c r="BD298" s="1176"/>
    </row>
    <row r="299" spans="1:57" ht="26.25" customHeight="1">
      <c r="A299" s="610" t="s">
        <v>1096</v>
      </c>
      <c r="B299" s="606"/>
      <c r="C299" s="607" t="s">
        <v>1097</v>
      </c>
      <c r="D299" s="606"/>
      <c r="E299" s="606"/>
      <c r="F299" s="606"/>
      <c r="G299" s="606"/>
      <c r="H299" s="606"/>
      <c r="I299" s="606"/>
      <c r="J299" s="606"/>
      <c r="K299" s="606"/>
      <c r="L299" s="606"/>
      <c r="M299" s="606"/>
      <c r="N299" s="606"/>
      <c r="O299" s="606"/>
      <c r="P299" s="606"/>
      <c r="Q299" s="606"/>
      <c r="R299" s="606"/>
      <c r="S299" s="606"/>
      <c r="T299" s="606"/>
      <c r="U299" s="606"/>
      <c r="V299" s="606"/>
      <c r="W299" s="606"/>
      <c r="X299" s="606"/>
      <c r="Y299" s="606"/>
      <c r="Z299" s="606"/>
      <c r="AA299" s="606"/>
      <c r="AB299" s="606"/>
      <c r="AC299" s="606"/>
      <c r="AD299" s="606"/>
      <c r="AE299" s="606"/>
      <c r="AF299" s="606"/>
      <c r="AG299" s="606"/>
      <c r="AH299" s="606"/>
      <c r="AI299" s="606"/>
      <c r="AJ299" s="606"/>
      <c r="AK299" s="606"/>
      <c r="AL299" s="606"/>
      <c r="AM299" s="606"/>
      <c r="AN299" s="606"/>
      <c r="AO299" s="606"/>
      <c r="AP299" s="606"/>
      <c r="AQ299" s="606"/>
      <c r="AR299" s="606"/>
      <c r="AS299" s="606"/>
      <c r="AT299" s="606"/>
      <c r="AU299" s="606"/>
      <c r="AV299" s="606"/>
      <c r="AW299" s="606"/>
      <c r="AX299" s="606"/>
      <c r="AY299" s="606"/>
      <c r="AZ299" s="606"/>
      <c r="BA299" s="606"/>
      <c r="BB299" s="606"/>
      <c r="BC299" s="606"/>
      <c r="BD299" s="606"/>
      <c r="BE299" s="606"/>
    </row>
    <row r="300" spans="1:57" ht="26.25" customHeight="1">
      <c r="A300" s="610"/>
      <c r="B300" s="606"/>
      <c r="C300" s="607" t="s">
        <v>1098</v>
      </c>
      <c r="D300" s="606"/>
      <c r="E300" s="606"/>
      <c r="F300" s="606"/>
      <c r="G300" s="606"/>
      <c r="H300" s="606"/>
      <c r="I300" s="606"/>
      <c r="J300" s="606"/>
      <c r="K300" s="606"/>
      <c r="L300" s="606"/>
      <c r="M300" s="606"/>
      <c r="N300" s="606"/>
      <c r="O300" s="606"/>
      <c r="P300" s="606"/>
      <c r="Q300" s="606"/>
      <c r="R300" s="606"/>
      <c r="S300" s="606"/>
      <c r="T300" s="606"/>
      <c r="U300" s="606"/>
      <c r="V300" s="606"/>
      <c r="W300" s="606"/>
      <c r="X300" s="606"/>
      <c r="Y300" s="606"/>
      <c r="Z300" s="606"/>
      <c r="AA300" s="606"/>
      <c r="AB300" s="606"/>
      <c r="AC300" s="606"/>
      <c r="AD300" s="606"/>
      <c r="AE300" s="606"/>
      <c r="AF300" s="606"/>
      <c r="AG300" s="606"/>
      <c r="AH300" s="606"/>
      <c r="AI300" s="606"/>
      <c r="AJ300" s="606"/>
      <c r="AK300" s="606"/>
      <c r="AL300" s="606"/>
      <c r="AM300" s="606"/>
      <c r="AN300" s="606"/>
      <c r="AO300" s="606"/>
      <c r="AP300" s="606"/>
      <c r="AQ300" s="606"/>
      <c r="AR300" s="606"/>
      <c r="AS300" s="606"/>
      <c r="AT300" s="606"/>
      <c r="AU300" s="606"/>
      <c r="AV300" s="606"/>
      <c r="AW300" s="606"/>
      <c r="AX300" s="606"/>
      <c r="AY300" s="606"/>
      <c r="AZ300" s="606"/>
      <c r="BA300" s="606"/>
      <c r="BB300" s="606"/>
      <c r="BC300" s="606"/>
      <c r="BD300" s="606"/>
      <c r="BE300" s="606"/>
    </row>
    <row r="301" spans="1:57" ht="26.25" customHeight="1">
      <c r="A301" s="610" t="s">
        <v>1099</v>
      </c>
      <c r="B301" s="606"/>
      <c r="C301" s="607" t="s">
        <v>1100</v>
      </c>
      <c r="D301" s="606"/>
      <c r="E301" s="606"/>
      <c r="F301" s="606"/>
      <c r="G301" s="606"/>
      <c r="H301" s="606"/>
      <c r="I301" s="606"/>
      <c r="J301" s="606"/>
      <c r="K301" s="606"/>
      <c r="L301" s="606"/>
      <c r="M301" s="606"/>
      <c r="N301" s="606"/>
      <c r="O301" s="606"/>
      <c r="P301" s="606"/>
      <c r="Q301" s="606"/>
      <c r="R301" s="606"/>
      <c r="S301" s="606"/>
      <c r="T301" s="606"/>
      <c r="U301" s="606"/>
      <c r="V301" s="606"/>
      <c r="W301" s="606"/>
      <c r="X301" s="606"/>
      <c r="Y301" s="606"/>
      <c r="Z301" s="606"/>
      <c r="AA301" s="606"/>
      <c r="AB301" s="606"/>
      <c r="AC301" s="606"/>
      <c r="AD301" s="606"/>
      <c r="AE301" s="606"/>
      <c r="AF301" s="606"/>
      <c r="AG301" s="606"/>
      <c r="AH301" s="606"/>
      <c r="AI301" s="606"/>
      <c r="AJ301" s="606"/>
      <c r="AK301" s="606"/>
      <c r="AL301" s="606"/>
      <c r="AM301" s="606"/>
      <c r="AN301" s="606"/>
      <c r="AO301" s="606"/>
      <c r="AP301" s="606"/>
      <c r="AQ301" s="606"/>
      <c r="AR301" s="606"/>
      <c r="AS301" s="606"/>
      <c r="AT301" s="606"/>
      <c r="AU301" s="606"/>
      <c r="AV301" s="606"/>
      <c r="AW301" s="606"/>
      <c r="AX301" s="606"/>
      <c r="AY301" s="606"/>
      <c r="AZ301" s="606"/>
      <c r="BA301" s="606"/>
      <c r="BB301" s="606"/>
      <c r="BC301" s="606"/>
      <c r="BD301" s="606"/>
      <c r="BE301" s="606"/>
    </row>
    <row r="302" spans="1:57" ht="26.25" customHeight="1">
      <c r="A302" s="610" t="s">
        <v>1101</v>
      </c>
      <c r="B302" s="606"/>
      <c r="C302" s="607" t="s">
        <v>1102</v>
      </c>
      <c r="D302" s="606"/>
      <c r="E302" s="606"/>
      <c r="F302" s="606"/>
      <c r="G302" s="606"/>
      <c r="H302" s="606"/>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06"/>
      <c r="AL302" s="606"/>
      <c r="AM302" s="606"/>
      <c r="AN302" s="606"/>
      <c r="AO302" s="606"/>
      <c r="AP302" s="606"/>
      <c r="AQ302" s="606"/>
      <c r="AR302" s="606"/>
      <c r="AS302" s="606"/>
      <c r="AT302" s="606"/>
      <c r="AU302" s="606"/>
      <c r="AV302" s="606"/>
      <c r="AW302" s="606"/>
      <c r="AX302" s="606"/>
      <c r="AY302" s="606"/>
      <c r="AZ302" s="606"/>
      <c r="BA302" s="606"/>
      <c r="BB302" s="606"/>
      <c r="BC302" s="606"/>
      <c r="BD302" s="606"/>
      <c r="BE302" s="606"/>
    </row>
    <row r="303" spans="1:57" ht="66.75" customHeight="1">
      <c r="A303" s="611" t="s">
        <v>1103</v>
      </c>
      <c r="B303" s="606"/>
      <c r="C303" s="1177" t="s">
        <v>1104</v>
      </c>
      <c r="D303" s="1177"/>
      <c r="E303" s="1177"/>
      <c r="F303" s="1177"/>
      <c r="G303" s="1177"/>
      <c r="H303" s="1177"/>
      <c r="I303" s="1177"/>
      <c r="J303" s="1177"/>
      <c r="K303" s="1177"/>
      <c r="L303" s="1177"/>
      <c r="M303" s="1177"/>
      <c r="N303" s="1177"/>
      <c r="O303" s="1177"/>
      <c r="P303" s="1177"/>
      <c r="Q303" s="1177"/>
      <c r="R303" s="1177"/>
      <c r="S303" s="1177"/>
      <c r="T303" s="1177"/>
      <c r="U303" s="1177"/>
      <c r="V303" s="1177"/>
      <c r="W303" s="1177"/>
      <c r="X303" s="1177"/>
      <c r="Y303" s="1177"/>
      <c r="Z303" s="1177"/>
      <c r="AA303" s="1177"/>
      <c r="AB303" s="1177"/>
      <c r="AC303" s="1177"/>
      <c r="AD303" s="1177"/>
      <c r="AE303" s="1177"/>
      <c r="AF303" s="1177"/>
      <c r="AG303" s="1177"/>
      <c r="AH303" s="1177"/>
      <c r="AI303" s="1177"/>
      <c r="AJ303" s="1177"/>
      <c r="AK303" s="1177"/>
      <c r="AL303" s="1177"/>
      <c r="AM303" s="1177"/>
      <c r="AN303" s="1177"/>
      <c r="AO303" s="1177"/>
      <c r="AP303" s="1177"/>
      <c r="AQ303" s="1177"/>
      <c r="AR303" s="1177"/>
      <c r="AS303" s="1177"/>
      <c r="AT303" s="1177"/>
      <c r="AU303" s="1177"/>
      <c r="AV303" s="1177"/>
      <c r="AW303" s="1177"/>
      <c r="AX303" s="1177"/>
      <c r="AY303" s="1177"/>
      <c r="AZ303" s="1177"/>
      <c r="BA303" s="1177"/>
      <c r="BB303" s="1177"/>
      <c r="BC303" s="1177"/>
      <c r="BD303" s="1177"/>
      <c r="BE303" s="1177"/>
    </row>
    <row r="304" spans="1:57" ht="57.75" customHeight="1">
      <c r="A304" s="611" t="s">
        <v>1105</v>
      </c>
      <c r="B304" s="606"/>
      <c r="C304" s="1177" t="s">
        <v>1106</v>
      </c>
      <c r="D304" s="1178"/>
      <c r="E304" s="1178"/>
      <c r="F304" s="1178"/>
      <c r="G304" s="1178"/>
      <c r="H304" s="1178"/>
      <c r="I304" s="1178"/>
      <c r="J304" s="1178"/>
      <c r="K304" s="1178"/>
      <c r="L304" s="1178"/>
      <c r="M304" s="1178"/>
      <c r="N304" s="1178"/>
      <c r="O304" s="1178"/>
      <c r="P304" s="1178"/>
      <c r="Q304" s="1178"/>
      <c r="R304" s="1178"/>
      <c r="S304" s="1178"/>
      <c r="T304" s="1178"/>
      <c r="U304" s="1178"/>
      <c r="V304" s="1178"/>
      <c r="W304" s="1178"/>
      <c r="X304" s="1178"/>
      <c r="Y304" s="1178"/>
      <c r="Z304" s="1178"/>
      <c r="AA304" s="1178"/>
      <c r="AB304" s="1178"/>
      <c r="AC304" s="1178"/>
      <c r="AD304" s="1178"/>
      <c r="AE304" s="1178"/>
      <c r="AF304" s="1178"/>
      <c r="AG304" s="1178"/>
      <c r="AH304" s="1178"/>
      <c r="AI304" s="1178"/>
      <c r="AJ304" s="1178"/>
      <c r="AK304" s="1178"/>
      <c r="AL304" s="1178"/>
      <c r="AM304" s="1178"/>
      <c r="AN304" s="1178"/>
      <c r="AO304" s="1178"/>
      <c r="AP304" s="1178"/>
      <c r="AQ304" s="1178"/>
      <c r="AR304" s="1178"/>
      <c r="AS304" s="1178"/>
      <c r="AT304" s="1178"/>
      <c r="AU304" s="1178"/>
      <c r="AV304" s="1178"/>
      <c r="AW304" s="1178"/>
      <c r="AX304" s="1178"/>
      <c r="AY304" s="1178"/>
      <c r="AZ304" s="1178"/>
      <c r="BA304" s="1178"/>
      <c r="BB304" s="1178"/>
      <c r="BC304" s="1178"/>
      <c r="BD304" s="1178"/>
      <c r="BE304" s="1178"/>
    </row>
    <row r="305" spans="1:57" ht="26.25" customHeight="1">
      <c r="A305" s="611" t="s">
        <v>1107</v>
      </c>
      <c r="B305" s="608"/>
      <c r="C305" s="609" t="s">
        <v>1108</v>
      </c>
      <c r="D305" s="608"/>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06"/>
      <c r="AL305" s="606"/>
      <c r="AM305" s="606"/>
      <c r="AN305" s="606"/>
      <c r="AO305" s="606"/>
      <c r="AP305" s="606"/>
      <c r="AQ305" s="606"/>
      <c r="AR305" s="606"/>
      <c r="AS305" s="606"/>
      <c r="AT305" s="606"/>
      <c r="AU305" s="606"/>
      <c r="AV305" s="606"/>
      <c r="AW305" s="606"/>
      <c r="AX305" s="606"/>
      <c r="AY305" s="606"/>
      <c r="AZ305" s="606"/>
      <c r="BA305" s="606"/>
      <c r="BB305" s="606"/>
      <c r="BC305" s="606"/>
      <c r="BD305" s="606"/>
      <c r="BE305" s="606"/>
    </row>
    <row r="306" spans="1:57" ht="53.25" customHeight="1">
      <c r="A306" s="611" t="s">
        <v>1109</v>
      </c>
      <c r="B306" s="608"/>
      <c r="C306" s="1177" t="s">
        <v>1110</v>
      </c>
      <c r="D306" s="1178"/>
      <c r="E306" s="1178"/>
      <c r="F306" s="1178"/>
      <c r="G306" s="1178"/>
      <c r="H306" s="1178"/>
      <c r="I306" s="1178"/>
      <c r="J306" s="1178"/>
      <c r="K306" s="1178"/>
      <c r="L306" s="1178"/>
      <c r="M306" s="1178"/>
      <c r="N306" s="1178"/>
      <c r="O306" s="1178"/>
      <c r="P306" s="1178"/>
      <c r="Q306" s="1178"/>
      <c r="R306" s="1178"/>
      <c r="S306" s="1178"/>
      <c r="T306" s="1178"/>
      <c r="U306" s="1178"/>
      <c r="V306" s="1178"/>
      <c r="W306" s="1178"/>
      <c r="X306" s="1178"/>
      <c r="Y306" s="1178"/>
      <c r="Z306" s="1178"/>
      <c r="AA306" s="1178"/>
      <c r="AB306" s="1178"/>
      <c r="AC306" s="1178"/>
      <c r="AD306" s="1178"/>
      <c r="AE306" s="1178"/>
      <c r="AF306" s="1178"/>
      <c r="AG306" s="1178"/>
      <c r="AH306" s="1178"/>
      <c r="AI306" s="1178"/>
      <c r="AJ306" s="1178"/>
      <c r="AK306" s="1178"/>
      <c r="AL306" s="1178"/>
      <c r="AM306" s="1178"/>
      <c r="AN306" s="1178"/>
      <c r="AO306" s="1178"/>
      <c r="AP306" s="1178"/>
      <c r="AQ306" s="1178"/>
      <c r="AR306" s="1178"/>
      <c r="AS306" s="1178"/>
      <c r="AT306" s="1178"/>
      <c r="AU306" s="1178"/>
      <c r="AV306" s="1178"/>
      <c r="AW306" s="1178"/>
      <c r="AX306" s="1178"/>
      <c r="AY306" s="1178"/>
      <c r="AZ306" s="1178"/>
      <c r="BA306" s="1178"/>
      <c r="BB306" s="1178"/>
      <c r="BC306" s="1178"/>
      <c r="BD306" s="1178"/>
      <c r="BE306" s="1178"/>
    </row>
    <row r="307" spans="1:57">
      <c r="C307" s="603"/>
      <c r="D307" s="603"/>
      <c r="E307" s="603"/>
      <c r="F307" s="603"/>
      <c r="G307" s="603"/>
      <c r="H307" s="603"/>
      <c r="I307" s="603"/>
      <c r="J307" s="603"/>
      <c r="K307" s="603"/>
      <c r="L307" s="603"/>
      <c r="M307" s="603"/>
      <c r="N307" s="603"/>
      <c r="O307" s="603"/>
      <c r="P307" s="603"/>
      <c r="Q307" s="603"/>
      <c r="R307" s="603"/>
      <c r="S307" s="603"/>
      <c r="T307" s="603"/>
      <c r="U307" s="603"/>
      <c r="V307" s="603"/>
      <c r="W307" s="603"/>
      <c r="X307" s="603"/>
      <c r="Y307" s="603"/>
      <c r="Z307" s="603"/>
      <c r="AA307" s="603"/>
      <c r="AB307" s="603"/>
      <c r="AC307" s="603"/>
      <c r="AD307" s="603"/>
      <c r="AE307" s="603"/>
      <c r="AF307" s="603"/>
      <c r="AG307" s="603"/>
      <c r="AH307" s="603"/>
      <c r="AI307" s="603"/>
      <c r="AJ307" s="603"/>
      <c r="AK307" s="603"/>
      <c r="AL307" s="603"/>
      <c r="AM307" s="603"/>
      <c r="AN307" s="603"/>
      <c r="AO307" s="603"/>
      <c r="AP307" s="603"/>
      <c r="AQ307" s="603"/>
      <c r="AR307" s="603"/>
      <c r="AS307" s="603"/>
      <c r="AT307" s="603"/>
      <c r="AU307" s="603"/>
      <c r="AV307" s="603"/>
      <c r="AW307" s="603"/>
      <c r="AX307" s="603"/>
      <c r="AY307" s="603"/>
      <c r="AZ307" s="603"/>
      <c r="BA307" s="603"/>
      <c r="BB307" s="603"/>
      <c r="BC307" s="603"/>
      <c r="BD307" s="603"/>
      <c r="BE307" s="603"/>
    </row>
    <row r="308" spans="1:57">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c r="BA308" s="118"/>
      <c r="BB308" s="118"/>
      <c r="BC308" s="118"/>
      <c r="BD308" s="118"/>
      <c r="BE308" s="118"/>
    </row>
    <row r="309" spans="1:57">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c r="BA309" s="118"/>
      <c r="BB309" s="118"/>
      <c r="BC309" s="118"/>
      <c r="BD309" s="118"/>
      <c r="BE309" s="118"/>
    </row>
    <row r="310" spans="1:57">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c r="BA310" s="118"/>
      <c r="BB310" s="118"/>
      <c r="BC310" s="118"/>
      <c r="BD310" s="118"/>
      <c r="BE310" s="118"/>
    </row>
    <row r="311" spans="1:57">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c r="BA311" s="118"/>
      <c r="BB311" s="118"/>
      <c r="BC311" s="118"/>
      <c r="BD311" s="118"/>
      <c r="BE311" s="118"/>
    </row>
    <row r="312" spans="1:57">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18"/>
      <c r="BA312" s="118"/>
      <c r="BB312" s="118"/>
      <c r="BC312" s="118"/>
      <c r="BD312" s="118"/>
      <c r="BE312" s="118"/>
    </row>
    <row r="313" spans="1:57">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c r="BA313" s="118"/>
      <c r="BB313" s="118"/>
      <c r="BC313" s="118"/>
      <c r="BD313" s="118"/>
      <c r="BE313" s="118"/>
    </row>
    <row r="314" spans="1:57">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c r="BA314" s="118"/>
      <c r="BB314" s="118"/>
      <c r="BC314" s="118"/>
      <c r="BD314" s="118"/>
      <c r="BE314" s="118"/>
    </row>
    <row r="315" spans="1:57">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c r="BA315" s="118"/>
      <c r="BB315" s="118"/>
      <c r="BC315" s="118"/>
      <c r="BD315" s="118"/>
      <c r="BE315" s="118"/>
    </row>
    <row r="316" spans="1:57">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c r="BA316" s="118"/>
      <c r="BB316" s="118"/>
      <c r="BC316" s="118"/>
      <c r="BD316" s="118"/>
      <c r="BE316" s="118"/>
    </row>
    <row r="317" spans="1:57">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c r="BA317" s="118"/>
      <c r="BB317" s="118"/>
      <c r="BC317" s="118"/>
      <c r="BD317" s="118"/>
      <c r="BE317" s="118"/>
    </row>
    <row r="318" spans="1:57">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c r="BA318" s="118"/>
      <c r="BB318" s="118"/>
      <c r="BC318" s="118"/>
      <c r="BD318" s="118"/>
      <c r="BE318" s="118"/>
    </row>
    <row r="319" spans="1:57">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c r="BA319" s="118"/>
      <c r="BB319" s="118"/>
      <c r="BC319" s="118"/>
      <c r="BD319" s="118"/>
      <c r="BE319" s="118"/>
    </row>
    <row r="320" spans="1:57">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c r="BA320" s="118"/>
      <c r="BB320" s="118"/>
      <c r="BC320" s="118"/>
      <c r="BD320" s="118"/>
      <c r="BE320" s="118"/>
    </row>
    <row r="321" spans="3:57">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18"/>
      <c r="BA321" s="118"/>
      <c r="BB321" s="118"/>
      <c r="BC321" s="118"/>
      <c r="BD321" s="118"/>
      <c r="BE321" s="118"/>
    </row>
    <row r="322" spans="3:57">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c r="BA322" s="118"/>
      <c r="BB322" s="118"/>
      <c r="BC322" s="118"/>
      <c r="BD322" s="118"/>
      <c r="BE322" s="118"/>
    </row>
    <row r="323" spans="3:57">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c r="BA323" s="118"/>
      <c r="BB323" s="118"/>
      <c r="BC323" s="118"/>
      <c r="BD323" s="118"/>
      <c r="BE323" s="118"/>
    </row>
    <row r="324" spans="3:57">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c r="BA324" s="118"/>
      <c r="BB324" s="118"/>
      <c r="BC324" s="118"/>
      <c r="BD324" s="118"/>
      <c r="BE324" s="118"/>
    </row>
    <row r="325" spans="3:57">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c r="BA325" s="118"/>
      <c r="BB325" s="118"/>
      <c r="BC325" s="118"/>
      <c r="BD325" s="118"/>
      <c r="BE325" s="118"/>
    </row>
    <row r="326" spans="3:57">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c r="BA326" s="118"/>
      <c r="BB326" s="118"/>
      <c r="BC326" s="118"/>
      <c r="BD326" s="118"/>
      <c r="BE326" s="118"/>
    </row>
    <row r="327" spans="3:57">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c r="BA327" s="118"/>
      <c r="BB327" s="118"/>
      <c r="BC327" s="118"/>
      <c r="BD327" s="118"/>
      <c r="BE327" s="118"/>
    </row>
    <row r="328" spans="3:57">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c r="BA328" s="118"/>
      <c r="BB328" s="118"/>
      <c r="BC328" s="118"/>
      <c r="BD328" s="118"/>
      <c r="BE328" s="118"/>
    </row>
    <row r="329" spans="3:57">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c r="BA329" s="118"/>
      <c r="BB329" s="118"/>
      <c r="BC329" s="118"/>
      <c r="BD329" s="118"/>
      <c r="BE329" s="118"/>
    </row>
    <row r="330" spans="3:57">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c r="BA330" s="118"/>
      <c r="BB330" s="118"/>
      <c r="BC330" s="118"/>
      <c r="BD330" s="118"/>
      <c r="BE330" s="118"/>
    </row>
    <row r="331" spans="3:57">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c r="BC331" s="118"/>
      <c r="BD331" s="118"/>
      <c r="BE331" s="118"/>
    </row>
    <row r="332" spans="3:57">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c r="BA332" s="118"/>
      <c r="BB332" s="118"/>
      <c r="BC332" s="118"/>
      <c r="BD332" s="118"/>
      <c r="BE332" s="118"/>
    </row>
    <row r="333" spans="3:57">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18"/>
      <c r="BB333" s="118"/>
      <c r="BC333" s="118"/>
      <c r="BD333" s="118"/>
      <c r="BE333" s="118"/>
    </row>
    <row r="334" spans="3:57">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c r="BC334" s="118"/>
      <c r="BD334" s="118"/>
      <c r="BE334" s="118"/>
    </row>
    <row r="335" spans="3:57">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c r="BA335" s="118"/>
      <c r="BB335" s="118"/>
      <c r="BC335" s="118"/>
      <c r="BD335" s="118"/>
      <c r="BE335" s="118"/>
    </row>
    <row r="336" spans="3:57">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c r="BA336" s="118"/>
      <c r="BB336" s="118"/>
      <c r="BC336" s="118"/>
      <c r="BD336" s="118"/>
      <c r="BE336" s="118"/>
    </row>
    <row r="337" spans="3:57">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c r="BA337" s="118"/>
      <c r="BB337" s="118"/>
      <c r="BC337" s="118"/>
      <c r="BD337" s="118"/>
      <c r="BE337" s="118"/>
    </row>
    <row r="338" spans="3:57">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c r="BA338" s="118"/>
      <c r="BB338" s="118"/>
      <c r="BC338" s="118"/>
      <c r="BD338" s="118"/>
      <c r="BE338" s="118"/>
    </row>
    <row r="339" spans="3:57">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18"/>
      <c r="BA339" s="118"/>
      <c r="BB339" s="118"/>
      <c r="BC339" s="118"/>
      <c r="BD339" s="118"/>
      <c r="BE339" s="118"/>
    </row>
    <row r="340" spans="3:57">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c r="BA340" s="118"/>
      <c r="BB340" s="118"/>
      <c r="BC340" s="118"/>
      <c r="BD340" s="118"/>
      <c r="BE340" s="118"/>
    </row>
    <row r="341" spans="3:57">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c r="BA341" s="118"/>
      <c r="BB341" s="118"/>
      <c r="BC341" s="118"/>
      <c r="BD341" s="118"/>
      <c r="BE341" s="118"/>
    </row>
    <row r="342" spans="3:57">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c r="BA342" s="118"/>
      <c r="BB342" s="118"/>
      <c r="BC342" s="118"/>
      <c r="BD342" s="118"/>
      <c r="BE342" s="118"/>
    </row>
    <row r="343" spans="3:57">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c r="BA343" s="118"/>
      <c r="BB343" s="118"/>
      <c r="BC343" s="118"/>
      <c r="BD343" s="118"/>
      <c r="BE343" s="118"/>
    </row>
    <row r="344" spans="3:57">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c r="BA344" s="118"/>
      <c r="BB344" s="118"/>
      <c r="BC344" s="118"/>
      <c r="BD344" s="118"/>
      <c r="BE344" s="118"/>
    </row>
    <row r="345" spans="3:57">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c r="BC345" s="118"/>
      <c r="BD345" s="118"/>
      <c r="BE345" s="118"/>
    </row>
    <row r="346" spans="3:57">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c r="BC346" s="118"/>
      <c r="BD346" s="118"/>
      <c r="BE346" s="118"/>
    </row>
    <row r="347" spans="3:57">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c r="BA347" s="118"/>
      <c r="BB347" s="118"/>
      <c r="BC347" s="118"/>
      <c r="BD347" s="118"/>
      <c r="BE347" s="118"/>
    </row>
    <row r="348" spans="3:57">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c r="BA348" s="118"/>
      <c r="BB348" s="118"/>
      <c r="BC348" s="118"/>
      <c r="BD348" s="118"/>
      <c r="BE348" s="118"/>
    </row>
    <row r="349" spans="3:57">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c r="BC349" s="118"/>
      <c r="BD349" s="118"/>
      <c r="BE349" s="118"/>
    </row>
    <row r="350" spans="3:57">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c r="BA350" s="118"/>
      <c r="BB350" s="118"/>
      <c r="BC350" s="118"/>
      <c r="BD350" s="118"/>
      <c r="BE350" s="118"/>
    </row>
    <row r="351" spans="3:57">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c r="BA351" s="118"/>
      <c r="BB351" s="118"/>
      <c r="BC351" s="118"/>
      <c r="BD351" s="118"/>
      <c r="BE351" s="118"/>
    </row>
    <row r="352" spans="3:57">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c r="BA352" s="118"/>
      <c r="BB352" s="118"/>
      <c r="BC352" s="118"/>
      <c r="BD352" s="118"/>
      <c r="BE352" s="118"/>
    </row>
    <row r="353" spans="3:57">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c r="BC353" s="118"/>
      <c r="BD353" s="118"/>
      <c r="BE353" s="118"/>
    </row>
    <row r="354" spans="3:57">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c r="BC354" s="118"/>
      <c r="BD354" s="118"/>
      <c r="BE354" s="118"/>
    </row>
    <row r="355" spans="3:57">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c r="BC355" s="118"/>
      <c r="BD355" s="118"/>
      <c r="BE355" s="118"/>
    </row>
    <row r="356" spans="3:57">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c r="BA356" s="118"/>
      <c r="BB356" s="118"/>
      <c r="BC356" s="118"/>
      <c r="BD356" s="118"/>
      <c r="BE356" s="118"/>
    </row>
    <row r="357" spans="3:57">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c r="BA357" s="118"/>
      <c r="BB357" s="118"/>
      <c r="BC357" s="118"/>
      <c r="BD357" s="118"/>
      <c r="BE357" s="118"/>
    </row>
    <row r="358" spans="3:57">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c r="BC358" s="118"/>
      <c r="BD358" s="118"/>
      <c r="BE358" s="118"/>
    </row>
    <row r="359" spans="3:57">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c r="BC359" s="118"/>
      <c r="BD359" s="118"/>
      <c r="BE359" s="118"/>
    </row>
    <row r="360" spans="3:57">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c r="BA360" s="118"/>
      <c r="BB360" s="118"/>
      <c r="BC360" s="118"/>
      <c r="BD360" s="118"/>
      <c r="BE360" s="118"/>
    </row>
    <row r="361" spans="3:57">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18"/>
      <c r="BE361" s="118"/>
    </row>
    <row r="362" spans="3:57">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18"/>
      <c r="BE362" s="118"/>
    </row>
    <row r="363" spans="3:57">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c r="BC363" s="118"/>
      <c r="BD363" s="118"/>
      <c r="BE363" s="118"/>
    </row>
    <row r="364" spans="3:57">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18"/>
      <c r="BE364" s="118"/>
    </row>
    <row r="365" spans="3:57">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c r="BC365" s="118"/>
      <c r="BD365" s="118"/>
      <c r="BE365" s="118"/>
    </row>
    <row r="366" spans="3:57">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c r="BA366" s="118"/>
      <c r="BB366" s="118"/>
      <c r="BC366" s="118"/>
      <c r="BD366" s="118"/>
      <c r="BE366" s="118"/>
    </row>
    <row r="367" spans="3:57">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18"/>
      <c r="BE367" s="118"/>
    </row>
    <row r="368" spans="3:57">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c r="BC368" s="118"/>
      <c r="BD368" s="118"/>
      <c r="BE368" s="118"/>
    </row>
    <row r="369" spans="3:57">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c r="BC369" s="118"/>
      <c r="BD369" s="118"/>
      <c r="BE369" s="118"/>
    </row>
    <row r="370" spans="3:57">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c r="BC370" s="118"/>
      <c r="BD370" s="118"/>
      <c r="BE370" s="118"/>
    </row>
    <row r="371" spans="3:57">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c r="BC371" s="118"/>
      <c r="BD371" s="118"/>
      <c r="BE371" s="118"/>
    </row>
    <row r="372" spans="3:57">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c r="BC372" s="118"/>
      <c r="BD372" s="118"/>
      <c r="BE372" s="118"/>
    </row>
    <row r="373" spans="3:57">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c r="BA373" s="118"/>
      <c r="BB373" s="118"/>
      <c r="BC373" s="118"/>
      <c r="BD373" s="118"/>
      <c r="BE373" s="118"/>
    </row>
    <row r="374" spans="3:57">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c r="BA374" s="118"/>
      <c r="BB374" s="118"/>
      <c r="BC374" s="118"/>
      <c r="BD374" s="118"/>
      <c r="BE374" s="118"/>
    </row>
    <row r="375" spans="3:57">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c r="BA375" s="118"/>
      <c r="BB375" s="118"/>
      <c r="BC375" s="118"/>
      <c r="BD375" s="118"/>
      <c r="BE375" s="118"/>
    </row>
    <row r="376" spans="3:57">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c r="BA376" s="118"/>
      <c r="BB376" s="118"/>
      <c r="BC376" s="118"/>
      <c r="BD376" s="118"/>
      <c r="BE376" s="118"/>
    </row>
    <row r="377" spans="3:57">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c r="BA377" s="118"/>
      <c r="BB377" s="118"/>
      <c r="BC377" s="118"/>
      <c r="BD377" s="118"/>
      <c r="BE377" s="118"/>
    </row>
    <row r="378" spans="3:57">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18"/>
      <c r="BE378" s="118"/>
    </row>
    <row r="379" spans="3:57">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c r="BA379" s="118"/>
      <c r="BB379" s="118"/>
      <c r="BC379" s="118"/>
      <c r="BD379" s="118"/>
      <c r="BE379" s="118"/>
    </row>
    <row r="380" spans="3:57">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18"/>
      <c r="BE380" s="118"/>
    </row>
    <row r="381" spans="3:57">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c r="BA381" s="118"/>
      <c r="BB381" s="118"/>
      <c r="BC381" s="118"/>
      <c r="BD381" s="118"/>
      <c r="BE381" s="118"/>
    </row>
    <row r="382" spans="3:57">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18"/>
      <c r="BE382" s="118"/>
    </row>
    <row r="383" spans="3:57">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18"/>
      <c r="BE383" s="118"/>
    </row>
    <row r="384" spans="3:57">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c r="BA384" s="118"/>
      <c r="BB384" s="118"/>
      <c r="BC384" s="118"/>
      <c r="BD384" s="118"/>
      <c r="BE384" s="118"/>
    </row>
    <row r="385" spans="3:57">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c r="BC385" s="118"/>
      <c r="BD385" s="118"/>
      <c r="BE385" s="118"/>
    </row>
    <row r="386" spans="3:57">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18"/>
      <c r="BB386" s="118"/>
      <c r="BC386" s="118"/>
      <c r="BD386" s="118"/>
      <c r="BE386" s="118"/>
    </row>
    <row r="387" spans="3:57">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c r="BA387" s="118"/>
      <c r="BB387" s="118"/>
      <c r="BC387" s="118"/>
      <c r="BD387" s="118"/>
      <c r="BE387" s="118"/>
    </row>
    <row r="388" spans="3:57">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c r="BA388" s="118"/>
      <c r="BB388" s="118"/>
      <c r="BC388" s="118"/>
      <c r="BD388" s="118"/>
      <c r="BE388" s="118"/>
    </row>
    <row r="389" spans="3:57">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c r="BA389" s="118"/>
      <c r="BB389" s="118"/>
      <c r="BC389" s="118"/>
      <c r="BD389" s="118"/>
      <c r="BE389" s="118"/>
    </row>
    <row r="390" spans="3:57">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c r="BA390" s="118"/>
      <c r="BB390" s="118"/>
      <c r="BC390" s="118"/>
      <c r="BD390" s="118"/>
      <c r="BE390" s="118"/>
    </row>
    <row r="391" spans="3:57">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c r="BA391" s="118"/>
      <c r="BB391" s="118"/>
      <c r="BC391" s="118"/>
      <c r="BD391" s="118"/>
      <c r="BE391" s="118"/>
    </row>
    <row r="392" spans="3:57">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c r="BA392" s="118"/>
      <c r="BB392" s="118"/>
      <c r="BC392" s="118"/>
      <c r="BD392" s="118"/>
      <c r="BE392" s="118"/>
    </row>
    <row r="393" spans="3:57">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c r="BA393" s="118"/>
      <c r="BB393" s="118"/>
      <c r="BC393" s="118"/>
      <c r="BD393" s="118"/>
      <c r="BE393" s="118"/>
    </row>
    <row r="394" spans="3:57">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c r="BA394" s="118"/>
      <c r="BB394" s="118"/>
      <c r="BC394" s="118"/>
      <c r="BD394" s="118"/>
      <c r="BE394" s="118"/>
    </row>
    <row r="395" spans="3:57">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c r="BA395" s="118"/>
      <c r="BB395" s="118"/>
      <c r="BC395" s="118"/>
      <c r="BD395" s="118"/>
      <c r="BE395" s="118"/>
    </row>
    <row r="396" spans="3:57">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c r="BA396" s="118"/>
      <c r="BB396" s="118"/>
      <c r="BC396" s="118"/>
      <c r="BD396" s="118"/>
      <c r="BE396" s="118"/>
    </row>
    <row r="397" spans="3:57">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c r="BA397" s="118"/>
      <c r="BB397" s="118"/>
      <c r="BC397" s="118"/>
      <c r="BD397" s="118"/>
      <c r="BE397" s="118"/>
    </row>
    <row r="398" spans="3:57">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c r="BA398" s="118"/>
      <c r="BB398" s="118"/>
      <c r="BC398" s="118"/>
      <c r="BD398" s="118"/>
      <c r="BE398" s="118"/>
    </row>
    <row r="399" spans="3:57">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c r="BA399" s="118"/>
      <c r="BB399" s="118"/>
      <c r="BC399" s="118"/>
      <c r="BD399" s="118"/>
      <c r="BE399" s="118"/>
    </row>
    <row r="400" spans="3:57">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c r="BA400" s="118"/>
      <c r="BB400" s="118"/>
      <c r="BC400" s="118"/>
      <c r="BD400" s="118"/>
      <c r="BE400" s="118"/>
    </row>
    <row r="401" spans="3:57">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c r="BA401" s="118"/>
      <c r="BB401" s="118"/>
      <c r="BC401" s="118"/>
      <c r="BD401" s="118"/>
      <c r="BE401" s="118"/>
    </row>
    <row r="402" spans="3:57">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c r="BA402" s="118"/>
      <c r="BB402" s="118"/>
      <c r="BC402" s="118"/>
      <c r="BD402" s="118"/>
      <c r="BE402" s="118"/>
    </row>
    <row r="403" spans="3:57">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c r="BA403" s="118"/>
      <c r="BB403" s="118"/>
      <c r="BC403" s="118"/>
      <c r="BD403" s="118"/>
      <c r="BE403" s="118"/>
    </row>
    <row r="404" spans="3:57">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c r="BA404" s="118"/>
      <c r="BB404" s="118"/>
      <c r="BC404" s="118"/>
      <c r="BD404" s="118"/>
      <c r="BE404" s="118"/>
    </row>
    <row r="405" spans="3:57">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c r="BA405" s="118"/>
      <c r="BB405" s="118"/>
      <c r="BC405" s="118"/>
      <c r="BD405" s="118"/>
      <c r="BE405" s="118"/>
    </row>
    <row r="406" spans="3:57">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c r="BA406" s="118"/>
      <c r="BB406" s="118"/>
      <c r="BC406" s="118"/>
      <c r="BD406" s="118"/>
      <c r="BE406" s="118"/>
    </row>
    <row r="407" spans="3:57">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c r="BA407" s="118"/>
      <c r="BB407" s="118"/>
      <c r="BC407" s="118"/>
      <c r="BD407" s="118"/>
      <c r="BE407" s="118"/>
    </row>
    <row r="408" spans="3:57">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c r="BA408" s="118"/>
      <c r="BB408" s="118"/>
      <c r="BC408" s="118"/>
      <c r="BD408" s="118"/>
      <c r="BE408" s="118"/>
    </row>
    <row r="409" spans="3:57">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c r="BA409" s="118"/>
      <c r="BB409" s="118"/>
      <c r="BC409" s="118"/>
      <c r="BD409" s="118"/>
      <c r="BE409" s="118"/>
    </row>
    <row r="410" spans="3:57">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c r="BA410" s="118"/>
      <c r="BB410" s="118"/>
      <c r="BC410" s="118"/>
      <c r="BD410" s="118"/>
      <c r="BE410" s="118"/>
    </row>
    <row r="411" spans="3:57">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c r="BA411" s="118"/>
      <c r="BB411" s="118"/>
      <c r="BC411" s="118"/>
      <c r="BD411" s="118"/>
      <c r="BE411" s="118"/>
    </row>
    <row r="412" spans="3:57">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c r="BA412" s="118"/>
      <c r="BB412" s="118"/>
      <c r="BC412" s="118"/>
      <c r="BD412" s="118"/>
      <c r="BE412" s="118"/>
    </row>
    <row r="413" spans="3:57">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c r="BA413" s="118"/>
      <c r="BB413" s="118"/>
      <c r="BC413" s="118"/>
      <c r="BD413" s="118"/>
      <c r="BE413" s="118"/>
    </row>
    <row r="414" spans="3:57">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c r="BA414" s="118"/>
      <c r="BB414" s="118"/>
      <c r="BC414" s="118"/>
      <c r="BD414" s="118"/>
      <c r="BE414" s="118"/>
    </row>
    <row r="415" spans="3:57">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c r="BA415" s="118"/>
      <c r="BB415" s="118"/>
      <c r="BC415" s="118"/>
      <c r="BD415" s="118"/>
      <c r="BE415" s="118"/>
    </row>
    <row r="416" spans="3:57">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c r="BA416" s="118"/>
      <c r="BB416" s="118"/>
      <c r="BC416" s="118"/>
      <c r="BD416" s="118"/>
      <c r="BE416" s="118"/>
    </row>
    <row r="417" spans="3:57">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c r="BA417" s="118"/>
      <c r="BB417" s="118"/>
      <c r="BC417" s="118"/>
      <c r="BD417" s="118"/>
      <c r="BE417" s="118"/>
    </row>
    <row r="418" spans="3:57">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c r="BA418" s="118"/>
      <c r="BB418" s="118"/>
      <c r="BC418" s="118"/>
      <c r="BD418" s="118"/>
      <c r="BE418" s="118"/>
    </row>
    <row r="419" spans="3:57">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c r="BA419" s="118"/>
      <c r="BB419" s="118"/>
      <c r="BC419" s="118"/>
      <c r="BD419" s="118"/>
      <c r="BE419" s="118"/>
    </row>
    <row r="420" spans="3:57">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c r="BA420" s="118"/>
      <c r="BB420" s="118"/>
      <c r="BC420" s="118"/>
      <c r="BD420" s="118"/>
      <c r="BE420" s="118"/>
    </row>
    <row r="421" spans="3:57">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c r="BA421" s="118"/>
      <c r="BB421" s="118"/>
      <c r="BC421" s="118"/>
      <c r="BD421" s="118"/>
      <c r="BE421" s="118"/>
    </row>
    <row r="422" spans="3:57">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c r="BA422" s="118"/>
      <c r="BB422" s="118"/>
      <c r="BC422" s="118"/>
      <c r="BD422" s="118"/>
      <c r="BE422" s="118"/>
    </row>
    <row r="423" spans="3:57">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c r="BA423" s="118"/>
      <c r="BB423" s="118"/>
      <c r="BC423" s="118"/>
      <c r="BD423" s="118"/>
      <c r="BE423" s="118"/>
    </row>
    <row r="424" spans="3:57">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c r="BA424" s="118"/>
      <c r="BB424" s="118"/>
      <c r="BC424" s="118"/>
      <c r="BD424" s="118"/>
      <c r="BE424" s="118"/>
    </row>
    <row r="425" spans="3:57">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c r="BA425" s="118"/>
      <c r="BB425" s="118"/>
      <c r="BC425" s="118"/>
      <c r="BD425" s="118"/>
      <c r="BE425" s="118"/>
    </row>
    <row r="426" spans="3:57">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c r="BA426" s="118"/>
      <c r="BB426" s="118"/>
      <c r="BC426" s="118"/>
      <c r="BD426" s="118"/>
      <c r="BE426" s="118"/>
    </row>
    <row r="427" spans="3:57">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c r="BA427" s="118"/>
      <c r="BB427" s="118"/>
      <c r="BC427" s="118"/>
      <c r="BD427" s="118"/>
      <c r="BE427" s="118"/>
    </row>
    <row r="428" spans="3:57">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c r="BA428" s="118"/>
      <c r="BB428" s="118"/>
      <c r="BC428" s="118"/>
      <c r="BD428" s="118"/>
      <c r="BE428" s="118"/>
    </row>
    <row r="429" spans="3:57">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c r="BA429" s="118"/>
      <c r="BB429" s="118"/>
      <c r="BC429" s="118"/>
      <c r="BD429" s="118"/>
      <c r="BE429" s="118"/>
    </row>
    <row r="430" spans="3:57">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c r="BA430" s="118"/>
      <c r="BB430" s="118"/>
      <c r="BC430" s="118"/>
      <c r="BD430" s="118"/>
      <c r="BE430" s="118"/>
    </row>
    <row r="431" spans="3:57">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c r="BA431" s="118"/>
      <c r="BB431" s="118"/>
      <c r="BC431" s="118"/>
      <c r="BD431" s="118"/>
      <c r="BE431" s="118"/>
    </row>
    <row r="432" spans="3:57">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c r="BA432" s="118"/>
      <c r="BB432" s="118"/>
      <c r="BC432" s="118"/>
      <c r="BD432" s="118"/>
      <c r="BE432" s="118"/>
    </row>
  </sheetData>
  <mergeCells count="903">
    <mergeCell ref="A3:BE3"/>
    <mergeCell ref="A5:J6"/>
    <mergeCell ref="K5:N6"/>
    <mergeCell ref="O5:T6"/>
    <mergeCell ref="U5:Z6"/>
    <mergeCell ref="AA5:AE6"/>
    <mergeCell ref="AF5:AZ6"/>
    <mergeCell ref="BA6:BE6"/>
    <mergeCell ref="AL7:AZ7"/>
    <mergeCell ref="BA7:BE7"/>
    <mergeCell ref="A8:A131"/>
    <mergeCell ref="A7:J7"/>
    <mergeCell ref="K7:N7"/>
    <mergeCell ref="O7:T7"/>
    <mergeCell ref="U7:Z7"/>
    <mergeCell ref="AA7:AE7"/>
    <mergeCell ref="AF7:AK7"/>
    <mergeCell ref="B8:J24"/>
    <mergeCell ref="K8:N24"/>
    <mergeCell ref="O8:T24"/>
    <mergeCell ref="U8:Z24"/>
    <mergeCell ref="AA8:AE24"/>
    <mergeCell ref="AF8:AK8"/>
    <mergeCell ref="AF11:AK11"/>
    <mergeCell ref="AF14:AK14"/>
    <mergeCell ref="AF17:AK17"/>
    <mergeCell ref="AF20:AK20"/>
    <mergeCell ref="AF23:AK23"/>
    <mergeCell ref="AF42:AK42"/>
    <mergeCell ref="AF46:AK46"/>
    <mergeCell ref="AF50:AK50"/>
    <mergeCell ref="AF54:AK54"/>
    <mergeCell ref="AF58:AK58"/>
    <mergeCell ref="AF62:AK62"/>
    <mergeCell ref="AL11:AZ11"/>
    <mergeCell ref="BA11:BE11"/>
    <mergeCell ref="AF12:AK12"/>
    <mergeCell ref="AL12:AZ12"/>
    <mergeCell ref="BA12:BE12"/>
    <mergeCell ref="AF13:AK13"/>
    <mergeCell ref="AL13:AZ13"/>
    <mergeCell ref="BA13:BE13"/>
    <mergeCell ref="AL8:AZ8"/>
    <mergeCell ref="BA8:BE8"/>
    <mergeCell ref="AF9:AK9"/>
    <mergeCell ref="AL9:AZ9"/>
    <mergeCell ref="BA9:BE9"/>
    <mergeCell ref="AF10:AK10"/>
    <mergeCell ref="AL10:AZ10"/>
    <mergeCell ref="BA10:BE10"/>
    <mergeCell ref="AL17:AZ17"/>
    <mergeCell ref="BA17:BE17"/>
    <mergeCell ref="AF18:AK18"/>
    <mergeCell ref="AL18:AZ18"/>
    <mergeCell ref="BA18:BE18"/>
    <mergeCell ref="AF19:AK19"/>
    <mergeCell ref="AL19:AZ19"/>
    <mergeCell ref="BA19:BE19"/>
    <mergeCell ref="AL14:AZ14"/>
    <mergeCell ref="BA14:BE14"/>
    <mergeCell ref="AF15:AK15"/>
    <mergeCell ref="AL15:AZ15"/>
    <mergeCell ref="BA15:BE15"/>
    <mergeCell ref="AF16:AK16"/>
    <mergeCell ref="AL16:AZ16"/>
    <mergeCell ref="BA16:BE16"/>
    <mergeCell ref="AL23:AZ23"/>
    <mergeCell ref="BA23:BE23"/>
    <mergeCell ref="AF24:AK24"/>
    <mergeCell ref="AL24:AZ24"/>
    <mergeCell ref="BA24:BE24"/>
    <mergeCell ref="AL20:AZ20"/>
    <mergeCell ref="BA20:BE20"/>
    <mergeCell ref="AF21:AK21"/>
    <mergeCell ref="AL21:AZ21"/>
    <mergeCell ref="BA21:BE21"/>
    <mergeCell ref="AF22:AK22"/>
    <mergeCell ref="AL22:AZ22"/>
    <mergeCell ref="BA22:BE22"/>
    <mergeCell ref="AL25:AZ25"/>
    <mergeCell ref="BA25:BE25"/>
    <mergeCell ref="AF26:AK26"/>
    <mergeCell ref="AL26:AZ26"/>
    <mergeCell ref="BA26:BE26"/>
    <mergeCell ref="AF27:AK27"/>
    <mergeCell ref="AL27:AZ27"/>
    <mergeCell ref="BA27:BE27"/>
    <mergeCell ref="B25:J64"/>
    <mergeCell ref="K25:N64"/>
    <mergeCell ref="O25:T64"/>
    <mergeCell ref="U25:Z64"/>
    <mergeCell ref="AA25:AE64"/>
    <mergeCell ref="AF25:AK25"/>
    <mergeCell ref="AF28:AK28"/>
    <mergeCell ref="AF31:AK31"/>
    <mergeCell ref="AF34:AK34"/>
    <mergeCell ref="AF37:AK37"/>
    <mergeCell ref="AL31:AZ31"/>
    <mergeCell ref="BA31:BE31"/>
    <mergeCell ref="AF32:AK32"/>
    <mergeCell ref="AL32:AZ32"/>
    <mergeCell ref="BA32:BE32"/>
    <mergeCell ref="AF33:AK33"/>
    <mergeCell ref="AL33:AZ33"/>
    <mergeCell ref="BA33:BE33"/>
    <mergeCell ref="AL28:AZ28"/>
    <mergeCell ref="BA28:BE28"/>
    <mergeCell ref="AF29:AK29"/>
    <mergeCell ref="AL29:AZ29"/>
    <mergeCell ref="BA29:BE29"/>
    <mergeCell ref="AF30:AK30"/>
    <mergeCell ref="AL30:AZ30"/>
    <mergeCell ref="BA30:BE30"/>
    <mergeCell ref="AL37:AZ37"/>
    <mergeCell ref="BA37:BE37"/>
    <mergeCell ref="AF38:AK38"/>
    <mergeCell ref="AL38:AZ38"/>
    <mergeCell ref="BA38:BE38"/>
    <mergeCell ref="AF39:AK39"/>
    <mergeCell ref="AL39:AZ39"/>
    <mergeCell ref="BA39:BE39"/>
    <mergeCell ref="AL34:AZ34"/>
    <mergeCell ref="BA34:BE34"/>
    <mergeCell ref="AF35:AK35"/>
    <mergeCell ref="AL35:AZ35"/>
    <mergeCell ref="BA35:BE35"/>
    <mergeCell ref="AF36:AK36"/>
    <mergeCell ref="AL36:AZ36"/>
    <mergeCell ref="BA36:BE36"/>
    <mergeCell ref="AL42:AZ42"/>
    <mergeCell ref="BA42:BE42"/>
    <mergeCell ref="AF43:AK43"/>
    <mergeCell ref="AL43:AZ43"/>
    <mergeCell ref="BA43:BE43"/>
    <mergeCell ref="AF40:AK40"/>
    <mergeCell ref="AL40:AZ40"/>
    <mergeCell ref="BA40:BE40"/>
    <mergeCell ref="AF41:AK41"/>
    <mergeCell ref="AL41:AZ41"/>
    <mergeCell ref="BA41:BE41"/>
    <mergeCell ref="AL46:AZ46"/>
    <mergeCell ref="BA46:BE46"/>
    <mergeCell ref="AF47:AK47"/>
    <mergeCell ref="AL47:AZ47"/>
    <mergeCell ref="BA47:BE47"/>
    <mergeCell ref="AF44:AK44"/>
    <mergeCell ref="AL44:AZ44"/>
    <mergeCell ref="BA44:BE44"/>
    <mergeCell ref="AF45:AK45"/>
    <mergeCell ref="AL45:AZ45"/>
    <mergeCell ref="BA45:BE45"/>
    <mergeCell ref="AL50:AZ50"/>
    <mergeCell ref="BA50:BE50"/>
    <mergeCell ref="AF51:AK51"/>
    <mergeCell ref="AL51:AZ51"/>
    <mergeCell ref="BA51:BE51"/>
    <mergeCell ref="AF48:AK48"/>
    <mergeCell ref="AL48:AZ48"/>
    <mergeCell ref="BA48:BE48"/>
    <mergeCell ref="AF49:AK49"/>
    <mergeCell ref="AL49:AZ49"/>
    <mergeCell ref="BA49:BE49"/>
    <mergeCell ref="AL54:AZ54"/>
    <mergeCell ref="BA54:BE54"/>
    <mergeCell ref="AF55:AK55"/>
    <mergeCell ref="AL55:AZ55"/>
    <mergeCell ref="BA55:BE55"/>
    <mergeCell ref="AF52:AK52"/>
    <mergeCell ref="AL52:AZ52"/>
    <mergeCell ref="BA52:BE52"/>
    <mergeCell ref="AF53:AK53"/>
    <mergeCell ref="AL53:AZ53"/>
    <mergeCell ref="BA53:BE53"/>
    <mergeCell ref="AL58:AZ58"/>
    <mergeCell ref="BA58:BE58"/>
    <mergeCell ref="AF59:AK59"/>
    <mergeCell ref="AL59:AZ59"/>
    <mergeCell ref="BA59:BE59"/>
    <mergeCell ref="AF56:AK56"/>
    <mergeCell ref="AL56:AZ56"/>
    <mergeCell ref="BA56:BE56"/>
    <mergeCell ref="AF57:AK57"/>
    <mergeCell ref="AL57:AZ57"/>
    <mergeCell ref="BA57:BE57"/>
    <mergeCell ref="AL62:AZ62"/>
    <mergeCell ref="BA62:BE62"/>
    <mergeCell ref="AF63:AK63"/>
    <mergeCell ref="AL63:AZ63"/>
    <mergeCell ref="BA63:BE63"/>
    <mergeCell ref="AF60:AK60"/>
    <mergeCell ref="AL60:AZ60"/>
    <mergeCell ref="BA60:BE60"/>
    <mergeCell ref="AF61:AK61"/>
    <mergeCell ref="AL61:AZ61"/>
    <mergeCell ref="BA61:BE61"/>
    <mergeCell ref="AF64:AK64"/>
    <mergeCell ref="AL64:AZ64"/>
    <mergeCell ref="BA64:BE64"/>
    <mergeCell ref="B65:J89"/>
    <mergeCell ref="K65:N89"/>
    <mergeCell ref="O65:T89"/>
    <mergeCell ref="U65:Z89"/>
    <mergeCell ref="AA65:AE89"/>
    <mergeCell ref="AF65:AK65"/>
    <mergeCell ref="AL65:AZ65"/>
    <mergeCell ref="AF68:AK68"/>
    <mergeCell ref="AL68:AZ68"/>
    <mergeCell ref="BA68:BE68"/>
    <mergeCell ref="AF69:AK69"/>
    <mergeCell ref="AL69:AZ69"/>
    <mergeCell ref="BA69:BE69"/>
    <mergeCell ref="BA65:BE65"/>
    <mergeCell ref="AF66:AK66"/>
    <mergeCell ref="AL66:AZ66"/>
    <mergeCell ref="BA66:BE66"/>
    <mergeCell ref="AF67:AK67"/>
    <mergeCell ref="AL67:AZ67"/>
    <mergeCell ref="BA67:BE67"/>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76:AK76"/>
    <mergeCell ref="AL76:AZ76"/>
    <mergeCell ref="BA76:BE76"/>
    <mergeCell ref="AF77:AK77"/>
    <mergeCell ref="AL77:AZ77"/>
    <mergeCell ref="BA77:BE77"/>
    <mergeCell ref="AF74:AK74"/>
    <mergeCell ref="AL74:AZ74"/>
    <mergeCell ref="BA74:BE74"/>
    <mergeCell ref="AF75:AK75"/>
    <mergeCell ref="AL75:AZ75"/>
    <mergeCell ref="BA75:BE75"/>
    <mergeCell ref="AF80:AK80"/>
    <mergeCell ref="AL80:AZ80"/>
    <mergeCell ref="BA80:BE80"/>
    <mergeCell ref="AF81:AK81"/>
    <mergeCell ref="AL81:AZ81"/>
    <mergeCell ref="BA81:BE81"/>
    <mergeCell ref="AF78:AK78"/>
    <mergeCell ref="AL78:AZ78"/>
    <mergeCell ref="BA78:BE78"/>
    <mergeCell ref="AF79:AK79"/>
    <mergeCell ref="AL79:AZ79"/>
    <mergeCell ref="BA79:BE79"/>
    <mergeCell ref="AF84:AK84"/>
    <mergeCell ref="AL84:AZ84"/>
    <mergeCell ref="BA84:BE84"/>
    <mergeCell ref="AF85:AK85"/>
    <mergeCell ref="AL85:AZ85"/>
    <mergeCell ref="BA85:BE85"/>
    <mergeCell ref="AF82:AK82"/>
    <mergeCell ref="AL82:AZ82"/>
    <mergeCell ref="BA82:BE82"/>
    <mergeCell ref="AF83:AK83"/>
    <mergeCell ref="AL83:AZ83"/>
    <mergeCell ref="BA83:BE83"/>
    <mergeCell ref="AF88:AK88"/>
    <mergeCell ref="AL88:AZ88"/>
    <mergeCell ref="BA88:BE88"/>
    <mergeCell ref="AF89:AK89"/>
    <mergeCell ref="AL89:AZ89"/>
    <mergeCell ref="BA89:BE89"/>
    <mergeCell ref="AF86:AK86"/>
    <mergeCell ref="AL86:AZ86"/>
    <mergeCell ref="BA86:BE86"/>
    <mergeCell ref="AF87:AK87"/>
    <mergeCell ref="AL87:AZ87"/>
    <mergeCell ref="BA87:BE87"/>
    <mergeCell ref="AL93:AZ93"/>
    <mergeCell ref="BA93:BE93"/>
    <mergeCell ref="AF94:AK94"/>
    <mergeCell ref="AL94:AZ94"/>
    <mergeCell ref="BA94:BE94"/>
    <mergeCell ref="AF95:AK95"/>
    <mergeCell ref="AL95:AZ95"/>
    <mergeCell ref="BA95:BE95"/>
    <mergeCell ref="AL90:AZ90"/>
    <mergeCell ref="BA90:BE90"/>
    <mergeCell ref="AF91:AK91"/>
    <mergeCell ref="AL91:AZ91"/>
    <mergeCell ref="BA91:BE91"/>
    <mergeCell ref="AF92:AK92"/>
    <mergeCell ref="AL92:AZ92"/>
    <mergeCell ref="BA92:BE92"/>
    <mergeCell ref="AF90:AK90"/>
    <mergeCell ref="AF93:AK93"/>
    <mergeCell ref="AL99:AZ99"/>
    <mergeCell ref="BA99:BE99"/>
    <mergeCell ref="AF100:AK100"/>
    <mergeCell ref="AL100:AZ100"/>
    <mergeCell ref="BA100:BE100"/>
    <mergeCell ref="AF101:AK101"/>
    <mergeCell ref="AL101:AZ101"/>
    <mergeCell ref="BA101:BE101"/>
    <mergeCell ref="AL96:AZ96"/>
    <mergeCell ref="BA96:BE96"/>
    <mergeCell ref="AF97:AK97"/>
    <mergeCell ref="AL97:AZ97"/>
    <mergeCell ref="BA97:BE97"/>
    <mergeCell ref="AF98:AK98"/>
    <mergeCell ref="AL98:AZ98"/>
    <mergeCell ref="BA98:BE98"/>
    <mergeCell ref="AF96:AK96"/>
    <mergeCell ref="AF99:AK99"/>
    <mergeCell ref="AL102:AZ102"/>
    <mergeCell ref="BA102:BE102"/>
    <mergeCell ref="AF103:AK103"/>
    <mergeCell ref="AL103:AZ103"/>
    <mergeCell ref="BA103:BE103"/>
    <mergeCell ref="B104:J131"/>
    <mergeCell ref="K104:N131"/>
    <mergeCell ref="O104:T131"/>
    <mergeCell ref="U104:Z131"/>
    <mergeCell ref="AA104:AE131"/>
    <mergeCell ref="B90:J103"/>
    <mergeCell ref="K90:N103"/>
    <mergeCell ref="O90:T103"/>
    <mergeCell ref="U90:Z103"/>
    <mergeCell ref="AA90:AE103"/>
    <mergeCell ref="AF102:AK102"/>
    <mergeCell ref="AF106:AK106"/>
    <mergeCell ref="AL106:AZ106"/>
    <mergeCell ref="BA106:BE106"/>
    <mergeCell ref="AF107:AK107"/>
    <mergeCell ref="AL107:AZ107"/>
    <mergeCell ref="BA107:BE107"/>
    <mergeCell ref="AF104:AK104"/>
    <mergeCell ref="AL104:AZ104"/>
    <mergeCell ref="BA104:BE104"/>
    <mergeCell ref="AF105:AK105"/>
    <mergeCell ref="AL105:AZ105"/>
    <mergeCell ref="BA105:BE105"/>
    <mergeCell ref="AF110:AK110"/>
    <mergeCell ref="AL110:AZ110"/>
    <mergeCell ref="BA110:BE110"/>
    <mergeCell ref="AF111:AK111"/>
    <mergeCell ref="AL111:AZ111"/>
    <mergeCell ref="BA111:BE111"/>
    <mergeCell ref="AF108:AK108"/>
    <mergeCell ref="AL108:AZ108"/>
    <mergeCell ref="BA108:BE108"/>
    <mergeCell ref="AF109:AK109"/>
    <mergeCell ref="AL109:AZ109"/>
    <mergeCell ref="BA109:BE109"/>
    <mergeCell ref="AF114:AK114"/>
    <mergeCell ref="AL114:AZ114"/>
    <mergeCell ref="BA114:BE114"/>
    <mergeCell ref="AF115:AK115"/>
    <mergeCell ref="AL115:AZ115"/>
    <mergeCell ref="BA115:BE115"/>
    <mergeCell ref="AF112:AK112"/>
    <mergeCell ref="AL112:AZ112"/>
    <mergeCell ref="BA112:BE112"/>
    <mergeCell ref="AF113:AK113"/>
    <mergeCell ref="AL113:AZ113"/>
    <mergeCell ref="BA113:BE113"/>
    <mergeCell ref="AF118:AK118"/>
    <mergeCell ref="AL118:AZ118"/>
    <mergeCell ref="BA118:BE118"/>
    <mergeCell ref="AF119:AK119"/>
    <mergeCell ref="AL119:AZ119"/>
    <mergeCell ref="BA119:BE119"/>
    <mergeCell ref="AF116:AK116"/>
    <mergeCell ref="AL116:AZ116"/>
    <mergeCell ref="BA116:BE116"/>
    <mergeCell ref="AF117:AK117"/>
    <mergeCell ref="AL117:AZ117"/>
    <mergeCell ref="BA117:BE117"/>
    <mergeCell ref="AF122:AK122"/>
    <mergeCell ref="AL122:AZ122"/>
    <mergeCell ref="BA122:BE122"/>
    <mergeCell ref="AF123:AK123"/>
    <mergeCell ref="AL123:AZ123"/>
    <mergeCell ref="BA123:BE123"/>
    <mergeCell ref="AF120:AK120"/>
    <mergeCell ref="AL120:AZ120"/>
    <mergeCell ref="BA120:BE120"/>
    <mergeCell ref="AF121:AK121"/>
    <mergeCell ref="AL121:AZ121"/>
    <mergeCell ref="BA121:BE121"/>
    <mergeCell ref="AF126:AK126"/>
    <mergeCell ref="AL126:AZ126"/>
    <mergeCell ref="BA126:BE126"/>
    <mergeCell ref="AF127:AK127"/>
    <mergeCell ref="AL127:AZ127"/>
    <mergeCell ref="BA127:BE127"/>
    <mergeCell ref="AF124:AK124"/>
    <mergeCell ref="AL124:AZ124"/>
    <mergeCell ref="BA124:BE124"/>
    <mergeCell ref="AF125:AK125"/>
    <mergeCell ref="AL125:AZ125"/>
    <mergeCell ref="BA125:BE125"/>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32:A281"/>
    <mergeCell ref="B132:J171"/>
    <mergeCell ref="K132:N171"/>
    <mergeCell ref="O132:T171"/>
    <mergeCell ref="U132:Z171"/>
    <mergeCell ref="AA132:AE171"/>
    <mergeCell ref="B172:J197"/>
    <mergeCell ref="K172:N197"/>
    <mergeCell ref="O172:T197"/>
    <mergeCell ref="U172:Z197"/>
    <mergeCell ref="B198:J224"/>
    <mergeCell ref="K198:N224"/>
    <mergeCell ref="O198:T224"/>
    <mergeCell ref="U198:Z224"/>
    <mergeCell ref="AA198:AE224"/>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54:AK154"/>
    <mergeCell ref="AL154:AZ154"/>
    <mergeCell ref="BA154:BE154"/>
    <mergeCell ref="AF155:AK155"/>
    <mergeCell ref="AL155:AZ155"/>
    <mergeCell ref="BA155:BE155"/>
    <mergeCell ref="AF152:AK152"/>
    <mergeCell ref="AL152:AZ152"/>
    <mergeCell ref="BA152:BE152"/>
    <mergeCell ref="AF153:AK153"/>
    <mergeCell ref="AL153:AZ153"/>
    <mergeCell ref="BA153:BE153"/>
    <mergeCell ref="AF158:AK158"/>
    <mergeCell ref="AL158:AZ158"/>
    <mergeCell ref="BA158:BE158"/>
    <mergeCell ref="AF159:AK159"/>
    <mergeCell ref="AL159:AZ159"/>
    <mergeCell ref="BA159:BE159"/>
    <mergeCell ref="AF156:AK156"/>
    <mergeCell ref="AL156:AZ156"/>
    <mergeCell ref="BA156:BE156"/>
    <mergeCell ref="AF157:AK157"/>
    <mergeCell ref="AL157:AZ157"/>
    <mergeCell ref="BA157:BE157"/>
    <mergeCell ref="AF162:AK162"/>
    <mergeCell ref="AL162:AZ162"/>
    <mergeCell ref="BA162:BE162"/>
    <mergeCell ref="AF163:AK163"/>
    <mergeCell ref="AL163:AZ163"/>
    <mergeCell ref="BA163:BE163"/>
    <mergeCell ref="AF160:AK160"/>
    <mergeCell ref="AL160:AZ160"/>
    <mergeCell ref="BA160:BE160"/>
    <mergeCell ref="AF161:AK161"/>
    <mergeCell ref="AL161:AZ161"/>
    <mergeCell ref="BA161:BE161"/>
    <mergeCell ref="AF166:AK166"/>
    <mergeCell ref="AL166:AZ166"/>
    <mergeCell ref="BA166:BE166"/>
    <mergeCell ref="AF167:AK167"/>
    <mergeCell ref="AL167:AZ167"/>
    <mergeCell ref="BA167:BE167"/>
    <mergeCell ref="AF164:AK164"/>
    <mergeCell ref="AL164:AZ164"/>
    <mergeCell ref="BA164:BE164"/>
    <mergeCell ref="AF165:AK165"/>
    <mergeCell ref="AL165:AZ165"/>
    <mergeCell ref="BA165:BE165"/>
    <mergeCell ref="AF170:AK170"/>
    <mergeCell ref="AL170:AZ170"/>
    <mergeCell ref="BA170:BE170"/>
    <mergeCell ref="AF171:AK171"/>
    <mergeCell ref="AL171:AZ171"/>
    <mergeCell ref="BA171:BE171"/>
    <mergeCell ref="AF168:AK168"/>
    <mergeCell ref="AL168:AZ168"/>
    <mergeCell ref="BA168:BE168"/>
    <mergeCell ref="AF169:AK169"/>
    <mergeCell ref="AL169:AZ169"/>
    <mergeCell ref="BA169:BE169"/>
    <mergeCell ref="AF175:AK175"/>
    <mergeCell ref="AL175:AZ175"/>
    <mergeCell ref="BA175:BE175"/>
    <mergeCell ref="AF176:AK176"/>
    <mergeCell ref="AL176:AZ176"/>
    <mergeCell ref="BA176:BE176"/>
    <mergeCell ref="AA172:AE197"/>
    <mergeCell ref="AF172:AK172"/>
    <mergeCell ref="AL172:AZ172"/>
    <mergeCell ref="BA172:BE172"/>
    <mergeCell ref="AF173:AK173"/>
    <mergeCell ref="AL173:AZ173"/>
    <mergeCell ref="BA173:BE173"/>
    <mergeCell ref="AF174:AK174"/>
    <mergeCell ref="AL174:AZ174"/>
    <mergeCell ref="BA174:BE174"/>
    <mergeCell ref="AF179:AK179"/>
    <mergeCell ref="AL179:AZ179"/>
    <mergeCell ref="BA179:BE179"/>
    <mergeCell ref="AF180:AK180"/>
    <mergeCell ref="AL180:AZ180"/>
    <mergeCell ref="BA180:BE180"/>
    <mergeCell ref="AF177:AK177"/>
    <mergeCell ref="AL177:AZ177"/>
    <mergeCell ref="AF185:AK185"/>
    <mergeCell ref="AL185:AZ185"/>
    <mergeCell ref="BA185:BE185"/>
    <mergeCell ref="AF186:AK186"/>
    <mergeCell ref="AL186:AZ186"/>
    <mergeCell ref="BA186:BE186"/>
    <mergeCell ref="BA177:BE177"/>
    <mergeCell ref="AF178:AK178"/>
    <mergeCell ref="AL178:AZ178"/>
    <mergeCell ref="BA178:BE178"/>
    <mergeCell ref="AF183:AK183"/>
    <mergeCell ref="AL183:AZ183"/>
    <mergeCell ref="BA183:BE183"/>
    <mergeCell ref="AF184:AK184"/>
    <mergeCell ref="AL184:AZ184"/>
    <mergeCell ref="BA184:BE184"/>
    <mergeCell ref="AF181:AK181"/>
    <mergeCell ref="AL181:AZ181"/>
    <mergeCell ref="BA181:BE181"/>
    <mergeCell ref="AF182:AK182"/>
    <mergeCell ref="AL182:AZ182"/>
    <mergeCell ref="BA182:BE182"/>
    <mergeCell ref="AF189:AK189"/>
    <mergeCell ref="AL189:AZ189"/>
    <mergeCell ref="BA189:BE189"/>
    <mergeCell ref="AF190:AK190"/>
    <mergeCell ref="AL190:AZ190"/>
    <mergeCell ref="BA190:BE190"/>
    <mergeCell ref="AF187:AK187"/>
    <mergeCell ref="AL187:AZ187"/>
    <mergeCell ref="BA187:BE187"/>
    <mergeCell ref="AF188:AK188"/>
    <mergeCell ref="AL188:AZ188"/>
    <mergeCell ref="BA188:BE188"/>
    <mergeCell ref="AF193:AK193"/>
    <mergeCell ref="AL193:AZ193"/>
    <mergeCell ref="BA193:BE193"/>
    <mergeCell ref="AF194:AK194"/>
    <mergeCell ref="AL194:AZ194"/>
    <mergeCell ref="BA194:BE194"/>
    <mergeCell ref="AF191:AK191"/>
    <mergeCell ref="AL191:AZ191"/>
    <mergeCell ref="BA191:BE191"/>
    <mergeCell ref="AF192:AK192"/>
    <mergeCell ref="AL192:AZ192"/>
    <mergeCell ref="BA192:BE192"/>
    <mergeCell ref="AF198:AK198"/>
    <mergeCell ref="AL198:AZ198"/>
    <mergeCell ref="AF195:AK195"/>
    <mergeCell ref="AL195:AZ195"/>
    <mergeCell ref="BA198:BE198"/>
    <mergeCell ref="AF199:AK199"/>
    <mergeCell ref="AL199:AZ199"/>
    <mergeCell ref="BA199:BE199"/>
    <mergeCell ref="AF200:AK200"/>
    <mergeCell ref="AL200:AZ200"/>
    <mergeCell ref="BA200:BE200"/>
    <mergeCell ref="AF197:AK197"/>
    <mergeCell ref="AL197:AZ197"/>
    <mergeCell ref="BA197:BE197"/>
    <mergeCell ref="BA195:BE195"/>
    <mergeCell ref="AF196:AK196"/>
    <mergeCell ref="AL196:AZ196"/>
    <mergeCell ref="BA196:BE196"/>
    <mergeCell ref="AF203:AK203"/>
    <mergeCell ref="AL203:AZ203"/>
    <mergeCell ref="BA203:BE203"/>
    <mergeCell ref="AF204:AK204"/>
    <mergeCell ref="AL204:AZ204"/>
    <mergeCell ref="BA204:BE204"/>
    <mergeCell ref="AF201:AK201"/>
    <mergeCell ref="AL201:AZ201"/>
    <mergeCell ref="BA201:BE201"/>
    <mergeCell ref="AF202:AK202"/>
    <mergeCell ref="AL202:AZ202"/>
    <mergeCell ref="BA202:BE202"/>
    <mergeCell ref="AF207:AK207"/>
    <mergeCell ref="AL207:AZ207"/>
    <mergeCell ref="BA207:BE207"/>
    <mergeCell ref="AF208:AK208"/>
    <mergeCell ref="AL208:AZ208"/>
    <mergeCell ref="BA208:BE208"/>
    <mergeCell ref="AF205:AK205"/>
    <mergeCell ref="AL205:AZ205"/>
    <mergeCell ref="BA205:BE205"/>
    <mergeCell ref="AF206:AK206"/>
    <mergeCell ref="AL206:AZ206"/>
    <mergeCell ref="BA206:BE206"/>
    <mergeCell ref="AF211:AK211"/>
    <mergeCell ref="AL211:AZ211"/>
    <mergeCell ref="BA211:BE211"/>
    <mergeCell ref="AF212:AK212"/>
    <mergeCell ref="AL212:AZ212"/>
    <mergeCell ref="BA212:BE212"/>
    <mergeCell ref="AF209:AK209"/>
    <mergeCell ref="AL209:AZ209"/>
    <mergeCell ref="BA209:BE209"/>
    <mergeCell ref="AF210:AK210"/>
    <mergeCell ref="AL210:AZ210"/>
    <mergeCell ref="BA210:BE210"/>
    <mergeCell ref="AF215:AK215"/>
    <mergeCell ref="AL215:AZ215"/>
    <mergeCell ref="BA215:BE215"/>
    <mergeCell ref="AF216:AK216"/>
    <mergeCell ref="AL216:AZ216"/>
    <mergeCell ref="BA216:BE216"/>
    <mergeCell ref="AF213:AK213"/>
    <mergeCell ref="AL213:AZ213"/>
    <mergeCell ref="BA213:BE213"/>
    <mergeCell ref="AF214:AK214"/>
    <mergeCell ref="AL214:AZ214"/>
    <mergeCell ref="BA214:BE214"/>
    <mergeCell ref="AF219:AK219"/>
    <mergeCell ref="AL219:AZ219"/>
    <mergeCell ref="BA219:BE219"/>
    <mergeCell ref="AF220:AK220"/>
    <mergeCell ref="AL220:AZ220"/>
    <mergeCell ref="BA220:BE220"/>
    <mergeCell ref="AF217:AK217"/>
    <mergeCell ref="AL217:AZ217"/>
    <mergeCell ref="BA217:BE217"/>
    <mergeCell ref="AF218:AK218"/>
    <mergeCell ref="AL218:AZ218"/>
    <mergeCell ref="BA218:BE218"/>
    <mergeCell ref="AF223:AK223"/>
    <mergeCell ref="AL223:AZ223"/>
    <mergeCell ref="BA223:BE223"/>
    <mergeCell ref="AF224:AK224"/>
    <mergeCell ref="AL224:AZ224"/>
    <mergeCell ref="BA224:BE224"/>
    <mergeCell ref="AF221:AK221"/>
    <mergeCell ref="AL221:AZ221"/>
    <mergeCell ref="BA221:BE221"/>
    <mergeCell ref="AF222:AK222"/>
    <mergeCell ref="AL222:AZ222"/>
    <mergeCell ref="BA222:BE222"/>
    <mergeCell ref="AL225:AZ225"/>
    <mergeCell ref="BA225:BE225"/>
    <mergeCell ref="AF226:AK226"/>
    <mergeCell ref="AL226:AZ226"/>
    <mergeCell ref="BA226:BE226"/>
    <mergeCell ref="AF227:AK227"/>
    <mergeCell ref="AL227:AZ227"/>
    <mergeCell ref="BA227:BE227"/>
    <mergeCell ref="B225:J251"/>
    <mergeCell ref="K225:N251"/>
    <mergeCell ref="O225:T251"/>
    <mergeCell ref="U225:Z251"/>
    <mergeCell ref="AA225:AE251"/>
    <mergeCell ref="AF225:AK225"/>
    <mergeCell ref="AF228:AK228"/>
    <mergeCell ref="AF231:AK231"/>
    <mergeCell ref="AF234:AK234"/>
    <mergeCell ref="AF237:AK237"/>
    <mergeCell ref="AL231:AZ231"/>
    <mergeCell ref="BA231:BE231"/>
    <mergeCell ref="AF232:AK232"/>
    <mergeCell ref="AL232:AZ232"/>
    <mergeCell ref="BA232:BE232"/>
    <mergeCell ref="AF233:AK233"/>
    <mergeCell ref="AL233:AZ233"/>
    <mergeCell ref="BA233:BE233"/>
    <mergeCell ref="AL228:AZ228"/>
    <mergeCell ref="BA228:BE228"/>
    <mergeCell ref="AF229:AK229"/>
    <mergeCell ref="AL229:AZ229"/>
    <mergeCell ref="BA229:BE229"/>
    <mergeCell ref="AF230:AK230"/>
    <mergeCell ref="AL230:AZ230"/>
    <mergeCell ref="BA230:BE230"/>
    <mergeCell ref="AL237:AZ237"/>
    <mergeCell ref="BA237:BE237"/>
    <mergeCell ref="AF238:AK238"/>
    <mergeCell ref="AL238:AZ238"/>
    <mergeCell ref="BA238:BE238"/>
    <mergeCell ref="AF239:AK239"/>
    <mergeCell ref="AL239:AZ239"/>
    <mergeCell ref="BA239:BE239"/>
    <mergeCell ref="AL234:AZ234"/>
    <mergeCell ref="BA234:BE234"/>
    <mergeCell ref="AF235:AK235"/>
    <mergeCell ref="AL235:AZ235"/>
    <mergeCell ref="BA235:BE235"/>
    <mergeCell ref="AF236:AK236"/>
    <mergeCell ref="AL236:AZ236"/>
    <mergeCell ref="BA236:BE236"/>
    <mergeCell ref="AF242:AK242"/>
    <mergeCell ref="AL242:AZ242"/>
    <mergeCell ref="BA242:BE242"/>
    <mergeCell ref="AF243:AK243"/>
    <mergeCell ref="AL243:AZ243"/>
    <mergeCell ref="BA243:BE243"/>
    <mergeCell ref="AF240:AK240"/>
    <mergeCell ref="AL240:AZ240"/>
    <mergeCell ref="BA240:BE240"/>
    <mergeCell ref="AF241:AK241"/>
    <mergeCell ref="AL241:AZ241"/>
    <mergeCell ref="BA241:BE241"/>
    <mergeCell ref="AF246:AK246"/>
    <mergeCell ref="AL246:AZ246"/>
    <mergeCell ref="BA246:BE246"/>
    <mergeCell ref="AF247:AK247"/>
    <mergeCell ref="AL247:AZ247"/>
    <mergeCell ref="BA247:BE247"/>
    <mergeCell ref="AF244:AK244"/>
    <mergeCell ref="AL244:AZ244"/>
    <mergeCell ref="BA244:BE244"/>
    <mergeCell ref="AF245:AK245"/>
    <mergeCell ref="AL245:AZ245"/>
    <mergeCell ref="BA245:BE245"/>
    <mergeCell ref="AF250:AK250"/>
    <mergeCell ref="AL250:AZ250"/>
    <mergeCell ref="BA250:BE250"/>
    <mergeCell ref="AF251:AK251"/>
    <mergeCell ref="AL251:AZ251"/>
    <mergeCell ref="BA251:BE251"/>
    <mergeCell ref="AF248:AK248"/>
    <mergeCell ref="AL248:AZ248"/>
    <mergeCell ref="BA248:BE248"/>
    <mergeCell ref="AF249:AK249"/>
    <mergeCell ref="AL249:AZ249"/>
    <mergeCell ref="BA249:BE249"/>
    <mergeCell ref="AL252:AZ252"/>
    <mergeCell ref="BA252:BE252"/>
    <mergeCell ref="AF253:AK253"/>
    <mergeCell ref="AL253:AZ253"/>
    <mergeCell ref="BA253:BE253"/>
    <mergeCell ref="AF254:AK254"/>
    <mergeCell ref="AL254:AZ254"/>
    <mergeCell ref="BA254:BE254"/>
    <mergeCell ref="B252:J266"/>
    <mergeCell ref="K252:N266"/>
    <mergeCell ref="O252:T266"/>
    <mergeCell ref="U252:Z266"/>
    <mergeCell ref="AA252:AE266"/>
    <mergeCell ref="AF252:AK252"/>
    <mergeCell ref="AF255:AK255"/>
    <mergeCell ref="AF258:AK258"/>
    <mergeCell ref="AF261:AK261"/>
    <mergeCell ref="AF264:AK264"/>
    <mergeCell ref="AL258:AZ258"/>
    <mergeCell ref="BA258:BE258"/>
    <mergeCell ref="AF259:AK259"/>
    <mergeCell ref="AL259:AZ259"/>
    <mergeCell ref="BA259:BE259"/>
    <mergeCell ref="AF260:AK260"/>
    <mergeCell ref="AL260:AZ260"/>
    <mergeCell ref="BA260:BE260"/>
    <mergeCell ref="AL255:AZ255"/>
    <mergeCell ref="BA255:BE255"/>
    <mergeCell ref="AF256:AK256"/>
    <mergeCell ref="AL256:AZ256"/>
    <mergeCell ref="BA256:BE256"/>
    <mergeCell ref="AF257:AK257"/>
    <mergeCell ref="AL257:AZ257"/>
    <mergeCell ref="BA257:BE257"/>
    <mergeCell ref="AL264:AZ264"/>
    <mergeCell ref="BA264:BE264"/>
    <mergeCell ref="AF265:AK265"/>
    <mergeCell ref="AL265:AZ265"/>
    <mergeCell ref="BA265:BE265"/>
    <mergeCell ref="AF266:AK266"/>
    <mergeCell ref="AL266:AZ266"/>
    <mergeCell ref="BA266:BE266"/>
    <mergeCell ref="AL261:AZ261"/>
    <mergeCell ref="BA261:BE261"/>
    <mergeCell ref="AF262:AK262"/>
    <mergeCell ref="AL262:AZ262"/>
    <mergeCell ref="BA262:BE262"/>
    <mergeCell ref="AF263:AK263"/>
    <mergeCell ref="AL263:AZ263"/>
    <mergeCell ref="BA263:BE263"/>
    <mergeCell ref="AL270:AZ270"/>
    <mergeCell ref="BA270:BE270"/>
    <mergeCell ref="AF271:AK271"/>
    <mergeCell ref="AL271:AZ271"/>
    <mergeCell ref="BA271:BE271"/>
    <mergeCell ref="AF272:AK272"/>
    <mergeCell ref="AL272:AZ272"/>
    <mergeCell ref="BA272:BE272"/>
    <mergeCell ref="AL267:AZ267"/>
    <mergeCell ref="BA267:BE267"/>
    <mergeCell ref="AF268:AK268"/>
    <mergeCell ref="AL268:AZ268"/>
    <mergeCell ref="BA268:BE268"/>
    <mergeCell ref="AF269:AK269"/>
    <mergeCell ref="AL269:AZ269"/>
    <mergeCell ref="BA269:BE269"/>
    <mergeCell ref="AF267:AK267"/>
    <mergeCell ref="AF270:AK270"/>
    <mergeCell ref="AF277:AK277"/>
    <mergeCell ref="AL277:AZ277"/>
    <mergeCell ref="BA277:BE277"/>
    <mergeCell ref="AF278:AK278"/>
    <mergeCell ref="AL278:AZ278"/>
    <mergeCell ref="BA278:BE278"/>
    <mergeCell ref="AL273:AZ273"/>
    <mergeCell ref="BA273:BE273"/>
    <mergeCell ref="AF274:AK274"/>
    <mergeCell ref="AL274:AZ274"/>
    <mergeCell ref="BA274:BE274"/>
    <mergeCell ref="AF275:AK275"/>
    <mergeCell ref="AL275:AZ275"/>
    <mergeCell ref="BA275:BE275"/>
    <mergeCell ref="AF273:AK273"/>
    <mergeCell ref="AF276:AK276"/>
    <mergeCell ref="C296:BE297"/>
    <mergeCell ref="C298:BD298"/>
    <mergeCell ref="C303:BE303"/>
    <mergeCell ref="C304:BE304"/>
    <mergeCell ref="C306:BE306"/>
    <mergeCell ref="C284:BE285"/>
    <mergeCell ref="C288:BD289"/>
    <mergeCell ref="C293:BE295"/>
    <mergeCell ref="AL279:AZ279"/>
    <mergeCell ref="BA279:BE279"/>
    <mergeCell ref="AF280:AK280"/>
    <mergeCell ref="AL280:AZ280"/>
    <mergeCell ref="BA280:BE280"/>
    <mergeCell ref="AF281:AK281"/>
    <mergeCell ref="AL281:AZ281"/>
    <mergeCell ref="BA281:BE281"/>
    <mergeCell ref="B267:J281"/>
    <mergeCell ref="K267:N281"/>
    <mergeCell ref="O267:T281"/>
    <mergeCell ref="U267:Z281"/>
    <mergeCell ref="AA267:AE281"/>
    <mergeCell ref="AF279:AK279"/>
    <mergeCell ref="AL276:AZ276"/>
    <mergeCell ref="BA276:BE276"/>
  </mergeCells>
  <phoneticPr fontId="6"/>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9" manualBreakCount="9">
    <brk id="24" max="16383" man="1"/>
    <brk id="64" max="16383" man="1"/>
    <brk id="89" max="16383" man="1"/>
    <brk id="131" max="16383" man="1"/>
    <brk id="171" max="16383" man="1"/>
    <brk id="197" max="16383" man="1"/>
    <brk id="224" max="16383" man="1"/>
    <brk id="251" max="16383" man="1"/>
    <brk id="283" max="5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B1:J51"/>
  <sheetViews>
    <sheetView view="pageBreakPreview" zoomScale="85" zoomScaleNormal="100" zoomScaleSheetLayoutView="85" workbookViewId="0">
      <selection activeCell="B1" sqref="B1"/>
    </sheetView>
  </sheetViews>
  <sheetFormatPr defaultColWidth="9" defaultRowHeight="13"/>
  <cols>
    <col min="1" max="1" width="1.90625" style="203" customWidth="1"/>
    <col min="2" max="2" width="10.08984375" style="203" customWidth="1"/>
    <col min="3" max="3" width="3.6328125" style="203" customWidth="1"/>
    <col min="4" max="4" width="18.7265625" style="203" customWidth="1"/>
    <col min="5" max="9" width="12.6328125" style="203" customWidth="1"/>
    <col min="10" max="12" width="9" style="203"/>
    <col min="13" max="13" width="9" style="203" customWidth="1"/>
    <col min="14" max="16384" width="9" style="203"/>
  </cols>
  <sheetData>
    <row r="1" spans="2:10" ht="24.75" customHeight="1">
      <c r="B1" s="573" t="s">
        <v>480</v>
      </c>
      <c r="I1" s="235"/>
    </row>
    <row r="2" spans="2:10" ht="14">
      <c r="I2" s="566" t="s">
        <v>1022</v>
      </c>
      <c r="J2" s="205"/>
    </row>
    <row r="3" spans="2:10" ht="19.5" thickBot="1">
      <c r="B3" s="2115" t="s">
        <v>430</v>
      </c>
      <c r="C3" s="2115"/>
      <c r="D3" s="2115"/>
      <c r="E3" s="2115"/>
      <c r="F3" s="2115"/>
      <c r="G3" s="2115"/>
      <c r="H3" s="2115"/>
      <c r="I3" s="2115"/>
    </row>
    <row r="4" spans="2:10" ht="30" customHeight="1" thickBot="1">
      <c r="B4" s="2116" t="s">
        <v>431</v>
      </c>
      <c r="C4" s="2117"/>
      <c r="D4" s="2118"/>
      <c r="E4" s="2119"/>
      <c r="F4" s="2119"/>
      <c r="G4" s="2119"/>
      <c r="H4" s="2119"/>
      <c r="I4" s="2120"/>
    </row>
    <row r="5" spans="2:10" ht="30" customHeight="1">
      <c r="B5" s="2121" t="s">
        <v>432</v>
      </c>
      <c r="C5" s="2122"/>
      <c r="D5" s="2123"/>
      <c r="E5" s="2124"/>
      <c r="F5" s="2124"/>
      <c r="G5" s="2124"/>
      <c r="H5" s="2124"/>
      <c r="I5" s="2125"/>
    </row>
    <row r="6" spans="2:10" ht="30" customHeight="1">
      <c r="B6" s="2110" t="s">
        <v>306</v>
      </c>
      <c r="C6" s="2111"/>
      <c r="D6" s="2112"/>
      <c r="E6" s="2113"/>
      <c r="F6" s="2113"/>
      <c r="G6" s="2113"/>
      <c r="H6" s="2113"/>
      <c r="I6" s="2114"/>
    </row>
    <row r="7" spans="2:10" ht="30" customHeight="1">
      <c r="B7" s="2150" t="s">
        <v>172</v>
      </c>
      <c r="C7" s="2151"/>
      <c r="D7" s="206" t="s">
        <v>166</v>
      </c>
      <c r="E7" s="2154"/>
      <c r="F7" s="2155"/>
      <c r="G7" s="2156" t="s">
        <v>381</v>
      </c>
      <c r="H7" s="2158"/>
      <c r="I7" s="2159"/>
    </row>
    <row r="8" spans="2:10" ht="30" customHeight="1" thickBot="1">
      <c r="B8" s="2152"/>
      <c r="C8" s="2153"/>
      <c r="D8" s="207" t="s">
        <v>167</v>
      </c>
      <c r="E8" s="2162"/>
      <c r="F8" s="2163"/>
      <c r="G8" s="2157"/>
      <c r="H8" s="2160"/>
      <c r="I8" s="2161"/>
    </row>
    <row r="9" spans="2:10" ht="30" customHeight="1" thickTop="1" thickBot="1">
      <c r="B9" s="2133" t="s">
        <v>433</v>
      </c>
      <c r="C9" s="208">
        <v>1</v>
      </c>
      <c r="D9" s="209" t="s">
        <v>434</v>
      </c>
      <c r="E9" s="2135" t="s">
        <v>435</v>
      </c>
      <c r="F9" s="2135"/>
      <c r="G9" s="2135"/>
      <c r="H9" s="2135"/>
      <c r="I9" s="2136"/>
    </row>
    <row r="10" spans="2:10" ht="30" customHeight="1">
      <c r="B10" s="2134"/>
      <c r="C10" s="2137">
        <v>2</v>
      </c>
      <c r="D10" s="2138" t="s">
        <v>436</v>
      </c>
      <c r="E10" s="2139" t="s">
        <v>437</v>
      </c>
      <c r="F10" s="2141" t="s">
        <v>438</v>
      </c>
      <c r="G10" s="2142"/>
      <c r="H10" s="2143"/>
      <c r="I10" s="2144" t="s">
        <v>439</v>
      </c>
    </row>
    <row r="11" spans="2:10" ht="30" customHeight="1">
      <c r="B11" s="2134"/>
      <c r="C11" s="2137"/>
      <c r="D11" s="2138"/>
      <c r="E11" s="2140"/>
      <c r="F11" s="210" t="s">
        <v>440</v>
      </c>
      <c r="G11" s="211" t="s">
        <v>441</v>
      </c>
      <c r="H11" s="212" t="s">
        <v>442</v>
      </c>
      <c r="I11" s="2145"/>
    </row>
    <row r="12" spans="2:10" ht="49.5" customHeight="1" thickBot="1">
      <c r="B12" s="2134"/>
      <c r="C12" s="2137"/>
      <c r="D12" s="2138"/>
      <c r="E12" s="213"/>
      <c r="F12" s="214"/>
      <c r="G12" s="215"/>
      <c r="H12" s="216"/>
      <c r="I12" s="217"/>
    </row>
    <row r="13" spans="2:10" ht="30" customHeight="1">
      <c r="B13" s="2134"/>
      <c r="C13" s="2137">
        <v>3</v>
      </c>
      <c r="D13" s="2137" t="s">
        <v>443</v>
      </c>
      <c r="E13" s="2146"/>
      <c r="F13" s="2146"/>
      <c r="G13" s="2146"/>
      <c r="H13" s="2146"/>
      <c r="I13" s="2147"/>
    </row>
    <row r="14" spans="2:10" ht="30" customHeight="1">
      <c r="B14" s="2134"/>
      <c r="C14" s="2137"/>
      <c r="D14" s="2137"/>
      <c r="E14" s="2148"/>
      <c r="F14" s="2148"/>
      <c r="G14" s="2148"/>
      <c r="H14" s="2148"/>
      <c r="I14" s="2149"/>
    </row>
    <row r="15" spans="2:10" ht="30" customHeight="1">
      <c r="B15" s="2134"/>
      <c r="C15" s="2126">
        <v>4</v>
      </c>
      <c r="D15" s="2127" t="s">
        <v>111</v>
      </c>
      <c r="E15" s="2129"/>
      <c r="F15" s="2129"/>
      <c r="G15" s="2129"/>
      <c r="H15" s="2129"/>
      <c r="I15" s="2130"/>
    </row>
    <row r="16" spans="2:10" ht="30" customHeight="1" thickBot="1">
      <c r="B16" s="2134"/>
      <c r="C16" s="2126"/>
      <c r="D16" s="2128"/>
      <c r="E16" s="2131"/>
      <c r="F16" s="2131"/>
      <c r="G16" s="2131"/>
      <c r="H16" s="2131"/>
      <c r="I16" s="2132"/>
    </row>
    <row r="17" spans="2:10" ht="42" customHeight="1">
      <c r="B17" s="2182" t="s">
        <v>444</v>
      </c>
      <c r="C17" s="218">
        <v>1</v>
      </c>
      <c r="D17" s="218" t="s">
        <v>445</v>
      </c>
      <c r="E17" s="2184"/>
      <c r="F17" s="2184"/>
      <c r="G17" s="2184"/>
      <c r="H17" s="2184"/>
      <c r="I17" s="2185"/>
    </row>
    <row r="18" spans="2:10" ht="54" customHeight="1">
      <c r="B18" s="2134"/>
      <c r="C18" s="219">
        <v>2</v>
      </c>
      <c r="D18" s="219" t="s">
        <v>325</v>
      </c>
      <c r="E18" s="2164"/>
      <c r="F18" s="2164"/>
      <c r="G18" s="2164"/>
      <c r="H18" s="2164"/>
      <c r="I18" s="2165"/>
    </row>
    <row r="19" spans="2:10" ht="54" customHeight="1" thickBot="1">
      <c r="B19" s="2183"/>
      <c r="C19" s="220">
        <v>3</v>
      </c>
      <c r="D19" s="220" t="s">
        <v>111</v>
      </c>
      <c r="E19" s="2166"/>
      <c r="F19" s="2167"/>
      <c r="G19" s="2167"/>
      <c r="H19" s="2167"/>
      <c r="I19" s="2168"/>
    </row>
    <row r="20" spans="2:10" ht="24.75" customHeight="1">
      <c r="B20" s="2169" t="s">
        <v>446</v>
      </c>
      <c r="C20" s="2169"/>
      <c r="D20" s="2169"/>
      <c r="E20" s="2169"/>
      <c r="F20" s="2169"/>
      <c r="G20" s="2169"/>
      <c r="H20" s="2169"/>
      <c r="I20" s="2169"/>
    </row>
    <row r="21" spans="2:10" ht="48" customHeight="1">
      <c r="B21" s="2172" t="s">
        <v>447</v>
      </c>
      <c r="C21" s="2172"/>
      <c r="D21" s="2172"/>
      <c r="E21" s="2172"/>
      <c r="F21" s="2172"/>
      <c r="G21" s="2172"/>
      <c r="H21" s="2172"/>
      <c r="I21" s="2172"/>
    </row>
    <row r="22" spans="2:10" ht="39.75" customHeight="1">
      <c r="B22" s="2172" t="s">
        <v>448</v>
      </c>
      <c r="C22" s="2172"/>
      <c r="D22" s="2172"/>
      <c r="E22" s="2172"/>
      <c r="F22" s="2172"/>
      <c r="G22" s="2172"/>
      <c r="H22" s="2172"/>
      <c r="I22" s="2172"/>
    </row>
    <row r="23" spans="2:10" ht="24.75" customHeight="1">
      <c r="B23" s="2173" t="s">
        <v>449</v>
      </c>
      <c r="C23" s="2173"/>
      <c r="D23" s="2173"/>
      <c r="E23" s="2173"/>
      <c r="F23" s="2173"/>
      <c r="G23" s="2173"/>
      <c r="H23" s="2173"/>
      <c r="I23" s="2173"/>
    </row>
    <row r="24" spans="2:10" ht="24.75" customHeight="1">
      <c r="B24" s="2173" t="s">
        <v>450</v>
      </c>
      <c r="C24" s="2173"/>
      <c r="D24" s="2173"/>
      <c r="E24" s="2173"/>
      <c r="F24" s="2173"/>
      <c r="G24" s="2173"/>
      <c r="H24" s="2173"/>
      <c r="I24" s="2173"/>
    </row>
    <row r="25" spans="2:10" ht="24.75" customHeight="1">
      <c r="B25" s="233"/>
      <c r="C25" s="233"/>
      <c r="D25" s="233"/>
      <c r="E25" s="233"/>
      <c r="F25" s="233"/>
      <c r="G25" s="233"/>
      <c r="H25" s="233"/>
      <c r="I25" s="233"/>
    </row>
    <row r="26" spans="2:10" ht="24.75" customHeight="1">
      <c r="B26" s="233"/>
      <c r="C26" s="233"/>
      <c r="D26" s="233"/>
      <c r="E26" s="233"/>
      <c r="F26" s="233"/>
      <c r="G26" s="233"/>
      <c r="H26" s="233"/>
      <c r="I26" s="233"/>
    </row>
    <row r="27" spans="2:10" ht="24.75" customHeight="1">
      <c r="B27" s="233"/>
      <c r="C27" s="233"/>
      <c r="D27" s="233"/>
      <c r="E27" s="233"/>
      <c r="F27" s="233"/>
      <c r="G27" s="233"/>
      <c r="H27" s="233"/>
      <c r="I27" s="233"/>
    </row>
    <row r="28" spans="2:10" ht="48" customHeight="1">
      <c r="B28" s="236" t="s">
        <v>477</v>
      </c>
    </row>
    <row r="29" spans="2:10" ht="14">
      <c r="I29" s="204" t="s">
        <v>329</v>
      </c>
      <c r="J29" s="205"/>
    </row>
    <row r="30" spans="2:10" ht="19.5" thickBot="1">
      <c r="B30" s="2174" t="s">
        <v>430</v>
      </c>
      <c r="C30" s="2174"/>
      <c r="D30" s="2174"/>
      <c r="E30" s="2174"/>
      <c r="F30" s="2174"/>
      <c r="G30" s="2174"/>
      <c r="H30" s="2174"/>
      <c r="I30" s="2174"/>
    </row>
    <row r="31" spans="2:10" ht="30" customHeight="1" thickTop="1" thickBot="1">
      <c r="B31" s="2175" t="s">
        <v>431</v>
      </c>
      <c r="C31" s="2176"/>
      <c r="D31" s="2177"/>
      <c r="E31" s="2178" t="s">
        <v>451</v>
      </c>
      <c r="F31" s="2178"/>
      <c r="G31" s="2178"/>
      <c r="H31" s="2178"/>
      <c r="I31" s="2179"/>
    </row>
    <row r="32" spans="2:10" ht="30" customHeight="1">
      <c r="B32" s="2180" t="s">
        <v>432</v>
      </c>
      <c r="C32" s="2122"/>
      <c r="D32" s="2123"/>
      <c r="E32" s="2124" t="s">
        <v>452</v>
      </c>
      <c r="F32" s="2124"/>
      <c r="G32" s="2124"/>
      <c r="H32" s="2124"/>
      <c r="I32" s="2181"/>
    </row>
    <row r="33" spans="2:9" ht="30" customHeight="1">
      <c r="B33" s="2170" t="s">
        <v>306</v>
      </c>
      <c r="C33" s="2111"/>
      <c r="D33" s="2112"/>
      <c r="E33" s="2113" t="s">
        <v>453</v>
      </c>
      <c r="F33" s="2113"/>
      <c r="G33" s="2113"/>
      <c r="H33" s="2113"/>
      <c r="I33" s="2171"/>
    </row>
    <row r="34" spans="2:9" ht="30" customHeight="1">
      <c r="B34" s="2199" t="s">
        <v>172</v>
      </c>
      <c r="C34" s="2151"/>
      <c r="D34" s="206" t="s">
        <v>166</v>
      </c>
      <c r="E34" s="2154" t="s">
        <v>454</v>
      </c>
      <c r="F34" s="2155"/>
      <c r="G34" s="2156" t="s">
        <v>381</v>
      </c>
      <c r="H34" s="2158" t="s">
        <v>455</v>
      </c>
      <c r="I34" s="2201"/>
    </row>
    <row r="35" spans="2:9" ht="30" customHeight="1" thickBot="1">
      <c r="B35" s="2200"/>
      <c r="C35" s="2153"/>
      <c r="D35" s="207" t="s">
        <v>167</v>
      </c>
      <c r="E35" s="2162" t="s">
        <v>454</v>
      </c>
      <c r="F35" s="2163"/>
      <c r="G35" s="2157"/>
      <c r="H35" s="2160"/>
      <c r="I35" s="2202"/>
    </row>
    <row r="36" spans="2:9" ht="30" customHeight="1" thickTop="1" thickBot="1">
      <c r="B36" s="2191" t="s">
        <v>433</v>
      </c>
      <c r="C36" s="208">
        <v>1</v>
      </c>
      <c r="D36" s="209" t="s">
        <v>434</v>
      </c>
      <c r="E36" s="2135" t="s">
        <v>435</v>
      </c>
      <c r="F36" s="2135"/>
      <c r="G36" s="2135"/>
      <c r="H36" s="2135"/>
      <c r="I36" s="2194"/>
    </row>
    <row r="37" spans="2:9" ht="30" customHeight="1">
      <c r="B37" s="2192"/>
      <c r="C37" s="2137">
        <v>2</v>
      </c>
      <c r="D37" s="2138" t="s">
        <v>436</v>
      </c>
      <c r="E37" s="2139" t="s">
        <v>437</v>
      </c>
      <c r="F37" s="2141" t="s">
        <v>438</v>
      </c>
      <c r="G37" s="2142"/>
      <c r="H37" s="2143"/>
      <c r="I37" s="2195" t="s">
        <v>439</v>
      </c>
    </row>
    <row r="38" spans="2:9" ht="30" customHeight="1">
      <c r="B38" s="2192"/>
      <c r="C38" s="2137"/>
      <c r="D38" s="2138"/>
      <c r="E38" s="2140"/>
      <c r="F38" s="210" t="s">
        <v>440</v>
      </c>
      <c r="G38" s="211" t="s">
        <v>441</v>
      </c>
      <c r="H38" s="212" t="s">
        <v>442</v>
      </c>
      <c r="I38" s="2196"/>
    </row>
    <row r="39" spans="2:9" ht="49.5" customHeight="1" thickBot="1">
      <c r="B39" s="2192"/>
      <c r="C39" s="2137"/>
      <c r="D39" s="2138"/>
      <c r="E39" s="213">
        <v>20</v>
      </c>
      <c r="F39" s="214">
        <v>10</v>
      </c>
      <c r="G39" s="215">
        <v>10</v>
      </c>
      <c r="H39" s="216"/>
      <c r="I39" s="221" t="s">
        <v>456</v>
      </c>
    </row>
    <row r="40" spans="2:9" ht="30" customHeight="1">
      <c r="B40" s="2192"/>
      <c r="C40" s="2137">
        <v>3</v>
      </c>
      <c r="D40" s="2137" t="s">
        <v>443</v>
      </c>
      <c r="E40" s="2146" t="s">
        <v>457</v>
      </c>
      <c r="F40" s="2146"/>
      <c r="G40" s="2146"/>
      <c r="H40" s="2146"/>
      <c r="I40" s="2197"/>
    </row>
    <row r="41" spans="2:9" ht="30" customHeight="1">
      <c r="B41" s="2192"/>
      <c r="C41" s="2137"/>
      <c r="D41" s="2137"/>
      <c r="E41" s="2148"/>
      <c r="F41" s="2148"/>
      <c r="G41" s="2148"/>
      <c r="H41" s="2148"/>
      <c r="I41" s="2198"/>
    </row>
    <row r="42" spans="2:9" ht="30" customHeight="1">
      <c r="B42" s="2192"/>
      <c r="C42" s="2126">
        <v>4</v>
      </c>
      <c r="D42" s="2127" t="s">
        <v>111</v>
      </c>
      <c r="E42" s="2129"/>
      <c r="F42" s="2129"/>
      <c r="G42" s="2129"/>
      <c r="H42" s="2129"/>
      <c r="I42" s="2188"/>
    </row>
    <row r="43" spans="2:9" ht="30" customHeight="1" thickBot="1">
      <c r="B43" s="2193"/>
      <c r="C43" s="2186"/>
      <c r="D43" s="2187"/>
      <c r="E43" s="2189"/>
      <c r="F43" s="2189"/>
      <c r="G43" s="2189"/>
      <c r="H43" s="2189"/>
      <c r="I43" s="2190"/>
    </row>
    <row r="44" spans="2:9" ht="42" customHeight="1">
      <c r="B44" s="2182" t="s">
        <v>444</v>
      </c>
      <c r="C44" s="218">
        <v>1</v>
      </c>
      <c r="D44" s="218" t="s">
        <v>345</v>
      </c>
      <c r="E44" s="2184" t="s">
        <v>458</v>
      </c>
      <c r="F44" s="2184"/>
      <c r="G44" s="2184"/>
      <c r="H44" s="2184"/>
      <c r="I44" s="2185"/>
    </row>
    <row r="45" spans="2:9" ht="54" customHeight="1">
      <c r="B45" s="2134"/>
      <c r="C45" s="219">
        <v>2</v>
      </c>
      <c r="D45" s="219" t="s">
        <v>325</v>
      </c>
      <c r="E45" s="2164" t="s">
        <v>459</v>
      </c>
      <c r="F45" s="2164"/>
      <c r="G45" s="2164"/>
      <c r="H45" s="2164"/>
      <c r="I45" s="2165"/>
    </row>
    <row r="46" spans="2:9" ht="54" customHeight="1" thickBot="1">
      <c r="B46" s="2183"/>
      <c r="C46" s="220">
        <v>3</v>
      </c>
      <c r="D46" s="220" t="s">
        <v>111</v>
      </c>
      <c r="E46" s="2203"/>
      <c r="F46" s="2203"/>
      <c r="G46" s="2203"/>
      <c r="H46" s="2203"/>
      <c r="I46" s="2204"/>
    </row>
    <row r="47" spans="2:9" ht="24.75" customHeight="1">
      <c r="B47" s="2169" t="s">
        <v>446</v>
      </c>
      <c r="C47" s="2169"/>
      <c r="D47" s="2169"/>
      <c r="E47" s="2169"/>
      <c r="F47" s="2169"/>
      <c r="G47" s="2169"/>
      <c r="H47" s="2169"/>
      <c r="I47" s="2169"/>
    </row>
    <row r="48" spans="2:9" ht="48" customHeight="1">
      <c r="B48" s="2172" t="s">
        <v>447</v>
      </c>
      <c r="C48" s="2172"/>
      <c r="D48" s="2172"/>
      <c r="E48" s="2172"/>
      <c r="F48" s="2172"/>
      <c r="G48" s="2172"/>
      <c r="H48" s="2172"/>
      <c r="I48" s="2172"/>
    </row>
    <row r="49" spans="2:9" ht="39.75" customHeight="1">
      <c r="B49" s="2172" t="s">
        <v>448</v>
      </c>
      <c r="C49" s="2172"/>
      <c r="D49" s="2172"/>
      <c r="E49" s="2172"/>
      <c r="F49" s="2172"/>
      <c r="G49" s="2172"/>
      <c r="H49" s="2172"/>
      <c r="I49" s="2172"/>
    </row>
    <row r="50" spans="2:9" ht="24.75" customHeight="1">
      <c r="B50" s="2173" t="s">
        <v>460</v>
      </c>
      <c r="C50" s="2173"/>
      <c r="D50" s="2173"/>
      <c r="E50" s="2173"/>
      <c r="F50" s="2173"/>
      <c r="G50" s="2173"/>
      <c r="H50" s="2173"/>
      <c r="I50" s="2173"/>
    </row>
    <row r="51" spans="2:9" ht="24.75" customHeight="1">
      <c r="B51" s="2173" t="s">
        <v>450</v>
      </c>
      <c r="C51" s="2173"/>
      <c r="D51" s="2173"/>
      <c r="E51" s="2173"/>
      <c r="F51" s="2173"/>
      <c r="G51" s="2173"/>
      <c r="H51" s="2173"/>
      <c r="I51" s="2173"/>
    </row>
  </sheetData>
  <customSheetViews>
    <customSheetView guid="{86B41AF5-FF3A-4416-A5C4-EFC15DC936A3}" showPageBreaks="1">
      <selection activeCell="M10" sqref="M10"/>
      <rowBreaks count="1" manualBreakCount="1">
        <brk id="27" max="16383" man="1"/>
      </rowBreaks>
      <pageMargins left="0.7" right="0.7" top="0.75" bottom="0.75" header="0.3" footer="0.3"/>
      <pageSetup paperSize="9" scale="83" orientation="portrait" r:id="rId1"/>
    </customSheetView>
  </customSheetViews>
  <mergeCells count="68">
    <mergeCell ref="B51:I51"/>
    <mergeCell ref="B44:B46"/>
    <mergeCell ref="E44:I44"/>
    <mergeCell ref="E45:I45"/>
    <mergeCell ref="E46:I46"/>
    <mergeCell ref="B47:I47"/>
    <mergeCell ref="B48:I48"/>
    <mergeCell ref="B49:I49"/>
    <mergeCell ref="B50:I50"/>
    <mergeCell ref="B34:C35"/>
    <mergeCell ref="E34:F34"/>
    <mergeCell ref="G34:G35"/>
    <mergeCell ref="H34:I35"/>
    <mergeCell ref="E35:F35"/>
    <mergeCell ref="C42:C43"/>
    <mergeCell ref="D42:D43"/>
    <mergeCell ref="E42:I43"/>
    <mergeCell ref="B36:B43"/>
    <mergeCell ref="E36:I36"/>
    <mergeCell ref="C37:C39"/>
    <mergeCell ref="D37:D39"/>
    <mergeCell ref="E37:E38"/>
    <mergeCell ref="F37:H37"/>
    <mergeCell ref="I37:I38"/>
    <mergeCell ref="C40:C41"/>
    <mergeCell ref="D40:D41"/>
    <mergeCell ref="E40:I41"/>
    <mergeCell ref="E18:I18"/>
    <mergeCell ref="E19:I19"/>
    <mergeCell ref="B20:I20"/>
    <mergeCell ref="B33:D33"/>
    <mergeCell ref="E33:I33"/>
    <mergeCell ref="B22:I22"/>
    <mergeCell ref="B23:I23"/>
    <mergeCell ref="B24:I24"/>
    <mergeCell ref="B30:I30"/>
    <mergeCell ref="B31:D31"/>
    <mergeCell ref="E31:I31"/>
    <mergeCell ref="B32:D32"/>
    <mergeCell ref="E32:I32"/>
    <mergeCell ref="B21:I21"/>
    <mergeCell ref="B17:B19"/>
    <mergeCell ref="E17:I17"/>
    <mergeCell ref="B7:C8"/>
    <mergeCell ref="E7:F7"/>
    <mergeCell ref="G7:G8"/>
    <mergeCell ref="H7:I8"/>
    <mergeCell ref="E8:F8"/>
    <mergeCell ref="C15:C16"/>
    <mergeCell ref="D15:D16"/>
    <mergeCell ref="E15:I16"/>
    <mergeCell ref="B9:B16"/>
    <mergeCell ref="E9:I9"/>
    <mergeCell ref="C10:C12"/>
    <mergeCell ref="D10:D12"/>
    <mergeCell ref="E10:E11"/>
    <mergeCell ref="F10:H10"/>
    <mergeCell ref="I10:I11"/>
    <mergeCell ref="C13:C14"/>
    <mergeCell ref="D13:D14"/>
    <mergeCell ref="E13:I14"/>
    <mergeCell ref="B6:D6"/>
    <mergeCell ref="E6:I6"/>
    <mergeCell ref="B3:I3"/>
    <mergeCell ref="B4:D4"/>
    <mergeCell ref="E4:I4"/>
    <mergeCell ref="B5:D5"/>
    <mergeCell ref="E5:I5"/>
  </mergeCells>
  <phoneticPr fontId="6"/>
  <pageMargins left="0.7" right="0.7" top="0.75" bottom="0.75" header="0.3" footer="0.3"/>
  <pageSetup paperSize="9" scale="83" orientation="portrait" r:id="rId2"/>
  <rowBreaks count="1" manualBreakCount="1">
    <brk id="27" max="16383" man="1"/>
  </rowBreaks>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G43"/>
  <sheetViews>
    <sheetView view="pageBreakPreview" zoomScale="82" zoomScaleNormal="70" zoomScaleSheetLayoutView="55" workbookViewId="0"/>
  </sheetViews>
  <sheetFormatPr defaultColWidth="9" defaultRowHeight="13"/>
  <cols>
    <col min="1" max="1" width="5" style="138" customWidth="1"/>
    <col min="2" max="2" width="20.6328125" style="138" customWidth="1"/>
    <col min="3" max="3" width="15.36328125" style="138" customWidth="1"/>
    <col min="4" max="4" width="2.453125" style="138" customWidth="1"/>
    <col min="5" max="5" width="9.26953125" style="138" customWidth="1"/>
    <col min="6" max="7" width="25" style="138" customWidth="1"/>
    <col min="8" max="8" width="9.08984375" style="138" customWidth="1"/>
    <col min="9" max="19" width="20.6328125" style="138" customWidth="1"/>
    <col min="20" max="16384" width="9" style="138"/>
  </cols>
  <sheetData>
    <row r="1" spans="1:7" ht="20.25" customHeight="1">
      <c r="A1" s="572" t="s">
        <v>1041</v>
      </c>
      <c r="G1" s="563" t="s">
        <v>793</v>
      </c>
    </row>
    <row r="2" spans="1:7" ht="20.25" customHeight="1"/>
    <row r="3" spans="1:7" ht="52.5" customHeight="1" thickBot="1">
      <c r="A3" s="1959" t="s">
        <v>346</v>
      </c>
      <c r="B3" s="1959"/>
      <c r="C3" s="1959"/>
      <c r="D3" s="1959"/>
      <c r="E3" s="1959"/>
      <c r="F3" s="1959"/>
      <c r="G3" s="1959"/>
    </row>
    <row r="4" spans="1:7" ht="30.75" customHeight="1">
      <c r="A4" s="2205"/>
      <c r="B4" s="1967" t="s">
        <v>347</v>
      </c>
      <c r="C4" s="1968"/>
      <c r="D4" s="1969"/>
      <c r="E4" s="139" t="s">
        <v>348</v>
      </c>
      <c r="F4" s="1974"/>
      <c r="G4" s="1976"/>
    </row>
    <row r="5" spans="1:7" ht="30" customHeight="1">
      <c r="A5" s="2206"/>
      <c r="B5" s="1956" t="s">
        <v>349</v>
      </c>
      <c r="C5" s="1956"/>
      <c r="D5" s="1957"/>
      <c r="E5" s="140" t="s">
        <v>350</v>
      </c>
      <c r="F5" s="1950"/>
      <c r="G5" s="1952"/>
    </row>
    <row r="6" spans="1:7" ht="30" customHeight="1">
      <c r="A6" s="2207"/>
      <c r="B6" s="1957" t="s">
        <v>351</v>
      </c>
      <c r="C6" s="1982"/>
      <c r="D6" s="1982"/>
      <c r="E6" s="140" t="s">
        <v>352</v>
      </c>
      <c r="F6" s="1979"/>
      <c r="G6" s="1981"/>
    </row>
    <row r="7" spans="1:7" ht="30" customHeight="1" thickBot="1">
      <c r="A7" s="2210" t="s">
        <v>316</v>
      </c>
      <c r="B7" s="2211"/>
      <c r="C7" s="2211"/>
      <c r="D7" s="2211"/>
      <c r="E7" s="2211"/>
      <c r="F7" s="142" t="s">
        <v>353</v>
      </c>
      <c r="G7" s="143" t="s">
        <v>354</v>
      </c>
    </row>
    <row r="8" spans="1:7" ht="30" customHeight="1" thickTop="1">
      <c r="A8" s="144">
        <v>1</v>
      </c>
      <c r="B8" s="2212"/>
      <c r="C8" s="2213"/>
      <c r="D8" s="2213"/>
      <c r="E8" s="2213"/>
      <c r="F8" s="145"/>
      <c r="G8" s="146"/>
    </row>
    <row r="9" spans="1:7" ht="30" customHeight="1">
      <c r="A9" s="147">
        <v>2</v>
      </c>
      <c r="B9" s="1951"/>
      <c r="C9" s="2209"/>
      <c r="D9" s="2209"/>
      <c r="E9" s="2209"/>
      <c r="F9" s="148"/>
      <c r="G9" s="149"/>
    </row>
    <row r="10" spans="1:7" ht="30" customHeight="1">
      <c r="A10" s="147">
        <v>3</v>
      </c>
      <c r="B10" s="1951"/>
      <c r="C10" s="2209"/>
      <c r="D10" s="2209"/>
      <c r="E10" s="2209"/>
      <c r="F10" s="148"/>
      <c r="G10" s="149"/>
    </row>
    <row r="11" spans="1:7" ht="30" customHeight="1">
      <c r="A11" s="147">
        <v>4</v>
      </c>
      <c r="B11" s="1951"/>
      <c r="C11" s="2209"/>
      <c r="D11" s="2209"/>
      <c r="E11" s="2209"/>
      <c r="F11" s="148"/>
      <c r="G11" s="149"/>
    </row>
    <row r="12" spans="1:7" ht="30" customHeight="1">
      <c r="A12" s="147">
        <v>5</v>
      </c>
      <c r="B12" s="1951"/>
      <c r="C12" s="2209"/>
      <c r="D12" s="2209"/>
      <c r="E12" s="2209"/>
      <c r="F12" s="148"/>
      <c r="G12" s="149"/>
    </row>
    <row r="13" spans="1:7" ht="30" customHeight="1">
      <c r="A13" s="147">
        <v>6</v>
      </c>
      <c r="B13" s="1957"/>
      <c r="C13" s="1982"/>
      <c r="D13" s="1982"/>
      <c r="E13" s="1982"/>
      <c r="F13" s="150"/>
      <c r="G13" s="151"/>
    </row>
    <row r="14" spans="1:7" ht="30" customHeight="1">
      <c r="A14" s="147">
        <v>7</v>
      </c>
      <c r="B14" s="1957"/>
      <c r="C14" s="1982"/>
      <c r="D14" s="1982"/>
      <c r="E14" s="1982"/>
      <c r="F14" s="150"/>
      <c r="G14" s="151"/>
    </row>
    <row r="15" spans="1:7" ht="30" customHeight="1">
      <c r="A15" s="147">
        <v>8</v>
      </c>
      <c r="B15" s="1957"/>
      <c r="C15" s="1982"/>
      <c r="D15" s="1982"/>
      <c r="E15" s="1982"/>
      <c r="F15" s="150"/>
      <c r="G15" s="151"/>
    </row>
    <row r="16" spans="1:7" ht="30" customHeight="1">
      <c r="A16" s="147">
        <v>9</v>
      </c>
      <c r="B16" s="1957"/>
      <c r="C16" s="1982"/>
      <c r="D16" s="1982"/>
      <c r="E16" s="1982"/>
      <c r="F16" s="150"/>
      <c r="G16" s="151"/>
    </row>
    <row r="17" spans="1:7" ht="30" customHeight="1" thickBot="1">
      <c r="A17" s="152">
        <v>10</v>
      </c>
      <c r="B17" s="1954"/>
      <c r="C17" s="2208"/>
      <c r="D17" s="2208"/>
      <c r="E17" s="2208"/>
      <c r="F17" s="153"/>
      <c r="G17" s="154"/>
    </row>
    <row r="18" spans="1:7" ht="30" customHeight="1">
      <c r="A18" s="138" t="s">
        <v>355</v>
      </c>
    </row>
    <row r="19" spans="1:7" ht="30" customHeight="1">
      <c r="A19" s="138" t="s">
        <v>356</v>
      </c>
    </row>
    <row r="20" spans="1:7" ht="30" customHeight="1"/>
    <row r="21" spans="1:7" ht="30" customHeight="1">
      <c r="B21" s="155"/>
    </row>
    <row r="22" spans="1:7" ht="30" customHeight="1"/>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row r="31" spans="1:7" ht="30" customHeight="1"/>
    <row r="32" spans="1:7"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customSheetViews>
    <customSheetView guid="{86B41AF5-FF3A-4416-A5C4-EFC15DC936A3}" scale="70" showPageBreaks="1" printArea="1" topLeftCell="B1">
      <selection activeCell="C17" sqref="C17:F17"/>
      <pageMargins left="0.39370078740157483" right="0.39370078740157483" top="0.98425196850393704" bottom="0.59055118110236227" header="0.59055118110236227" footer="0.39370078740157483"/>
      <printOptions horizontalCentered="1"/>
      <pageSetup paperSize="9" scale="70" orientation="portrait" r:id="rId1"/>
      <headerFooter alignWithMargins="0">
        <oddHeader>&amp;R別紙２６</oddHeader>
      </headerFooter>
    </customSheetView>
  </customSheetViews>
  <mergeCells count="19">
    <mergeCell ref="B12:E12"/>
    <mergeCell ref="B11:E11"/>
    <mergeCell ref="A7:E7"/>
    <mergeCell ref="B8:E8"/>
    <mergeCell ref="B9:E9"/>
    <mergeCell ref="B10:E10"/>
    <mergeCell ref="B13:E13"/>
    <mergeCell ref="B14:E14"/>
    <mergeCell ref="B15:E15"/>
    <mergeCell ref="B16:E16"/>
    <mergeCell ref="B17:E17"/>
    <mergeCell ref="A3:G3"/>
    <mergeCell ref="A4:A6"/>
    <mergeCell ref="B4:D4"/>
    <mergeCell ref="F4:G4"/>
    <mergeCell ref="B5:D5"/>
    <mergeCell ref="F5:G5"/>
    <mergeCell ref="B6:D6"/>
    <mergeCell ref="F6:G6"/>
  </mergeCells>
  <phoneticPr fontId="6"/>
  <printOptions horizontalCentered="1"/>
  <pageMargins left="0.39370078740157483" right="0.39370078740157483" top="0.98425196850393704" bottom="0.59055118110236227" header="0.59055118110236227" footer="0.39370078740157483"/>
  <pageSetup paperSize="9" scale="70" orientation="portrait" r:id="rId2"/>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tabColor theme="0" tint="-4.9989318521683403E-2"/>
  </sheetPr>
  <dimension ref="A1:F15"/>
  <sheetViews>
    <sheetView showGridLines="0" view="pageBreakPreview" zoomScale="85" zoomScaleNormal="100" zoomScaleSheetLayoutView="85" workbookViewId="0">
      <selection activeCell="B1" sqref="B1"/>
    </sheetView>
  </sheetViews>
  <sheetFormatPr defaultColWidth="9" defaultRowHeight="13"/>
  <cols>
    <col min="1" max="1" width="1.90625" style="187" customWidth="1"/>
    <col min="2" max="2" width="24.26953125" style="187" customWidth="1"/>
    <col min="3" max="3" width="6.7265625" style="187" customWidth="1"/>
    <col min="4" max="5" width="21.26953125" style="187" customWidth="1"/>
    <col min="6" max="6" width="3.08984375" style="187" customWidth="1"/>
    <col min="7" max="16384" width="9" style="187"/>
  </cols>
  <sheetData>
    <row r="1" spans="1:6" ht="18" customHeight="1">
      <c r="A1" s="185"/>
      <c r="B1" s="569" t="s">
        <v>1040</v>
      </c>
      <c r="C1" s="186"/>
      <c r="D1" s="186"/>
      <c r="E1" s="276"/>
      <c r="F1" s="186"/>
    </row>
    <row r="2" spans="1:6" ht="27.75" customHeight="1">
      <c r="A2" s="185"/>
      <c r="B2" s="186"/>
      <c r="C2" s="186"/>
      <c r="D2" s="186"/>
      <c r="E2" s="2218" t="s">
        <v>793</v>
      </c>
      <c r="F2" s="2219"/>
    </row>
    <row r="3" spans="1:6" ht="18.75" customHeight="1">
      <c r="A3" s="185"/>
      <c r="B3" s="186"/>
      <c r="C3" s="186"/>
      <c r="D3" s="186"/>
      <c r="E3" s="255"/>
      <c r="F3" s="255"/>
    </row>
    <row r="4" spans="1:6" ht="36" customHeight="1">
      <c r="A4" s="2220" t="s">
        <v>580</v>
      </c>
      <c r="B4" s="2220"/>
      <c r="C4" s="2220"/>
      <c r="D4" s="2220"/>
      <c r="E4" s="2220"/>
      <c r="F4" s="2220"/>
    </row>
    <row r="5" spans="1:6" ht="25.5" customHeight="1">
      <c r="A5" s="188"/>
      <c r="B5" s="188"/>
      <c r="C5" s="188"/>
      <c r="D5" s="188"/>
      <c r="E5" s="188"/>
      <c r="F5" s="188"/>
    </row>
    <row r="6" spans="1:6" ht="42" customHeight="1">
      <c r="A6" s="188"/>
      <c r="B6" s="189" t="s">
        <v>230</v>
      </c>
      <c r="C6" s="2221"/>
      <c r="D6" s="2222"/>
      <c r="E6" s="2222"/>
      <c r="F6" s="2223"/>
    </row>
    <row r="7" spans="1:6" ht="42" customHeight="1">
      <c r="A7" s="186"/>
      <c r="B7" s="190" t="s">
        <v>231</v>
      </c>
      <c r="C7" s="2224" t="s">
        <v>293</v>
      </c>
      <c r="D7" s="2224"/>
      <c r="E7" s="2224"/>
      <c r="F7" s="2225"/>
    </row>
    <row r="8" spans="1:6" ht="71.25" customHeight="1">
      <c r="A8" s="186"/>
      <c r="B8" s="192" t="s">
        <v>317</v>
      </c>
      <c r="C8" s="191">
        <v>1</v>
      </c>
      <c r="D8" s="2216" t="s">
        <v>318</v>
      </c>
      <c r="E8" s="2216"/>
      <c r="F8" s="2217"/>
    </row>
    <row r="9" spans="1:6" ht="71.25" customHeight="1">
      <c r="A9" s="186"/>
      <c r="B9" s="2226" t="s">
        <v>1023</v>
      </c>
      <c r="C9" s="189">
        <v>1</v>
      </c>
      <c r="D9" s="2228" t="s">
        <v>427</v>
      </c>
      <c r="E9" s="2216"/>
      <c r="F9" s="2217"/>
    </row>
    <row r="10" spans="1:6" ht="71.25" customHeight="1">
      <c r="A10" s="186"/>
      <c r="B10" s="2227"/>
      <c r="C10" s="189">
        <v>2</v>
      </c>
      <c r="D10" s="2216" t="s">
        <v>581</v>
      </c>
      <c r="E10" s="2216"/>
      <c r="F10" s="2217"/>
    </row>
    <row r="11" spans="1:6" ht="71.25" customHeight="1">
      <c r="A11" s="186"/>
      <c r="B11" s="2214" t="s">
        <v>319</v>
      </c>
      <c r="C11" s="189">
        <v>1</v>
      </c>
      <c r="D11" s="2216" t="s">
        <v>320</v>
      </c>
      <c r="E11" s="2216"/>
      <c r="F11" s="2217"/>
    </row>
    <row r="12" spans="1:6" ht="71.25" customHeight="1">
      <c r="A12" s="186"/>
      <c r="B12" s="2215"/>
      <c r="C12" s="193">
        <v>2</v>
      </c>
      <c r="D12" s="194" t="s">
        <v>321</v>
      </c>
      <c r="E12" s="194"/>
      <c r="F12" s="195"/>
    </row>
    <row r="13" spans="1:6" ht="7.5" customHeight="1">
      <c r="A13" s="186"/>
      <c r="B13" s="186"/>
      <c r="C13" s="186"/>
      <c r="D13" s="186"/>
      <c r="E13" s="186"/>
      <c r="F13" s="186"/>
    </row>
    <row r="14" spans="1:6">
      <c r="A14" s="186"/>
      <c r="B14" s="186" t="s">
        <v>322</v>
      </c>
      <c r="C14" s="186"/>
      <c r="D14" s="186"/>
      <c r="E14" s="186"/>
      <c r="F14" s="186"/>
    </row>
    <row r="15" spans="1:6" ht="18.75" customHeight="1">
      <c r="B15" s="187" t="s">
        <v>428</v>
      </c>
    </row>
  </sheetData>
  <customSheetViews>
    <customSheetView guid="{86B41AF5-FF3A-4416-A5C4-EFC15DC936A3}" scale="110" showPageBreaks="1" showGridLines="0" view="pageBreakPreview">
      <selection activeCell="A4" sqref="A4:F4"/>
      <pageMargins left="0.76" right="0.70866141732283472" top="0.74803149606299213" bottom="0.74803149606299213" header="0.31496062992125984" footer="0.31496062992125984"/>
      <pageSetup paperSize="9" scale="110" orientation="portrait" r:id="rId1"/>
    </customSheetView>
  </customSheetViews>
  <mergeCells count="10">
    <mergeCell ref="B11:B12"/>
    <mergeCell ref="D11:F11"/>
    <mergeCell ref="E2:F2"/>
    <mergeCell ref="A4:F4"/>
    <mergeCell ref="C6:F6"/>
    <mergeCell ref="C7:F7"/>
    <mergeCell ref="D8:F8"/>
    <mergeCell ref="B9:B10"/>
    <mergeCell ref="D9:F9"/>
    <mergeCell ref="D10:F10"/>
  </mergeCells>
  <phoneticPr fontId="6"/>
  <pageMargins left="0.76" right="0.70866141732283472" top="0.74803149606299213" bottom="0.74803149606299213" header="0.31496062992125984" footer="0.31496062992125984"/>
  <pageSetup paperSize="9" scale="110"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1:F14"/>
  <sheetViews>
    <sheetView view="pageBreakPreview" zoomScale="85" zoomScaleNormal="85" zoomScaleSheetLayoutView="85" workbookViewId="0"/>
  </sheetViews>
  <sheetFormatPr defaultColWidth="9" defaultRowHeight="13"/>
  <cols>
    <col min="1" max="1" width="27" style="1" customWidth="1"/>
    <col min="2" max="2" width="5.26953125" style="1" customWidth="1"/>
    <col min="3" max="5" width="20.6328125" style="1" customWidth="1"/>
    <col min="6" max="6" width="3.08984375" style="1" customWidth="1"/>
    <col min="7" max="16384" width="9" style="1"/>
  </cols>
  <sheetData>
    <row r="1" spans="1:6" ht="27.75" customHeight="1">
      <c r="A1" s="570" t="s">
        <v>1039</v>
      </c>
    </row>
    <row r="2" spans="1:6" ht="27.75" customHeight="1">
      <c r="E2" s="1835" t="s">
        <v>1018</v>
      </c>
      <c r="F2" s="1835"/>
    </row>
    <row r="3" spans="1:6" ht="36" customHeight="1">
      <c r="A3" s="1838" t="s">
        <v>136</v>
      </c>
      <c r="B3" s="1838"/>
      <c r="C3" s="1838"/>
      <c r="D3" s="1838"/>
      <c r="E3" s="1838"/>
      <c r="F3" s="1838"/>
    </row>
    <row r="4" spans="1:6" ht="36" customHeight="1">
      <c r="A4" s="49"/>
      <c r="B4" s="49"/>
      <c r="C4" s="49"/>
      <c r="D4" s="49"/>
      <c r="E4" s="49"/>
      <c r="F4" s="49"/>
    </row>
    <row r="5" spans="1:6" ht="36" customHeight="1">
      <c r="A5" s="82" t="s">
        <v>230</v>
      </c>
      <c r="B5" s="51"/>
      <c r="C5" s="52"/>
      <c r="D5" s="52"/>
      <c r="E5" s="52"/>
      <c r="F5" s="53"/>
    </row>
    <row r="6" spans="1:6" ht="18.75" customHeight="1">
      <c r="A6" s="2229" t="s">
        <v>137</v>
      </c>
      <c r="B6" s="70"/>
      <c r="C6" s="63"/>
      <c r="D6" s="63"/>
      <c r="E6" s="63"/>
      <c r="F6" s="64"/>
    </row>
    <row r="7" spans="1:6" ht="33" customHeight="1">
      <c r="A7" s="2230"/>
      <c r="B7" s="57"/>
      <c r="C7" s="62"/>
      <c r="D7" s="83" t="s">
        <v>385</v>
      </c>
      <c r="E7" s="83" t="s">
        <v>386</v>
      </c>
      <c r="F7" s="58"/>
    </row>
    <row r="8" spans="1:6" ht="33" customHeight="1">
      <c r="A8" s="2230"/>
      <c r="B8" s="57"/>
      <c r="C8" s="84" t="s">
        <v>384</v>
      </c>
      <c r="D8" s="59" t="s">
        <v>233</v>
      </c>
      <c r="E8" s="59" t="s">
        <v>233</v>
      </c>
      <c r="F8" s="58"/>
    </row>
    <row r="9" spans="1:6" ht="33" customHeight="1">
      <c r="A9" s="2230"/>
      <c r="B9" s="57"/>
      <c r="C9" s="84" t="s">
        <v>387</v>
      </c>
      <c r="D9" s="59" t="s">
        <v>233</v>
      </c>
      <c r="E9" s="59" t="s">
        <v>233</v>
      </c>
      <c r="F9" s="58"/>
    </row>
    <row r="10" spans="1:6" ht="25.5" customHeight="1">
      <c r="A10" s="2231"/>
      <c r="B10" s="61"/>
      <c r="C10" s="62"/>
      <c r="D10" s="62"/>
      <c r="E10" s="62"/>
      <c r="F10" s="2"/>
    </row>
    <row r="12" spans="1:6" ht="24.75" customHeight="1"/>
    <row r="13" spans="1:6" ht="24.75" customHeight="1"/>
    <row r="14" spans="1:6" ht="13.5" customHeight="1">
      <c r="A14" s="67"/>
    </row>
  </sheetData>
  <customSheetViews>
    <customSheetView guid="{86B41AF5-FF3A-4416-A5C4-EFC15DC936A3}" showPageBreaks="1" view="pageLayout">
      <selection activeCell="A3" sqref="A3:F3"/>
      <pageMargins left="0.39" right="0.21" top="0.64" bottom="1" header="0.51200000000000001" footer="0.51200000000000001"/>
      <pageSetup paperSize="9" orientation="portrait" r:id="rId1"/>
      <headerFooter alignWithMargins="0">
        <oddHeader>&amp;R別紙２９</oddHeader>
      </headerFooter>
    </customSheetView>
  </customSheetViews>
  <mergeCells count="3">
    <mergeCell ref="E2:F2"/>
    <mergeCell ref="A6:A10"/>
    <mergeCell ref="A3:F3"/>
  </mergeCells>
  <phoneticPr fontId="6"/>
  <pageMargins left="0.39370078740157483" right="0.19685039370078741" top="0.62992125984251968" bottom="0.98425196850393704" header="0.51181102362204722" footer="0.51181102362204722"/>
  <pageSetup paperSize="9" orientation="portrait" r:id="rId2"/>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1:IV16"/>
  <sheetViews>
    <sheetView view="pageBreakPreview" zoomScale="70" zoomScaleNormal="85" zoomScaleSheetLayoutView="70" workbookViewId="0">
      <selection activeCell="A4" sqref="A4:C4"/>
    </sheetView>
  </sheetViews>
  <sheetFormatPr defaultColWidth="9" defaultRowHeight="13"/>
  <cols>
    <col min="1" max="1" width="15.36328125" style="239" customWidth="1"/>
    <col min="2" max="2" width="52.6328125" style="239" customWidth="1"/>
    <col min="3" max="3" width="16.6328125" style="239" customWidth="1"/>
    <col min="4" max="16384" width="9" style="240"/>
  </cols>
  <sheetData>
    <row r="1" spans="1:256" ht="19">
      <c r="A1" s="570" t="s">
        <v>1037</v>
      </c>
    </row>
    <row r="2" spans="1:256" ht="26.25" customHeight="1">
      <c r="A2" s="240"/>
      <c r="C2" s="571" t="s">
        <v>1038</v>
      </c>
    </row>
    <row r="3" spans="1:256" ht="26.25" customHeight="1">
      <c r="A3" s="241"/>
      <c r="B3" s="241"/>
      <c r="C3" s="241"/>
    </row>
    <row r="4" spans="1:256" ht="26.25" customHeight="1">
      <c r="A4" s="2237" t="s">
        <v>507</v>
      </c>
      <c r="B4" s="2237"/>
      <c r="C4" s="2237"/>
    </row>
    <row r="5" spans="1:256" ht="26.25" customHeight="1"/>
    <row r="6" spans="1:256" ht="30.75" customHeight="1">
      <c r="A6" s="242" t="s">
        <v>508</v>
      </c>
      <c r="B6" s="2238"/>
      <c r="C6" s="2238"/>
    </row>
    <row r="7" spans="1:256" ht="30.75" customHeight="1">
      <c r="A7" s="242" t="s">
        <v>19</v>
      </c>
      <c r="B7" s="2238"/>
      <c r="C7" s="2238"/>
    </row>
    <row r="8" spans="1:256" ht="30.75" customHeight="1">
      <c r="A8" s="242" t="s">
        <v>307</v>
      </c>
      <c r="B8" s="2239" t="s">
        <v>509</v>
      </c>
      <c r="C8" s="2239"/>
    </row>
    <row r="10" spans="1:256" ht="25.5" customHeight="1">
      <c r="A10" s="2233" t="s">
        <v>510</v>
      </c>
      <c r="B10" s="2234"/>
      <c r="C10" s="243" t="s">
        <v>511</v>
      </c>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44"/>
      <c r="DL10" s="244"/>
      <c r="DM10" s="244"/>
      <c r="DN10" s="244"/>
      <c r="DO10" s="244"/>
      <c r="DP10" s="244"/>
      <c r="DQ10" s="244"/>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c r="FF10" s="244"/>
      <c r="FG10" s="244"/>
      <c r="FH10" s="244"/>
      <c r="FI10" s="244"/>
      <c r="FJ10" s="244"/>
      <c r="FK10" s="244"/>
      <c r="FL10" s="244"/>
      <c r="FM10" s="244"/>
      <c r="FN10" s="244"/>
      <c r="FO10" s="244"/>
      <c r="FP10" s="244"/>
      <c r="FQ10" s="244"/>
      <c r="FR10" s="244"/>
      <c r="FS10" s="244"/>
      <c r="FT10" s="244"/>
      <c r="FU10" s="244"/>
      <c r="FV10" s="244"/>
      <c r="FW10" s="244"/>
      <c r="FX10" s="244"/>
      <c r="FY10" s="244"/>
      <c r="FZ10" s="244"/>
      <c r="GA10" s="244"/>
      <c r="GB10" s="244"/>
      <c r="GC10" s="244"/>
      <c r="GD10" s="244"/>
      <c r="GE10" s="244"/>
      <c r="GF10" s="244"/>
      <c r="GG10" s="244"/>
      <c r="GH10" s="244"/>
      <c r="GI10" s="244"/>
      <c r="GJ10" s="244"/>
      <c r="GK10" s="244"/>
      <c r="GL10" s="244"/>
      <c r="GM10" s="244"/>
      <c r="GN10" s="244"/>
      <c r="GO10" s="244"/>
      <c r="GP10" s="244"/>
      <c r="GQ10" s="244"/>
      <c r="GR10" s="244"/>
      <c r="GS10" s="244"/>
      <c r="GT10" s="244"/>
      <c r="GU10" s="244"/>
      <c r="GV10" s="244"/>
      <c r="GW10" s="244"/>
      <c r="GX10" s="244"/>
      <c r="GY10" s="244"/>
      <c r="GZ10" s="244"/>
      <c r="HA10" s="244"/>
      <c r="HB10" s="244"/>
      <c r="HC10" s="244"/>
      <c r="HD10" s="244"/>
      <c r="HE10" s="244"/>
      <c r="HF10" s="244"/>
      <c r="HG10" s="244"/>
      <c r="HH10" s="244"/>
      <c r="HI10" s="244"/>
      <c r="HJ10" s="244"/>
      <c r="HK10" s="244"/>
      <c r="HL10" s="244"/>
      <c r="HM10" s="244"/>
      <c r="HN10" s="244"/>
      <c r="HO10" s="244"/>
      <c r="HP10" s="244"/>
      <c r="HQ10" s="244"/>
      <c r="HR10" s="244"/>
      <c r="HS10" s="244"/>
      <c r="HT10" s="244"/>
      <c r="HU10" s="244"/>
      <c r="HV10" s="244"/>
      <c r="HW10" s="244"/>
      <c r="HX10" s="244"/>
      <c r="HY10" s="244"/>
      <c r="HZ10" s="244"/>
      <c r="IA10" s="244"/>
      <c r="IB10" s="244"/>
      <c r="IC10" s="244"/>
      <c r="ID10" s="244"/>
      <c r="IE10" s="244"/>
      <c r="IF10" s="244"/>
      <c r="IG10" s="244"/>
      <c r="IH10" s="244"/>
      <c r="II10" s="244"/>
      <c r="IJ10" s="244"/>
      <c r="IK10" s="244"/>
      <c r="IL10" s="244"/>
      <c r="IM10" s="244"/>
      <c r="IN10" s="244"/>
      <c r="IO10" s="244"/>
      <c r="IP10" s="244"/>
      <c r="IQ10" s="244"/>
      <c r="IR10" s="244"/>
      <c r="IS10" s="244"/>
      <c r="IT10" s="244"/>
      <c r="IU10" s="244"/>
      <c r="IV10" s="244"/>
    </row>
    <row r="11" spans="1:256" ht="102.75" customHeight="1">
      <c r="A11" s="2235" t="s">
        <v>512</v>
      </c>
      <c r="B11" s="2236"/>
      <c r="C11" s="243" t="s">
        <v>513</v>
      </c>
    </row>
    <row r="12" spans="1:256" ht="102.75" customHeight="1">
      <c r="A12" s="2235" t="s">
        <v>514</v>
      </c>
      <c r="B12" s="2236"/>
      <c r="C12" s="243" t="s">
        <v>513</v>
      </c>
    </row>
    <row r="13" spans="1:256" ht="102.75" customHeight="1">
      <c r="A13" s="2235" t="s">
        <v>515</v>
      </c>
      <c r="B13" s="2236"/>
      <c r="C13" s="243" t="s">
        <v>516</v>
      </c>
    </row>
    <row r="14" spans="1:256" ht="102.75" customHeight="1">
      <c r="A14" s="2235" t="s">
        <v>517</v>
      </c>
      <c r="B14" s="2236"/>
      <c r="C14" s="243" t="s">
        <v>516</v>
      </c>
    </row>
    <row r="15" spans="1:256">
      <c r="A15" s="2240" t="s">
        <v>518</v>
      </c>
      <c r="B15" s="2240"/>
      <c r="C15" s="2240"/>
    </row>
    <row r="16" spans="1:256">
      <c r="A16" s="2232" t="s">
        <v>519</v>
      </c>
      <c r="B16" s="2232"/>
      <c r="C16" s="2232"/>
    </row>
  </sheetData>
  <customSheetViews>
    <customSheetView guid="{86B41AF5-FF3A-4416-A5C4-EFC15DC936A3}" showPageBreaks="1" view="pageLayout" topLeftCell="A2">
      <selection activeCell="C10" sqref="C10"/>
      <pageMargins left="0.7" right="0.7" top="0.75" bottom="0.75" header="0.3" footer="0.3"/>
      <pageSetup paperSize="9" orientation="portrait" r:id="rId1"/>
      <headerFooter>
        <oddHeader>&amp;R別紙３０</oddHeader>
      </headerFooter>
    </customSheetView>
  </customSheetViews>
  <mergeCells count="11">
    <mergeCell ref="A4:C4"/>
    <mergeCell ref="B6:C6"/>
    <mergeCell ref="B7:C7"/>
    <mergeCell ref="B8:C8"/>
    <mergeCell ref="A15:C15"/>
    <mergeCell ref="A16:C16"/>
    <mergeCell ref="A10:B10"/>
    <mergeCell ref="A11:B11"/>
    <mergeCell ref="A12:B12"/>
    <mergeCell ref="A13:B13"/>
    <mergeCell ref="A14:B14"/>
  </mergeCells>
  <phoneticPr fontId="6"/>
  <pageMargins left="0.70866141732283472" right="0.70866141732283472" top="0.74803149606299213" bottom="0.74803149606299213" header="0.31496062992125984" footer="0.31496062992125984"/>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tabColor theme="0" tint="-4.9989318521683403E-2"/>
  </sheetPr>
  <dimension ref="A1:H37"/>
  <sheetViews>
    <sheetView showGridLines="0" view="pageBreakPreview" zoomScale="70" zoomScaleNormal="80" zoomScaleSheetLayoutView="70" workbookViewId="0"/>
  </sheetViews>
  <sheetFormatPr defaultColWidth="9" defaultRowHeight="13"/>
  <cols>
    <col min="1" max="1" width="32.90625" style="166" customWidth="1"/>
    <col min="2" max="3" width="3.08984375" style="166" customWidth="1"/>
    <col min="4" max="4" width="23.6328125" style="166" customWidth="1"/>
    <col min="5" max="5" width="10.36328125" style="166" customWidth="1"/>
    <col min="6" max="6" width="7.453125" style="166" customWidth="1"/>
    <col min="7" max="7" width="17.36328125" style="166" customWidth="1"/>
    <col min="8" max="8" width="13.7265625" style="166" customWidth="1"/>
    <col min="9" max="16384" width="9" style="166"/>
  </cols>
  <sheetData>
    <row r="1" spans="1:8" ht="19">
      <c r="A1" s="570" t="s">
        <v>1037</v>
      </c>
      <c r="H1" s="179"/>
    </row>
    <row r="2" spans="1:8" ht="27.75" customHeight="1">
      <c r="A2" s="165"/>
      <c r="G2" s="1591" t="s">
        <v>793</v>
      </c>
      <c r="H2" s="2241"/>
    </row>
    <row r="3" spans="1:8" ht="70.5" customHeight="1">
      <c r="A3" s="1566" t="s">
        <v>570</v>
      </c>
      <c r="B3" s="1567"/>
      <c r="C3" s="1567"/>
      <c r="D3" s="1567"/>
      <c r="E3" s="1567"/>
      <c r="F3" s="1567"/>
      <c r="G3" s="1567"/>
      <c r="H3" s="1567"/>
    </row>
    <row r="4" spans="1:8" ht="12" customHeight="1">
      <c r="A4" s="167"/>
      <c r="B4" s="167"/>
      <c r="C4" s="167"/>
      <c r="D4" s="167"/>
      <c r="E4" s="167"/>
      <c r="F4" s="167"/>
      <c r="G4" s="167"/>
      <c r="H4" s="167"/>
    </row>
    <row r="5" spans="1:8" ht="36" customHeight="1">
      <c r="A5" s="168" t="s">
        <v>275</v>
      </c>
      <c r="B5" s="1568"/>
      <c r="C5" s="1569"/>
      <c r="D5" s="1569"/>
      <c r="E5" s="1569"/>
      <c r="F5" s="1569"/>
      <c r="G5" s="1569"/>
      <c r="H5" s="1570"/>
    </row>
    <row r="6" spans="1:8" ht="46.5" customHeight="1">
      <c r="A6" s="170" t="s">
        <v>276</v>
      </c>
      <c r="B6" s="1571" t="s">
        <v>277</v>
      </c>
      <c r="C6" s="1572"/>
      <c r="D6" s="1572"/>
      <c r="E6" s="1572"/>
      <c r="F6" s="1572"/>
      <c r="G6" s="1572"/>
      <c r="H6" s="1573"/>
    </row>
    <row r="7" spans="1:8" ht="23.25" customHeight="1">
      <c r="A7" s="171"/>
      <c r="B7" s="172"/>
      <c r="C7" s="172"/>
      <c r="D7" s="172"/>
      <c r="E7" s="172"/>
      <c r="F7" s="172"/>
      <c r="G7" s="172"/>
    </row>
    <row r="8" spans="1:8">
      <c r="A8" s="1577" t="s">
        <v>571</v>
      </c>
      <c r="B8" s="2242" t="s">
        <v>280</v>
      </c>
      <c r="C8" s="2243"/>
      <c r="D8" s="2243"/>
      <c r="E8" s="2243"/>
      <c r="F8" s="2243"/>
      <c r="G8" s="2243"/>
      <c r="H8" s="2244"/>
    </row>
    <row r="9" spans="1:8">
      <c r="A9" s="1578"/>
      <c r="B9" s="2245"/>
      <c r="C9" s="2246"/>
      <c r="D9" s="2246"/>
      <c r="E9" s="2246"/>
      <c r="F9" s="2246"/>
      <c r="G9" s="2246"/>
      <c r="H9" s="2247"/>
    </row>
    <row r="10" spans="1:8" ht="52.5" customHeight="1">
      <c r="A10" s="1578"/>
      <c r="B10" s="2245"/>
      <c r="C10" s="2246"/>
      <c r="D10" s="2246"/>
      <c r="E10" s="2246"/>
      <c r="F10" s="2246"/>
      <c r="G10" s="2246"/>
      <c r="H10" s="2247"/>
    </row>
    <row r="11" spans="1:8" ht="52.5" customHeight="1">
      <c r="A11" s="1578"/>
      <c r="B11" s="2245"/>
      <c r="C11" s="2246"/>
      <c r="D11" s="2246"/>
      <c r="E11" s="2246"/>
      <c r="F11" s="2246"/>
      <c r="G11" s="2246"/>
      <c r="H11" s="2247"/>
    </row>
    <row r="12" spans="1:8" ht="13.5" customHeight="1">
      <c r="A12" s="1578"/>
      <c r="B12" s="2245"/>
      <c r="C12" s="2246"/>
      <c r="D12" s="2246"/>
      <c r="E12" s="2246"/>
      <c r="F12" s="2246"/>
      <c r="G12" s="2246"/>
      <c r="H12" s="2247"/>
    </row>
    <row r="13" spans="1:8" ht="13.5" customHeight="1">
      <c r="A13" s="1579"/>
      <c r="B13" s="2248"/>
      <c r="C13" s="2249"/>
      <c r="D13" s="2249"/>
      <c r="E13" s="2249"/>
      <c r="F13" s="2249"/>
      <c r="G13" s="2249"/>
      <c r="H13" s="2250"/>
    </row>
    <row r="14" spans="1:8">
      <c r="A14" s="1583" t="s">
        <v>572</v>
      </c>
      <c r="B14" s="2251"/>
      <c r="C14" s="2252"/>
      <c r="D14" s="2252"/>
      <c r="E14" s="2252"/>
      <c r="F14" s="2252"/>
      <c r="G14" s="2253"/>
      <c r="H14" s="1586" t="s">
        <v>280</v>
      </c>
    </row>
    <row r="15" spans="1:8">
      <c r="A15" s="1584"/>
      <c r="B15" s="2254"/>
      <c r="C15" s="1564"/>
      <c r="D15" s="1564"/>
      <c r="E15" s="1564"/>
      <c r="F15" s="1564"/>
      <c r="G15" s="2255"/>
      <c r="H15" s="1587"/>
    </row>
    <row r="16" spans="1:8" ht="53.15" customHeight="1">
      <c r="A16" s="1584"/>
      <c r="B16" s="2254"/>
      <c r="C16" s="1564"/>
      <c r="D16" s="1564"/>
      <c r="E16" s="1564"/>
      <c r="F16" s="1564"/>
      <c r="G16" s="2255"/>
      <c r="H16" s="1587"/>
    </row>
    <row r="17" spans="1:8" ht="53.15" customHeight="1">
      <c r="A17" s="1584"/>
      <c r="B17" s="2254"/>
      <c r="C17" s="1564"/>
      <c r="D17" s="1564"/>
      <c r="E17" s="1564"/>
      <c r="F17" s="1564"/>
      <c r="G17" s="2255"/>
      <c r="H17" s="1587"/>
    </row>
    <row r="18" spans="1:8">
      <c r="A18" s="1584"/>
      <c r="B18" s="2254"/>
      <c r="C18" s="1564"/>
      <c r="D18" s="1564"/>
      <c r="E18" s="1564"/>
      <c r="F18" s="1564"/>
      <c r="G18" s="2255"/>
      <c r="H18" s="1587"/>
    </row>
    <row r="19" spans="1:8">
      <c r="A19" s="1585"/>
      <c r="B19" s="2256"/>
      <c r="C19" s="2257"/>
      <c r="D19" s="2257"/>
      <c r="E19" s="2257"/>
      <c r="F19" s="2257"/>
      <c r="G19" s="2258"/>
      <c r="H19" s="1588"/>
    </row>
    <row r="21" spans="1:8" ht="17.25" customHeight="1">
      <c r="A21" s="1564" t="s">
        <v>424</v>
      </c>
      <c r="B21" s="1564"/>
      <c r="C21" s="1564"/>
      <c r="D21" s="1564"/>
      <c r="E21" s="1564"/>
      <c r="F21" s="1564"/>
      <c r="G21" s="1564"/>
      <c r="H21" s="1564"/>
    </row>
    <row r="22" spans="1:8" ht="16.5" customHeight="1">
      <c r="A22" s="1564" t="s">
        <v>573</v>
      </c>
      <c r="B22" s="1564"/>
      <c r="C22" s="1564"/>
      <c r="D22" s="1564"/>
      <c r="E22" s="1564"/>
      <c r="F22" s="1564"/>
      <c r="G22" s="1564"/>
      <c r="H22" s="1564"/>
    </row>
    <row r="23" spans="1:8" ht="17.25" customHeight="1">
      <c r="A23" s="1564" t="s">
        <v>574</v>
      </c>
      <c r="B23" s="1564"/>
      <c r="C23" s="1564"/>
      <c r="D23" s="1564"/>
      <c r="E23" s="1564"/>
      <c r="F23" s="1564"/>
      <c r="G23" s="1564"/>
      <c r="H23" s="1564"/>
    </row>
    <row r="24" spans="1:8" ht="17.25" customHeight="1">
      <c r="A24" s="253" t="s">
        <v>575</v>
      </c>
      <c r="B24" s="253"/>
      <c r="C24" s="253"/>
      <c r="D24" s="253"/>
      <c r="E24" s="253"/>
      <c r="F24" s="253"/>
      <c r="G24" s="253"/>
      <c r="H24" s="253"/>
    </row>
    <row r="25" spans="1:8" ht="17.25" customHeight="1">
      <c r="A25" s="1564" t="s">
        <v>576</v>
      </c>
      <c r="B25" s="1564"/>
      <c r="C25" s="1564"/>
      <c r="D25" s="1564"/>
      <c r="E25" s="1564"/>
      <c r="F25" s="1564"/>
      <c r="G25" s="1564"/>
      <c r="H25" s="1564"/>
    </row>
    <row r="26" spans="1:8" ht="17.25" customHeight="1">
      <c r="A26" s="1564" t="s">
        <v>577</v>
      </c>
      <c r="B26" s="1564"/>
      <c r="C26" s="1564"/>
      <c r="D26" s="1564"/>
      <c r="E26" s="1564"/>
      <c r="F26" s="1564"/>
      <c r="G26" s="1564"/>
      <c r="H26" s="1564"/>
    </row>
    <row r="27" spans="1:8" ht="17.25" customHeight="1">
      <c r="A27" s="1564" t="s">
        <v>578</v>
      </c>
      <c r="B27" s="1564"/>
      <c r="C27" s="1564"/>
      <c r="D27" s="1564"/>
      <c r="E27" s="1564"/>
      <c r="F27" s="1564"/>
      <c r="G27" s="1564"/>
      <c r="H27" s="1564"/>
    </row>
    <row r="28" spans="1:8" ht="17.25" customHeight="1">
      <c r="A28" s="1564" t="s">
        <v>579</v>
      </c>
      <c r="B28" s="1564"/>
      <c r="C28" s="1564"/>
      <c r="D28" s="1564"/>
      <c r="E28" s="1564"/>
      <c r="F28" s="1564"/>
      <c r="G28" s="1564"/>
      <c r="H28" s="1564"/>
    </row>
    <row r="29" spans="1:8" ht="17.25" customHeight="1">
      <c r="A29" s="1564"/>
      <c r="B29" s="1564"/>
      <c r="C29" s="1564"/>
      <c r="D29" s="1564"/>
      <c r="E29" s="1564"/>
      <c r="F29" s="1564"/>
      <c r="G29" s="1564"/>
      <c r="H29" s="1564"/>
    </row>
    <row r="30" spans="1:8" ht="17.25" customHeight="1">
      <c r="A30" s="253"/>
      <c r="B30" s="253"/>
      <c r="C30" s="253"/>
      <c r="D30" s="253"/>
      <c r="E30" s="253"/>
      <c r="F30" s="253"/>
      <c r="G30" s="253"/>
      <c r="H30" s="253"/>
    </row>
    <row r="31" spans="1:8" ht="17.25" customHeight="1">
      <c r="A31" s="253"/>
      <c r="B31" s="253"/>
      <c r="C31" s="253"/>
      <c r="D31" s="253"/>
      <c r="E31" s="253"/>
      <c r="F31" s="253"/>
      <c r="G31" s="253"/>
      <c r="H31" s="253"/>
    </row>
    <row r="32" spans="1:8" ht="17.25" customHeight="1">
      <c r="A32" s="253"/>
      <c r="B32" s="253"/>
      <c r="C32" s="253"/>
      <c r="D32" s="253"/>
      <c r="E32" s="253"/>
      <c r="F32" s="253"/>
      <c r="G32" s="253"/>
      <c r="H32" s="253"/>
    </row>
    <row r="33" spans="1:8" ht="17.25" customHeight="1">
      <c r="A33" s="253"/>
      <c r="B33" s="253"/>
      <c r="C33" s="253"/>
      <c r="D33" s="253"/>
      <c r="E33" s="253"/>
      <c r="F33" s="253"/>
      <c r="G33" s="253"/>
      <c r="H33" s="253"/>
    </row>
    <row r="34" spans="1:8" ht="17.25" customHeight="1">
      <c r="A34" s="1564"/>
      <c r="B34" s="1564"/>
      <c r="C34" s="1564"/>
      <c r="D34" s="1564"/>
      <c r="E34" s="1564"/>
      <c r="F34" s="1564"/>
      <c r="G34" s="1564"/>
      <c r="H34" s="1564"/>
    </row>
    <row r="35" spans="1:8">
      <c r="A35" s="1564"/>
      <c r="B35" s="1564"/>
      <c r="C35" s="1564"/>
      <c r="D35" s="1564"/>
      <c r="E35" s="1564"/>
      <c r="F35" s="1564"/>
      <c r="G35" s="1564"/>
      <c r="H35" s="1564"/>
    </row>
    <row r="36" spans="1:8">
      <c r="A36" s="1564"/>
      <c r="B36" s="1564"/>
      <c r="C36" s="1564"/>
      <c r="D36" s="1564"/>
      <c r="E36" s="1564"/>
      <c r="F36" s="1564"/>
      <c r="G36" s="1564"/>
      <c r="H36" s="1564"/>
    </row>
    <row r="37" spans="1:8">
      <c r="A37" s="1564"/>
      <c r="B37" s="1564"/>
      <c r="C37" s="1564"/>
      <c r="D37" s="1564"/>
      <c r="E37" s="1564"/>
      <c r="F37" s="1564"/>
      <c r="G37" s="1564"/>
      <c r="H37" s="1564"/>
    </row>
  </sheetData>
  <customSheetViews>
    <customSheetView guid="{86B41AF5-FF3A-4416-A5C4-EFC15DC936A3}" scale="90" showPageBreaks="1" showGridLines="0" printArea="1" view="pageBreakPreview">
      <selection activeCell="A3" sqref="A3:H3"/>
      <pageMargins left="0.7" right="0.7" top="0.75" bottom="0.75" header="0.3" footer="0.3"/>
      <pageSetup paperSize="9" scale="70" orientation="portrait" r:id="rId1"/>
    </customSheetView>
  </customSheetViews>
  <mergeCells count="21">
    <mergeCell ref="A35:H35"/>
    <mergeCell ref="A36:H36"/>
    <mergeCell ref="A37:H37"/>
    <mergeCell ref="A25:H25"/>
    <mergeCell ref="A26:H26"/>
    <mergeCell ref="A27:H27"/>
    <mergeCell ref="A28:H28"/>
    <mergeCell ref="A29:H29"/>
    <mergeCell ref="A34:H34"/>
    <mergeCell ref="A23:H23"/>
    <mergeCell ref="G2:H2"/>
    <mergeCell ref="A3:H3"/>
    <mergeCell ref="B5:H5"/>
    <mergeCell ref="B6:H6"/>
    <mergeCell ref="A8:A13"/>
    <mergeCell ref="B8:H13"/>
    <mergeCell ref="A14:A19"/>
    <mergeCell ref="B14:G19"/>
    <mergeCell ref="H14:H19"/>
    <mergeCell ref="A21:H21"/>
    <mergeCell ref="A22:H22"/>
  </mergeCells>
  <phoneticPr fontId="6"/>
  <pageMargins left="0.7" right="0.7" top="0.75" bottom="0.75" header="0.3" footer="0.3"/>
  <pageSetup paperSize="9" scale="70"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8">
    <tabColor rgb="FFFF0000"/>
  </sheetPr>
  <dimension ref="A1:H19"/>
  <sheetViews>
    <sheetView view="pageBreakPreview" zoomScaleNormal="100" zoomScaleSheetLayoutView="100" workbookViewId="0"/>
  </sheetViews>
  <sheetFormatPr defaultColWidth="9" defaultRowHeight="13"/>
  <cols>
    <col min="1" max="1" width="1.6328125" style="494" customWidth="1"/>
    <col min="2" max="2" width="7.6328125" style="494" customWidth="1"/>
    <col min="3" max="3" width="24.26953125" style="494" customWidth="1"/>
    <col min="4" max="4" width="4" style="494" customWidth="1"/>
    <col min="5" max="5" width="20.08984375" style="494" customWidth="1"/>
    <col min="6" max="6" width="30.453125" style="494" customWidth="1"/>
    <col min="7" max="7" width="12.6328125" style="494" customWidth="1"/>
    <col min="8" max="8" width="3.08984375" style="494" customWidth="1"/>
    <col min="9" max="9" width="3.7265625" style="494" customWidth="1"/>
    <col min="10" max="10" width="2.453125" style="494" customWidth="1"/>
    <col min="11" max="16384" width="9" style="494"/>
  </cols>
  <sheetData>
    <row r="1" spans="1:8" ht="27.75" customHeight="1">
      <c r="A1" s="510" t="s">
        <v>1036</v>
      </c>
    </row>
    <row r="2" spans="1:8" ht="27.75" customHeight="1">
      <c r="A2" s="493"/>
      <c r="G2" s="559" t="s">
        <v>793</v>
      </c>
    </row>
    <row r="3" spans="1:8" ht="27.75" customHeight="1">
      <c r="A3" s="493"/>
      <c r="G3" s="553"/>
      <c r="H3" s="553"/>
    </row>
    <row r="4" spans="1:8" ht="36" customHeight="1">
      <c r="A4" s="2281" t="s">
        <v>785</v>
      </c>
      <c r="B4" s="2281"/>
      <c r="C4" s="2281"/>
      <c r="D4" s="2281"/>
      <c r="E4" s="2281"/>
      <c r="F4" s="2281"/>
      <c r="G4" s="2281"/>
      <c r="H4" s="2281"/>
    </row>
    <row r="5" spans="1:8" ht="36" customHeight="1">
      <c r="A5" s="554"/>
      <c r="B5" s="554"/>
      <c r="C5" s="554"/>
      <c r="D5" s="554"/>
      <c r="E5" s="554"/>
      <c r="F5" s="554"/>
      <c r="G5" s="554"/>
      <c r="H5" s="554"/>
    </row>
    <row r="6" spans="1:8" ht="30" customHeight="1">
      <c r="A6" s="554"/>
      <c r="B6" s="2282" t="s">
        <v>230</v>
      </c>
      <c r="C6" s="2283"/>
      <c r="D6" s="2284"/>
      <c r="E6" s="2285"/>
      <c r="F6" s="2285"/>
      <c r="G6" s="2286"/>
    </row>
    <row r="7" spans="1:8" ht="30" customHeight="1">
      <c r="B7" s="2260" t="s">
        <v>307</v>
      </c>
      <c r="C7" s="2287"/>
      <c r="D7" s="2259" t="s">
        <v>103</v>
      </c>
      <c r="E7" s="2259"/>
      <c r="F7" s="2259"/>
      <c r="G7" s="2259"/>
    </row>
    <row r="8" spans="1:8" ht="50.15" customHeight="1">
      <c r="B8" s="2280" t="s">
        <v>1008</v>
      </c>
      <c r="C8" s="2259" t="s">
        <v>908</v>
      </c>
      <c r="D8" s="2259"/>
      <c r="E8" s="2259"/>
      <c r="F8" s="2260" t="s">
        <v>909</v>
      </c>
      <c r="G8" s="2261"/>
    </row>
    <row r="9" spans="1:8" ht="50.15" customHeight="1">
      <c r="B9" s="2280"/>
      <c r="C9" s="2259" t="s">
        <v>1009</v>
      </c>
      <c r="D9" s="2259"/>
      <c r="E9" s="2259"/>
      <c r="F9" s="2260" t="s">
        <v>909</v>
      </c>
      <c r="G9" s="2261"/>
    </row>
    <row r="10" spans="1:8" ht="50.15" customHeight="1">
      <c r="B10" s="2280"/>
      <c r="C10" s="2259" t="s">
        <v>910</v>
      </c>
      <c r="D10" s="2259"/>
      <c r="E10" s="2259"/>
      <c r="F10" s="2260" t="s">
        <v>909</v>
      </c>
      <c r="G10" s="2261"/>
    </row>
    <row r="11" spans="1:8" ht="60" customHeight="1">
      <c r="B11" s="2262" t="s">
        <v>911</v>
      </c>
      <c r="C11" s="560" t="s">
        <v>1010</v>
      </c>
      <c r="D11" s="2265" t="s">
        <v>1011</v>
      </c>
      <c r="E11" s="2265"/>
      <c r="F11" s="2266"/>
      <c r="G11" s="561" t="s">
        <v>280</v>
      </c>
    </row>
    <row r="12" spans="1:8" ht="60" customHeight="1">
      <c r="B12" s="2263"/>
      <c r="C12" s="2267" t="s">
        <v>1012</v>
      </c>
      <c r="D12" s="2265" t="s">
        <v>1013</v>
      </c>
      <c r="E12" s="2265"/>
      <c r="F12" s="2266"/>
      <c r="G12" s="561" t="s">
        <v>280</v>
      </c>
    </row>
    <row r="13" spans="1:8" ht="60" customHeight="1">
      <c r="B13" s="2263"/>
      <c r="C13" s="2268"/>
      <c r="D13" s="2270" t="s">
        <v>1014</v>
      </c>
      <c r="E13" s="2271"/>
      <c r="F13" s="2272"/>
      <c r="G13" s="562"/>
    </row>
    <row r="14" spans="1:8" ht="60" customHeight="1">
      <c r="B14" s="2263"/>
      <c r="C14" s="2268"/>
      <c r="D14" s="2273" t="s">
        <v>1015</v>
      </c>
      <c r="E14" s="2274"/>
      <c r="F14" s="2275"/>
      <c r="G14" s="562"/>
    </row>
    <row r="15" spans="1:8" ht="60" customHeight="1">
      <c r="B15" s="2263"/>
      <c r="C15" s="2268"/>
      <c r="D15" s="2276" t="s">
        <v>1016</v>
      </c>
      <c r="E15" s="2276"/>
      <c r="F15" s="2276"/>
      <c r="G15" s="2277"/>
    </row>
    <row r="16" spans="1:8" ht="60" customHeight="1">
      <c r="B16" s="2264"/>
      <c r="C16" s="2269"/>
      <c r="D16" s="2278"/>
      <c r="E16" s="2278"/>
      <c r="F16" s="2278"/>
      <c r="G16" s="2279"/>
    </row>
    <row r="18" spans="2:8">
      <c r="B18" s="495" t="s">
        <v>104</v>
      </c>
      <c r="C18" s="495"/>
      <c r="D18" s="496"/>
      <c r="E18" s="496"/>
      <c r="F18" s="496"/>
      <c r="G18" s="496"/>
      <c r="H18" s="496"/>
    </row>
    <row r="19" spans="2:8">
      <c r="B19" s="495" t="s">
        <v>1017</v>
      </c>
      <c r="C19" s="495"/>
      <c r="D19" s="496"/>
      <c r="E19" s="496"/>
      <c r="F19" s="496"/>
      <c r="G19" s="496"/>
      <c r="H19" s="496"/>
    </row>
  </sheetData>
  <mergeCells count="19">
    <mergeCell ref="A4:H4"/>
    <mergeCell ref="B6:C6"/>
    <mergeCell ref="D6:G6"/>
    <mergeCell ref="B7:C7"/>
    <mergeCell ref="D7:G7"/>
    <mergeCell ref="C10:E10"/>
    <mergeCell ref="F10:G10"/>
    <mergeCell ref="B11:B16"/>
    <mergeCell ref="D11:F11"/>
    <mergeCell ref="C12:C16"/>
    <mergeCell ref="D12:F12"/>
    <mergeCell ref="D13:F13"/>
    <mergeCell ref="D14:F14"/>
    <mergeCell ref="D15:G16"/>
    <mergeCell ref="B8:B10"/>
    <mergeCell ref="C8:E8"/>
    <mergeCell ref="F8:G8"/>
    <mergeCell ref="C9:E9"/>
    <mergeCell ref="F9:G9"/>
  </mergeCells>
  <phoneticPr fontId="6"/>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BD320-0EC3-411F-AA2D-A8705D92A526}">
  <dimension ref="A1:K28"/>
  <sheetViews>
    <sheetView view="pageBreakPreview" zoomScale="86" zoomScaleNormal="100" zoomScaleSheetLayoutView="86" workbookViewId="0">
      <selection activeCell="B2" sqref="B2"/>
    </sheetView>
  </sheetViews>
  <sheetFormatPr defaultRowHeight="13"/>
  <cols>
    <col min="1" max="1" width="2.08984375" style="408" customWidth="1"/>
    <col min="2" max="2" width="24.26953125" style="408" customWidth="1"/>
    <col min="3" max="3" width="4" style="408" customWidth="1"/>
    <col min="4" max="5" width="20.08984375" style="408" customWidth="1"/>
    <col min="6" max="6" width="10.36328125" style="408" customWidth="1"/>
    <col min="7" max="7" width="7.453125" style="408" customWidth="1"/>
    <col min="8" max="8" width="8.26953125" style="408" customWidth="1"/>
    <col min="9" max="9" width="3.08984375" style="408" customWidth="1"/>
    <col min="10" max="10" width="1.7265625" style="408" customWidth="1"/>
    <col min="11" max="11" width="2.453125" style="408" customWidth="1"/>
    <col min="12" max="257" width="9" style="408"/>
    <col min="258" max="258" width="2.08984375" style="408" customWidth="1"/>
    <col min="259" max="259" width="24.26953125" style="408" customWidth="1"/>
    <col min="260" max="260" width="4" style="408" customWidth="1"/>
    <col min="261" max="262" width="20.08984375" style="408" customWidth="1"/>
    <col min="263" max="264" width="10.36328125" style="408" customWidth="1"/>
    <col min="265" max="265" width="3.08984375" style="408" customWidth="1"/>
    <col min="266" max="266" width="3.7265625" style="408" customWidth="1"/>
    <col min="267" max="267" width="2.453125" style="408" customWidth="1"/>
    <col min="268" max="513" width="9" style="408"/>
    <col min="514" max="514" width="2.08984375" style="408" customWidth="1"/>
    <col min="515" max="515" width="24.26953125" style="408" customWidth="1"/>
    <col min="516" max="516" width="4" style="408" customWidth="1"/>
    <col min="517" max="518" width="20.08984375" style="408" customWidth="1"/>
    <col min="519" max="520" width="10.36328125" style="408" customWidth="1"/>
    <col min="521" max="521" width="3.08984375" style="408" customWidth="1"/>
    <col min="522" max="522" width="3.7265625" style="408" customWidth="1"/>
    <col min="523" max="523" width="2.453125" style="408" customWidth="1"/>
    <col min="524" max="769" width="9" style="408"/>
    <col min="770" max="770" width="2.08984375" style="408" customWidth="1"/>
    <col min="771" max="771" width="24.26953125" style="408" customWidth="1"/>
    <col min="772" max="772" width="4" style="408" customWidth="1"/>
    <col min="773" max="774" width="20.08984375" style="408" customWidth="1"/>
    <col min="775" max="776" width="10.36328125" style="408" customWidth="1"/>
    <col min="777" max="777" width="3.08984375" style="408" customWidth="1"/>
    <col min="778" max="778" width="3.7265625" style="408" customWidth="1"/>
    <col min="779" max="779" width="2.453125" style="408" customWidth="1"/>
    <col min="780" max="1025" width="9" style="408"/>
    <col min="1026" max="1026" width="2.08984375" style="408" customWidth="1"/>
    <col min="1027" max="1027" width="24.26953125" style="408" customWidth="1"/>
    <col min="1028" max="1028" width="4" style="408" customWidth="1"/>
    <col min="1029" max="1030" width="20.08984375" style="408" customWidth="1"/>
    <col min="1031" max="1032" width="10.36328125" style="408" customWidth="1"/>
    <col min="1033" max="1033" width="3.08984375" style="408" customWidth="1"/>
    <col min="1034" max="1034" width="3.7265625" style="408" customWidth="1"/>
    <col min="1035" max="1035" width="2.453125" style="408" customWidth="1"/>
    <col min="1036" max="1281" width="9" style="408"/>
    <col min="1282" max="1282" width="2.08984375" style="408" customWidth="1"/>
    <col min="1283" max="1283" width="24.26953125" style="408" customWidth="1"/>
    <col min="1284" max="1284" width="4" style="408" customWidth="1"/>
    <col min="1285" max="1286" width="20.08984375" style="408" customWidth="1"/>
    <col min="1287" max="1288" width="10.36328125" style="408" customWidth="1"/>
    <col min="1289" max="1289" width="3.08984375" style="408" customWidth="1"/>
    <col min="1290" max="1290" width="3.7265625" style="408" customWidth="1"/>
    <col min="1291" max="1291" width="2.453125" style="408" customWidth="1"/>
    <col min="1292" max="1537" width="9" style="408"/>
    <col min="1538" max="1538" width="2.08984375" style="408" customWidth="1"/>
    <col min="1539" max="1539" width="24.26953125" style="408" customWidth="1"/>
    <col min="1540" max="1540" width="4" style="408" customWidth="1"/>
    <col min="1541" max="1542" width="20.08984375" style="408" customWidth="1"/>
    <col min="1543" max="1544" width="10.36328125" style="408" customWidth="1"/>
    <col min="1545" max="1545" width="3.08984375" style="408" customWidth="1"/>
    <col min="1546" max="1546" width="3.7265625" style="408" customWidth="1"/>
    <col min="1547" max="1547" width="2.453125" style="408" customWidth="1"/>
    <col min="1548" max="1793" width="9" style="408"/>
    <col min="1794" max="1794" width="2.08984375" style="408" customWidth="1"/>
    <col min="1795" max="1795" width="24.26953125" style="408" customWidth="1"/>
    <col min="1796" max="1796" width="4" style="408" customWidth="1"/>
    <col min="1797" max="1798" width="20.08984375" style="408" customWidth="1"/>
    <col min="1799" max="1800" width="10.36328125" style="408" customWidth="1"/>
    <col min="1801" max="1801" width="3.08984375" style="408" customWidth="1"/>
    <col min="1802" max="1802" width="3.7265625" style="408" customWidth="1"/>
    <col min="1803" max="1803" width="2.453125" style="408" customWidth="1"/>
    <col min="1804" max="2049" width="9" style="408"/>
    <col min="2050" max="2050" width="2.08984375" style="408" customWidth="1"/>
    <col min="2051" max="2051" width="24.26953125" style="408" customWidth="1"/>
    <col min="2052" max="2052" width="4" style="408" customWidth="1"/>
    <col min="2053" max="2054" width="20.08984375" style="408" customWidth="1"/>
    <col min="2055" max="2056" width="10.36328125" style="408" customWidth="1"/>
    <col min="2057" max="2057" width="3.08984375" style="408" customWidth="1"/>
    <col min="2058" max="2058" width="3.7265625" style="408" customWidth="1"/>
    <col min="2059" max="2059" width="2.453125" style="408" customWidth="1"/>
    <col min="2060" max="2305" width="9" style="408"/>
    <col min="2306" max="2306" width="2.08984375" style="408" customWidth="1"/>
    <col min="2307" max="2307" width="24.26953125" style="408" customWidth="1"/>
    <col min="2308" max="2308" width="4" style="408" customWidth="1"/>
    <col min="2309" max="2310" width="20.08984375" style="408" customWidth="1"/>
    <col min="2311" max="2312" width="10.36328125" style="408" customWidth="1"/>
    <col min="2313" max="2313" width="3.08984375" style="408" customWidth="1"/>
    <col min="2314" max="2314" width="3.7265625" style="408" customWidth="1"/>
    <col min="2315" max="2315" width="2.453125" style="408" customWidth="1"/>
    <col min="2316" max="2561" width="9" style="408"/>
    <col min="2562" max="2562" width="2.08984375" style="408" customWidth="1"/>
    <col min="2563" max="2563" width="24.26953125" style="408" customWidth="1"/>
    <col min="2564" max="2564" width="4" style="408" customWidth="1"/>
    <col min="2565" max="2566" width="20.08984375" style="408" customWidth="1"/>
    <col min="2567" max="2568" width="10.36328125" style="408" customWidth="1"/>
    <col min="2569" max="2569" width="3.08984375" style="408" customWidth="1"/>
    <col min="2570" max="2570" width="3.7265625" style="408" customWidth="1"/>
    <col min="2571" max="2571" width="2.453125" style="408" customWidth="1"/>
    <col min="2572" max="2817" width="9" style="408"/>
    <col min="2818" max="2818" width="2.08984375" style="408" customWidth="1"/>
    <col min="2819" max="2819" width="24.26953125" style="408" customWidth="1"/>
    <col min="2820" max="2820" width="4" style="408" customWidth="1"/>
    <col min="2821" max="2822" width="20.08984375" style="408" customWidth="1"/>
    <col min="2823" max="2824" width="10.36328125" style="408" customWidth="1"/>
    <col min="2825" max="2825" width="3.08984375" style="408" customWidth="1"/>
    <col min="2826" max="2826" width="3.7265625" style="408" customWidth="1"/>
    <col min="2827" max="2827" width="2.453125" style="408" customWidth="1"/>
    <col min="2828" max="3073" width="9" style="408"/>
    <col min="3074" max="3074" width="2.08984375" style="408" customWidth="1"/>
    <col min="3075" max="3075" width="24.26953125" style="408" customWidth="1"/>
    <col min="3076" max="3076" width="4" style="408" customWidth="1"/>
    <col min="3077" max="3078" width="20.08984375" style="408" customWidth="1"/>
    <col min="3079" max="3080" width="10.36328125" style="408" customWidth="1"/>
    <col min="3081" max="3081" width="3.08984375" style="408" customWidth="1"/>
    <col min="3082" max="3082" width="3.7265625" style="408" customWidth="1"/>
    <col min="3083" max="3083" width="2.453125" style="408" customWidth="1"/>
    <col min="3084" max="3329" width="9" style="408"/>
    <col min="3330" max="3330" width="2.08984375" style="408" customWidth="1"/>
    <col min="3331" max="3331" width="24.26953125" style="408" customWidth="1"/>
    <col min="3332" max="3332" width="4" style="408" customWidth="1"/>
    <col min="3333" max="3334" width="20.08984375" style="408" customWidth="1"/>
    <col min="3335" max="3336" width="10.36328125" style="408" customWidth="1"/>
    <col min="3337" max="3337" width="3.08984375" style="408" customWidth="1"/>
    <col min="3338" max="3338" width="3.7265625" style="408" customWidth="1"/>
    <col min="3339" max="3339" width="2.453125" style="408" customWidth="1"/>
    <col min="3340" max="3585" width="9" style="408"/>
    <col min="3586" max="3586" width="2.08984375" style="408" customWidth="1"/>
    <col min="3587" max="3587" width="24.26953125" style="408" customWidth="1"/>
    <col min="3588" max="3588" width="4" style="408" customWidth="1"/>
    <col min="3589" max="3590" width="20.08984375" style="408" customWidth="1"/>
    <col min="3591" max="3592" width="10.36328125" style="408" customWidth="1"/>
    <col min="3593" max="3593" width="3.08984375" style="408" customWidth="1"/>
    <col min="3594" max="3594" width="3.7265625" style="408" customWidth="1"/>
    <col min="3595" max="3595" width="2.453125" style="408" customWidth="1"/>
    <col min="3596" max="3841" width="9" style="408"/>
    <col min="3842" max="3842" width="2.08984375" style="408" customWidth="1"/>
    <col min="3843" max="3843" width="24.26953125" style="408" customWidth="1"/>
    <col min="3844" max="3844" width="4" style="408" customWidth="1"/>
    <col min="3845" max="3846" width="20.08984375" style="408" customWidth="1"/>
    <col min="3847" max="3848" width="10.36328125" style="408" customWidth="1"/>
    <col min="3849" max="3849" width="3.08984375" style="408" customWidth="1"/>
    <col min="3850" max="3850" width="3.7265625" style="408" customWidth="1"/>
    <col min="3851" max="3851" width="2.453125" style="408" customWidth="1"/>
    <col min="3852" max="4097" width="9" style="408"/>
    <col min="4098" max="4098" width="2.08984375" style="408" customWidth="1"/>
    <col min="4099" max="4099" width="24.26953125" style="408" customWidth="1"/>
    <col min="4100" max="4100" width="4" style="408" customWidth="1"/>
    <col min="4101" max="4102" width="20.08984375" style="408" customWidth="1"/>
    <col min="4103" max="4104" width="10.36328125" style="408" customWidth="1"/>
    <col min="4105" max="4105" width="3.08984375" style="408" customWidth="1"/>
    <col min="4106" max="4106" width="3.7265625" style="408" customWidth="1"/>
    <col min="4107" max="4107" width="2.453125" style="408" customWidth="1"/>
    <col min="4108" max="4353" width="9" style="408"/>
    <col min="4354" max="4354" width="2.08984375" style="408" customWidth="1"/>
    <col min="4355" max="4355" width="24.26953125" style="408" customWidth="1"/>
    <col min="4356" max="4356" width="4" style="408" customWidth="1"/>
    <col min="4357" max="4358" width="20.08984375" style="408" customWidth="1"/>
    <col min="4359" max="4360" width="10.36328125" style="408" customWidth="1"/>
    <col min="4361" max="4361" width="3.08984375" style="408" customWidth="1"/>
    <col min="4362" max="4362" width="3.7265625" style="408" customWidth="1"/>
    <col min="4363" max="4363" width="2.453125" style="408" customWidth="1"/>
    <col min="4364" max="4609" width="9" style="408"/>
    <col min="4610" max="4610" width="2.08984375" style="408" customWidth="1"/>
    <col min="4611" max="4611" width="24.26953125" style="408" customWidth="1"/>
    <col min="4612" max="4612" width="4" style="408" customWidth="1"/>
    <col min="4613" max="4614" width="20.08984375" style="408" customWidth="1"/>
    <col min="4615" max="4616" width="10.36328125" style="408" customWidth="1"/>
    <col min="4617" max="4617" width="3.08984375" style="408" customWidth="1"/>
    <col min="4618" max="4618" width="3.7265625" style="408" customWidth="1"/>
    <col min="4619" max="4619" width="2.453125" style="408" customWidth="1"/>
    <col min="4620" max="4865" width="9" style="408"/>
    <col min="4866" max="4866" width="2.08984375" style="408" customWidth="1"/>
    <col min="4867" max="4867" width="24.26953125" style="408" customWidth="1"/>
    <col min="4868" max="4868" width="4" style="408" customWidth="1"/>
    <col min="4869" max="4870" width="20.08984375" style="408" customWidth="1"/>
    <col min="4871" max="4872" width="10.36328125" style="408" customWidth="1"/>
    <col min="4873" max="4873" width="3.08984375" style="408" customWidth="1"/>
    <col min="4874" max="4874" width="3.7265625" style="408" customWidth="1"/>
    <col min="4875" max="4875" width="2.453125" style="408" customWidth="1"/>
    <col min="4876" max="5121" width="9" style="408"/>
    <col min="5122" max="5122" width="2.08984375" style="408" customWidth="1"/>
    <col min="5123" max="5123" width="24.26953125" style="408" customWidth="1"/>
    <col min="5124" max="5124" width="4" style="408" customWidth="1"/>
    <col min="5125" max="5126" width="20.08984375" style="408" customWidth="1"/>
    <col min="5127" max="5128" width="10.36328125" style="408" customWidth="1"/>
    <col min="5129" max="5129" width="3.08984375" style="408" customWidth="1"/>
    <col min="5130" max="5130" width="3.7265625" style="408" customWidth="1"/>
    <col min="5131" max="5131" width="2.453125" style="408" customWidth="1"/>
    <col min="5132" max="5377" width="9" style="408"/>
    <col min="5378" max="5378" width="2.08984375" style="408" customWidth="1"/>
    <col min="5379" max="5379" width="24.26953125" style="408" customWidth="1"/>
    <col min="5380" max="5380" width="4" style="408" customWidth="1"/>
    <col min="5381" max="5382" width="20.08984375" style="408" customWidth="1"/>
    <col min="5383" max="5384" width="10.36328125" style="408" customWidth="1"/>
    <col min="5385" max="5385" width="3.08984375" style="408" customWidth="1"/>
    <col min="5386" max="5386" width="3.7265625" style="408" customWidth="1"/>
    <col min="5387" max="5387" width="2.453125" style="408" customWidth="1"/>
    <col min="5388" max="5633" width="9" style="408"/>
    <col min="5634" max="5634" width="2.08984375" style="408" customWidth="1"/>
    <col min="5635" max="5635" width="24.26953125" style="408" customWidth="1"/>
    <col min="5636" max="5636" width="4" style="408" customWidth="1"/>
    <col min="5637" max="5638" width="20.08984375" style="408" customWidth="1"/>
    <col min="5639" max="5640" width="10.36328125" style="408" customWidth="1"/>
    <col min="5641" max="5641" width="3.08984375" style="408" customWidth="1"/>
    <col min="5642" max="5642" width="3.7265625" style="408" customWidth="1"/>
    <col min="5643" max="5643" width="2.453125" style="408" customWidth="1"/>
    <col min="5644" max="5889" width="9" style="408"/>
    <col min="5890" max="5890" width="2.08984375" style="408" customWidth="1"/>
    <col min="5891" max="5891" width="24.26953125" style="408" customWidth="1"/>
    <col min="5892" max="5892" width="4" style="408" customWidth="1"/>
    <col min="5893" max="5894" width="20.08984375" style="408" customWidth="1"/>
    <col min="5895" max="5896" width="10.36328125" style="408" customWidth="1"/>
    <col min="5897" max="5897" width="3.08984375" style="408" customWidth="1"/>
    <col min="5898" max="5898" width="3.7265625" style="408" customWidth="1"/>
    <col min="5899" max="5899" width="2.453125" style="408" customWidth="1"/>
    <col min="5900" max="6145" width="9" style="408"/>
    <col min="6146" max="6146" width="2.08984375" style="408" customWidth="1"/>
    <col min="6147" max="6147" width="24.26953125" style="408" customWidth="1"/>
    <col min="6148" max="6148" width="4" style="408" customWidth="1"/>
    <col min="6149" max="6150" width="20.08984375" style="408" customWidth="1"/>
    <col min="6151" max="6152" width="10.36328125" style="408" customWidth="1"/>
    <col min="6153" max="6153" width="3.08984375" style="408" customWidth="1"/>
    <col min="6154" max="6154" width="3.7265625" style="408" customWidth="1"/>
    <col min="6155" max="6155" width="2.453125" style="408" customWidth="1"/>
    <col min="6156" max="6401" width="9" style="408"/>
    <col min="6402" max="6402" width="2.08984375" style="408" customWidth="1"/>
    <col min="6403" max="6403" width="24.26953125" style="408" customWidth="1"/>
    <col min="6404" max="6404" width="4" style="408" customWidth="1"/>
    <col min="6405" max="6406" width="20.08984375" style="408" customWidth="1"/>
    <col min="6407" max="6408" width="10.36328125" style="408" customWidth="1"/>
    <col min="6409" max="6409" width="3.08984375" style="408" customWidth="1"/>
    <col min="6410" max="6410" width="3.7265625" style="408" customWidth="1"/>
    <col min="6411" max="6411" width="2.453125" style="408" customWidth="1"/>
    <col min="6412" max="6657" width="9" style="408"/>
    <col min="6658" max="6658" width="2.08984375" style="408" customWidth="1"/>
    <col min="6659" max="6659" width="24.26953125" style="408" customWidth="1"/>
    <col min="6660" max="6660" width="4" style="408" customWidth="1"/>
    <col min="6661" max="6662" width="20.08984375" style="408" customWidth="1"/>
    <col min="6663" max="6664" width="10.36328125" style="408" customWidth="1"/>
    <col min="6665" max="6665" width="3.08984375" style="408" customWidth="1"/>
    <col min="6666" max="6666" width="3.7265625" style="408" customWidth="1"/>
    <col min="6667" max="6667" width="2.453125" style="408" customWidth="1"/>
    <col min="6668" max="6913" width="9" style="408"/>
    <col min="6914" max="6914" width="2.08984375" style="408" customWidth="1"/>
    <col min="6915" max="6915" width="24.26953125" style="408" customWidth="1"/>
    <col min="6916" max="6916" width="4" style="408" customWidth="1"/>
    <col min="6917" max="6918" width="20.08984375" style="408" customWidth="1"/>
    <col min="6919" max="6920" width="10.36328125" style="408" customWidth="1"/>
    <col min="6921" max="6921" width="3.08984375" style="408" customWidth="1"/>
    <col min="6922" max="6922" width="3.7265625" style="408" customWidth="1"/>
    <col min="6923" max="6923" width="2.453125" style="408" customWidth="1"/>
    <col min="6924" max="7169" width="9" style="408"/>
    <col min="7170" max="7170" width="2.08984375" style="408" customWidth="1"/>
    <col min="7171" max="7171" width="24.26953125" style="408" customWidth="1"/>
    <col min="7172" max="7172" width="4" style="408" customWidth="1"/>
    <col min="7173" max="7174" width="20.08984375" style="408" customWidth="1"/>
    <col min="7175" max="7176" width="10.36328125" style="408" customWidth="1"/>
    <col min="7177" max="7177" width="3.08984375" style="408" customWidth="1"/>
    <col min="7178" max="7178" width="3.7265625" style="408" customWidth="1"/>
    <col min="7179" max="7179" width="2.453125" style="408" customWidth="1"/>
    <col min="7180" max="7425" width="9" style="408"/>
    <col min="7426" max="7426" width="2.08984375" style="408" customWidth="1"/>
    <col min="7427" max="7427" width="24.26953125" style="408" customWidth="1"/>
    <col min="7428" max="7428" width="4" style="408" customWidth="1"/>
    <col min="7429" max="7430" width="20.08984375" style="408" customWidth="1"/>
    <col min="7431" max="7432" width="10.36328125" style="408" customWidth="1"/>
    <col min="7433" max="7433" width="3.08984375" style="408" customWidth="1"/>
    <col min="7434" max="7434" width="3.7265625" style="408" customWidth="1"/>
    <col min="7435" max="7435" width="2.453125" style="408" customWidth="1"/>
    <col min="7436" max="7681" width="9" style="408"/>
    <col min="7682" max="7682" width="2.08984375" style="408" customWidth="1"/>
    <col min="7683" max="7683" width="24.26953125" style="408" customWidth="1"/>
    <col min="7684" max="7684" width="4" style="408" customWidth="1"/>
    <col min="7685" max="7686" width="20.08984375" style="408" customWidth="1"/>
    <col min="7687" max="7688" width="10.36328125" style="408" customWidth="1"/>
    <col min="7689" max="7689" width="3.08984375" style="408" customWidth="1"/>
    <col min="7690" max="7690" width="3.7265625" style="408" customWidth="1"/>
    <col min="7691" max="7691" width="2.453125" style="408" customWidth="1"/>
    <col min="7692" max="7937" width="9" style="408"/>
    <col min="7938" max="7938" width="2.08984375" style="408" customWidth="1"/>
    <col min="7939" max="7939" width="24.26953125" style="408" customWidth="1"/>
    <col min="7940" max="7940" width="4" style="408" customWidth="1"/>
    <col min="7941" max="7942" width="20.08984375" style="408" customWidth="1"/>
    <col min="7943" max="7944" width="10.36328125" style="408" customWidth="1"/>
    <col min="7945" max="7945" width="3.08984375" style="408" customWidth="1"/>
    <col min="7946" max="7946" width="3.7265625" style="408" customWidth="1"/>
    <col min="7947" max="7947" width="2.453125" style="408" customWidth="1"/>
    <col min="7948" max="8193" width="9" style="408"/>
    <col min="8194" max="8194" width="2.08984375" style="408" customWidth="1"/>
    <col min="8195" max="8195" width="24.26953125" style="408" customWidth="1"/>
    <col min="8196" max="8196" width="4" style="408" customWidth="1"/>
    <col min="8197" max="8198" width="20.08984375" style="408" customWidth="1"/>
    <col min="8199" max="8200" width="10.36328125" style="408" customWidth="1"/>
    <col min="8201" max="8201" width="3.08984375" style="408" customWidth="1"/>
    <col min="8202" max="8202" width="3.7265625" style="408" customWidth="1"/>
    <col min="8203" max="8203" width="2.453125" style="408" customWidth="1"/>
    <col min="8204" max="8449" width="9" style="408"/>
    <col min="8450" max="8450" width="2.08984375" style="408" customWidth="1"/>
    <col min="8451" max="8451" width="24.26953125" style="408" customWidth="1"/>
    <col min="8452" max="8452" width="4" style="408" customWidth="1"/>
    <col min="8453" max="8454" width="20.08984375" style="408" customWidth="1"/>
    <col min="8455" max="8456" width="10.36328125" style="408" customWidth="1"/>
    <col min="8457" max="8457" width="3.08984375" style="408" customWidth="1"/>
    <col min="8458" max="8458" width="3.7265625" style="408" customWidth="1"/>
    <col min="8459" max="8459" width="2.453125" style="408" customWidth="1"/>
    <col min="8460" max="8705" width="9" style="408"/>
    <col min="8706" max="8706" width="2.08984375" style="408" customWidth="1"/>
    <col min="8707" max="8707" width="24.26953125" style="408" customWidth="1"/>
    <col min="8708" max="8708" width="4" style="408" customWidth="1"/>
    <col min="8709" max="8710" width="20.08984375" style="408" customWidth="1"/>
    <col min="8711" max="8712" width="10.36328125" style="408" customWidth="1"/>
    <col min="8713" max="8713" width="3.08984375" style="408" customWidth="1"/>
    <col min="8714" max="8714" width="3.7265625" style="408" customWidth="1"/>
    <col min="8715" max="8715" width="2.453125" style="408" customWidth="1"/>
    <col min="8716" max="8961" width="9" style="408"/>
    <col min="8962" max="8962" width="2.08984375" style="408" customWidth="1"/>
    <col min="8963" max="8963" width="24.26953125" style="408" customWidth="1"/>
    <col min="8964" max="8964" width="4" style="408" customWidth="1"/>
    <col min="8965" max="8966" width="20.08984375" style="408" customWidth="1"/>
    <col min="8967" max="8968" width="10.36328125" style="408" customWidth="1"/>
    <col min="8969" max="8969" width="3.08984375" style="408" customWidth="1"/>
    <col min="8970" max="8970" width="3.7265625" style="408" customWidth="1"/>
    <col min="8971" max="8971" width="2.453125" style="408" customWidth="1"/>
    <col min="8972" max="9217" width="9" style="408"/>
    <col min="9218" max="9218" width="2.08984375" style="408" customWidth="1"/>
    <col min="9219" max="9219" width="24.26953125" style="408" customWidth="1"/>
    <col min="9220" max="9220" width="4" style="408" customWidth="1"/>
    <col min="9221" max="9222" width="20.08984375" style="408" customWidth="1"/>
    <col min="9223" max="9224" width="10.36328125" style="408" customWidth="1"/>
    <col min="9225" max="9225" width="3.08984375" style="408" customWidth="1"/>
    <col min="9226" max="9226" width="3.7265625" style="408" customWidth="1"/>
    <col min="9227" max="9227" width="2.453125" style="408" customWidth="1"/>
    <col min="9228" max="9473" width="9" style="408"/>
    <col min="9474" max="9474" width="2.08984375" style="408" customWidth="1"/>
    <col min="9475" max="9475" width="24.26953125" style="408" customWidth="1"/>
    <col min="9476" max="9476" width="4" style="408" customWidth="1"/>
    <col min="9477" max="9478" width="20.08984375" style="408" customWidth="1"/>
    <col min="9479" max="9480" width="10.36328125" style="408" customWidth="1"/>
    <col min="9481" max="9481" width="3.08984375" style="408" customWidth="1"/>
    <col min="9482" max="9482" width="3.7265625" style="408" customWidth="1"/>
    <col min="9483" max="9483" width="2.453125" style="408" customWidth="1"/>
    <col min="9484" max="9729" width="9" style="408"/>
    <col min="9730" max="9730" width="2.08984375" style="408" customWidth="1"/>
    <col min="9731" max="9731" width="24.26953125" style="408" customWidth="1"/>
    <col min="9732" max="9732" width="4" style="408" customWidth="1"/>
    <col min="9733" max="9734" width="20.08984375" style="408" customWidth="1"/>
    <col min="9735" max="9736" width="10.36328125" style="408" customWidth="1"/>
    <col min="9737" max="9737" width="3.08984375" style="408" customWidth="1"/>
    <col min="9738" max="9738" width="3.7265625" style="408" customWidth="1"/>
    <col min="9739" max="9739" width="2.453125" style="408" customWidth="1"/>
    <col min="9740" max="9985" width="9" style="408"/>
    <col min="9986" max="9986" width="2.08984375" style="408" customWidth="1"/>
    <col min="9987" max="9987" width="24.26953125" style="408" customWidth="1"/>
    <col min="9988" max="9988" width="4" style="408" customWidth="1"/>
    <col min="9989" max="9990" width="20.08984375" style="408" customWidth="1"/>
    <col min="9991" max="9992" width="10.36328125" style="408" customWidth="1"/>
    <col min="9993" max="9993" width="3.08984375" style="408" customWidth="1"/>
    <col min="9994" max="9994" width="3.7265625" style="408" customWidth="1"/>
    <col min="9995" max="9995" width="2.453125" style="408" customWidth="1"/>
    <col min="9996" max="10241" width="9" style="408"/>
    <col min="10242" max="10242" width="2.08984375" style="408" customWidth="1"/>
    <col min="10243" max="10243" width="24.26953125" style="408" customWidth="1"/>
    <col min="10244" max="10244" width="4" style="408" customWidth="1"/>
    <col min="10245" max="10246" width="20.08984375" style="408" customWidth="1"/>
    <col min="10247" max="10248" width="10.36328125" style="408" customWidth="1"/>
    <col min="10249" max="10249" width="3.08984375" style="408" customWidth="1"/>
    <col min="10250" max="10250" width="3.7265625" style="408" customWidth="1"/>
    <col min="10251" max="10251" width="2.453125" style="408" customWidth="1"/>
    <col min="10252" max="10497" width="9" style="408"/>
    <col min="10498" max="10498" width="2.08984375" style="408" customWidth="1"/>
    <col min="10499" max="10499" width="24.26953125" style="408" customWidth="1"/>
    <col min="10500" max="10500" width="4" style="408" customWidth="1"/>
    <col min="10501" max="10502" width="20.08984375" style="408" customWidth="1"/>
    <col min="10503" max="10504" width="10.36328125" style="408" customWidth="1"/>
    <col min="10505" max="10505" width="3.08984375" style="408" customWidth="1"/>
    <col min="10506" max="10506" width="3.7265625" style="408" customWidth="1"/>
    <col min="10507" max="10507" width="2.453125" style="408" customWidth="1"/>
    <col min="10508" max="10753" width="9" style="408"/>
    <col min="10754" max="10754" width="2.08984375" style="408" customWidth="1"/>
    <col min="10755" max="10755" width="24.26953125" style="408" customWidth="1"/>
    <col min="10756" max="10756" width="4" style="408" customWidth="1"/>
    <col min="10757" max="10758" width="20.08984375" style="408" customWidth="1"/>
    <col min="10759" max="10760" width="10.36328125" style="408" customWidth="1"/>
    <col min="10761" max="10761" width="3.08984375" style="408" customWidth="1"/>
    <col min="10762" max="10762" width="3.7265625" style="408" customWidth="1"/>
    <col min="10763" max="10763" width="2.453125" style="408" customWidth="1"/>
    <col min="10764" max="11009" width="9" style="408"/>
    <col min="11010" max="11010" width="2.08984375" style="408" customWidth="1"/>
    <col min="11011" max="11011" width="24.26953125" style="408" customWidth="1"/>
    <col min="11012" max="11012" width="4" style="408" customWidth="1"/>
    <col min="11013" max="11014" width="20.08984375" style="408" customWidth="1"/>
    <col min="11015" max="11016" width="10.36328125" style="408" customWidth="1"/>
    <col min="11017" max="11017" width="3.08984375" style="408" customWidth="1"/>
    <col min="11018" max="11018" width="3.7265625" style="408" customWidth="1"/>
    <col min="11019" max="11019" width="2.453125" style="408" customWidth="1"/>
    <col min="11020" max="11265" width="9" style="408"/>
    <col min="11266" max="11266" width="2.08984375" style="408" customWidth="1"/>
    <col min="11267" max="11267" width="24.26953125" style="408" customWidth="1"/>
    <col min="11268" max="11268" width="4" style="408" customWidth="1"/>
    <col min="11269" max="11270" width="20.08984375" style="408" customWidth="1"/>
    <col min="11271" max="11272" width="10.36328125" style="408" customWidth="1"/>
    <col min="11273" max="11273" width="3.08984375" style="408" customWidth="1"/>
    <col min="11274" max="11274" width="3.7265625" style="408" customWidth="1"/>
    <col min="11275" max="11275" width="2.453125" style="408" customWidth="1"/>
    <col min="11276" max="11521" width="9" style="408"/>
    <col min="11522" max="11522" width="2.08984375" style="408" customWidth="1"/>
    <col min="11523" max="11523" width="24.26953125" style="408" customWidth="1"/>
    <col min="11524" max="11524" width="4" style="408" customWidth="1"/>
    <col min="11525" max="11526" width="20.08984375" style="408" customWidth="1"/>
    <col min="11527" max="11528" width="10.36328125" style="408" customWidth="1"/>
    <col min="11529" max="11529" width="3.08984375" style="408" customWidth="1"/>
    <col min="11530" max="11530" width="3.7265625" style="408" customWidth="1"/>
    <col min="11531" max="11531" width="2.453125" style="408" customWidth="1"/>
    <col min="11532" max="11777" width="9" style="408"/>
    <col min="11778" max="11778" width="2.08984375" style="408" customWidth="1"/>
    <col min="11779" max="11779" width="24.26953125" style="408" customWidth="1"/>
    <col min="11780" max="11780" width="4" style="408" customWidth="1"/>
    <col min="11781" max="11782" width="20.08984375" style="408" customWidth="1"/>
    <col min="11783" max="11784" width="10.36328125" style="408" customWidth="1"/>
    <col min="11785" max="11785" width="3.08984375" style="408" customWidth="1"/>
    <col min="11786" max="11786" width="3.7265625" style="408" customWidth="1"/>
    <col min="11787" max="11787" width="2.453125" style="408" customWidth="1"/>
    <col min="11788" max="12033" width="9" style="408"/>
    <col min="12034" max="12034" width="2.08984375" style="408" customWidth="1"/>
    <col min="12035" max="12035" width="24.26953125" style="408" customWidth="1"/>
    <col min="12036" max="12036" width="4" style="408" customWidth="1"/>
    <col min="12037" max="12038" width="20.08984375" style="408" customWidth="1"/>
    <col min="12039" max="12040" width="10.36328125" style="408" customWidth="1"/>
    <col min="12041" max="12041" width="3.08984375" style="408" customWidth="1"/>
    <col min="12042" max="12042" width="3.7265625" style="408" customWidth="1"/>
    <col min="12043" max="12043" width="2.453125" style="408" customWidth="1"/>
    <col min="12044" max="12289" width="9" style="408"/>
    <col min="12290" max="12290" width="2.08984375" style="408" customWidth="1"/>
    <col min="12291" max="12291" width="24.26953125" style="408" customWidth="1"/>
    <col min="12292" max="12292" width="4" style="408" customWidth="1"/>
    <col min="12293" max="12294" width="20.08984375" style="408" customWidth="1"/>
    <col min="12295" max="12296" width="10.36328125" style="408" customWidth="1"/>
    <col min="12297" max="12297" width="3.08984375" style="408" customWidth="1"/>
    <col min="12298" max="12298" width="3.7265625" style="408" customWidth="1"/>
    <col min="12299" max="12299" width="2.453125" style="408" customWidth="1"/>
    <col min="12300" max="12545" width="9" style="408"/>
    <col min="12546" max="12546" width="2.08984375" style="408" customWidth="1"/>
    <col min="12547" max="12547" width="24.26953125" style="408" customWidth="1"/>
    <col min="12548" max="12548" width="4" style="408" customWidth="1"/>
    <col min="12549" max="12550" width="20.08984375" style="408" customWidth="1"/>
    <col min="12551" max="12552" width="10.36328125" style="408" customWidth="1"/>
    <col min="12553" max="12553" width="3.08984375" style="408" customWidth="1"/>
    <col min="12554" max="12554" width="3.7265625" style="408" customWidth="1"/>
    <col min="12555" max="12555" width="2.453125" style="408" customWidth="1"/>
    <col min="12556" max="12801" width="9" style="408"/>
    <col min="12802" max="12802" width="2.08984375" style="408" customWidth="1"/>
    <col min="12803" max="12803" width="24.26953125" style="408" customWidth="1"/>
    <col min="12804" max="12804" width="4" style="408" customWidth="1"/>
    <col min="12805" max="12806" width="20.08984375" style="408" customWidth="1"/>
    <col min="12807" max="12808" width="10.36328125" style="408" customWidth="1"/>
    <col min="12809" max="12809" width="3.08984375" style="408" customWidth="1"/>
    <col min="12810" max="12810" width="3.7265625" style="408" customWidth="1"/>
    <col min="12811" max="12811" width="2.453125" style="408" customWidth="1"/>
    <col min="12812" max="13057" width="9" style="408"/>
    <col min="13058" max="13058" width="2.08984375" style="408" customWidth="1"/>
    <col min="13059" max="13059" width="24.26953125" style="408" customWidth="1"/>
    <col min="13060" max="13060" width="4" style="408" customWidth="1"/>
    <col min="13061" max="13062" width="20.08984375" style="408" customWidth="1"/>
    <col min="13063" max="13064" width="10.36328125" style="408" customWidth="1"/>
    <col min="13065" max="13065" width="3.08984375" style="408" customWidth="1"/>
    <col min="13066" max="13066" width="3.7265625" style="408" customWidth="1"/>
    <col min="13067" max="13067" width="2.453125" style="408" customWidth="1"/>
    <col min="13068" max="13313" width="9" style="408"/>
    <col min="13314" max="13314" width="2.08984375" style="408" customWidth="1"/>
    <col min="13315" max="13315" width="24.26953125" style="408" customWidth="1"/>
    <col min="13316" max="13316" width="4" style="408" customWidth="1"/>
    <col min="13317" max="13318" width="20.08984375" style="408" customWidth="1"/>
    <col min="13319" max="13320" width="10.36328125" style="408" customWidth="1"/>
    <col min="13321" max="13321" width="3.08984375" style="408" customWidth="1"/>
    <col min="13322" max="13322" width="3.7265625" style="408" customWidth="1"/>
    <col min="13323" max="13323" width="2.453125" style="408" customWidth="1"/>
    <col min="13324" max="13569" width="9" style="408"/>
    <col min="13570" max="13570" width="2.08984375" style="408" customWidth="1"/>
    <col min="13571" max="13571" width="24.26953125" style="408" customWidth="1"/>
    <col min="13572" max="13572" width="4" style="408" customWidth="1"/>
    <col min="13573" max="13574" width="20.08984375" style="408" customWidth="1"/>
    <col min="13575" max="13576" width="10.36328125" style="408" customWidth="1"/>
    <col min="13577" max="13577" width="3.08984375" style="408" customWidth="1"/>
    <col min="13578" max="13578" width="3.7265625" style="408" customWidth="1"/>
    <col min="13579" max="13579" width="2.453125" style="408" customWidth="1"/>
    <col min="13580" max="13825" width="9" style="408"/>
    <col min="13826" max="13826" width="2.08984375" style="408" customWidth="1"/>
    <col min="13827" max="13827" width="24.26953125" style="408" customWidth="1"/>
    <col min="13828" max="13828" width="4" style="408" customWidth="1"/>
    <col min="13829" max="13830" width="20.08984375" style="408" customWidth="1"/>
    <col min="13831" max="13832" width="10.36328125" style="408" customWidth="1"/>
    <col min="13833" max="13833" width="3.08984375" style="408" customWidth="1"/>
    <col min="13834" max="13834" width="3.7265625" style="408" customWidth="1"/>
    <col min="13835" max="13835" width="2.453125" style="408" customWidth="1"/>
    <col min="13836" max="14081" width="9" style="408"/>
    <col min="14082" max="14082" width="2.08984375" style="408" customWidth="1"/>
    <col min="14083" max="14083" width="24.26953125" style="408" customWidth="1"/>
    <col min="14084" max="14084" width="4" style="408" customWidth="1"/>
    <col min="14085" max="14086" width="20.08984375" style="408" customWidth="1"/>
    <col min="14087" max="14088" width="10.36328125" style="408" customWidth="1"/>
    <col min="14089" max="14089" width="3.08984375" style="408" customWidth="1"/>
    <col min="14090" max="14090" width="3.7265625" style="408" customWidth="1"/>
    <col min="14091" max="14091" width="2.453125" style="408" customWidth="1"/>
    <col min="14092" max="14337" width="9" style="408"/>
    <col min="14338" max="14338" width="2.08984375" style="408" customWidth="1"/>
    <col min="14339" max="14339" width="24.26953125" style="408" customWidth="1"/>
    <col min="14340" max="14340" width="4" style="408" customWidth="1"/>
    <col min="14341" max="14342" width="20.08984375" style="408" customWidth="1"/>
    <col min="14343" max="14344" width="10.36328125" style="408" customWidth="1"/>
    <col min="14345" max="14345" width="3.08984375" style="408" customWidth="1"/>
    <col min="14346" max="14346" width="3.7265625" style="408" customWidth="1"/>
    <col min="14347" max="14347" width="2.453125" style="408" customWidth="1"/>
    <col min="14348" max="14593" width="9" style="408"/>
    <col min="14594" max="14594" width="2.08984375" style="408" customWidth="1"/>
    <col min="14595" max="14595" width="24.26953125" style="408" customWidth="1"/>
    <col min="14596" max="14596" width="4" style="408" customWidth="1"/>
    <col min="14597" max="14598" width="20.08984375" style="408" customWidth="1"/>
    <col min="14599" max="14600" width="10.36328125" style="408" customWidth="1"/>
    <col min="14601" max="14601" width="3.08984375" style="408" customWidth="1"/>
    <col min="14602" max="14602" width="3.7265625" style="408" customWidth="1"/>
    <col min="14603" max="14603" width="2.453125" style="408" customWidth="1"/>
    <col min="14604" max="14849" width="9" style="408"/>
    <col min="14850" max="14850" width="2.08984375" style="408" customWidth="1"/>
    <col min="14851" max="14851" width="24.26953125" style="408" customWidth="1"/>
    <col min="14852" max="14852" width="4" style="408" customWidth="1"/>
    <col min="14853" max="14854" width="20.08984375" style="408" customWidth="1"/>
    <col min="14855" max="14856" width="10.36328125" style="408" customWidth="1"/>
    <col min="14857" max="14857" width="3.08984375" style="408" customWidth="1"/>
    <col min="14858" max="14858" width="3.7265625" style="408" customWidth="1"/>
    <col min="14859" max="14859" width="2.453125" style="408" customWidth="1"/>
    <col min="14860" max="15105" width="9" style="408"/>
    <col min="15106" max="15106" width="2.08984375" style="408" customWidth="1"/>
    <col min="15107" max="15107" width="24.26953125" style="408" customWidth="1"/>
    <col min="15108" max="15108" width="4" style="408" customWidth="1"/>
    <col min="15109" max="15110" width="20.08984375" style="408" customWidth="1"/>
    <col min="15111" max="15112" width="10.36328125" style="408" customWidth="1"/>
    <col min="15113" max="15113" width="3.08984375" style="408" customWidth="1"/>
    <col min="15114" max="15114" width="3.7265625" style="408" customWidth="1"/>
    <col min="15115" max="15115" width="2.453125" style="408" customWidth="1"/>
    <col min="15116" max="15361" width="9" style="408"/>
    <col min="15362" max="15362" width="2.08984375" style="408" customWidth="1"/>
    <col min="15363" max="15363" width="24.26953125" style="408" customWidth="1"/>
    <col min="15364" max="15364" width="4" style="408" customWidth="1"/>
    <col min="15365" max="15366" width="20.08984375" style="408" customWidth="1"/>
    <col min="15367" max="15368" width="10.36328125" style="408" customWidth="1"/>
    <col min="15369" max="15369" width="3.08984375" style="408" customWidth="1"/>
    <col min="15370" max="15370" width="3.7265625" style="408" customWidth="1"/>
    <col min="15371" max="15371" width="2.453125" style="408" customWidth="1"/>
    <col min="15372" max="15617" width="9" style="408"/>
    <col min="15618" max="15618" width="2.08984375" style="408" customWidth="1"/>
    <col min="15619" max="15619" width="24.26953125" style="408" customWidth="1"/>
    <col min="15620" max="15620" width="4" style="408" customWidth="1"/>
    <col min="15621" max="15622" width="20.08984375" style="408" customWidth="1"/>
    <col min="15623" max="15624" width="10.36328125" style="408" customWidth="1"/>
    <col min="15625" max="15625" width="3.08984375" style="408" customWidth="1"/>
    <col min="15626" max="15626" width="3.7265625" style="408" customWidth="1"/>
    <col min="15627" max="15627" width="2.453125" style="408" customWidth="1"/>
    <col min="15628" max="15873" width="9" style="408"/>
    <col min="15874" max="15874" width="2.08984375" style="408" customWidth="1"/>
    <col min="15875" max="15875" width="24.26953125" style="408" customWidth="1"/>
    <col min="15876" max="15876" width="4" style="408" customWidth="1"/>
    <col min="15877" max="15878" width="20.08984375" style="408" customWidth="1"/>
    <col min="15879" max="15880" width="10.36328125" style="408" customWidth="1"/>
    <col min="15881" max="15881" width="3.08984375" style="408" customWidth="1"/>
    <col min="15882" max="15882" width="3.7265625" style="408" customWidth="1"/>
    <col min="15883" max="15883" width="2.453125" style="408" customWidth="1"/>
    <col min="15884" max="16129" width="9" style="408"/>
    <col min="16130" max="16130" width="2.08984375" style="408" customWidth="1"/>
    <col min="16131" max="16131" width="24.26953125" style="408" customWidth="1"/>
    <col min="16132" max="16132" width="4" style="408" customWidth="1"/>
    <col min="16133" max="16134" width="20.08984375" style="408" customWidth="1"/>
    <col min="16135" max="16136" width="10.36328125" style="408" customWidth="1"/>
    <col min="16137" max="16137" width="3.08984375" style="408" customWidth="1"/>
    <col min="16138" max="16138" width="3.7265625" style="408" customWidth="1"/>
    <col min="16139" max="16139" width="2.453125" style="408" customWidth="1"/>
    <col min="16140" max="16384" width="9" style="408"/>
  </cols>
  <sheetData>
    <row r="1" spans="1:10" ht="20.149999999999999" customHeight="1">
      <c r="B1" s="408" t="s">
        <v>1035</v>
      </c>
    </row>
    <row r="2" spans="1:10" ht="20.149999999999999" customHeight="1">
      <c r="A2" s="410"/>
      <c r="B2" s="552"/>
      <c r="C2" s="552"/>
      <c r="D2" s="552"/>
      <c r="E2" s="552"/>
      <c r="F2" s="552"/>
      <c r="G2" s="552"/>
      <c r="H2" s="552"/>
      <c r="I2" s="805" t="s">
        <v>1310</v>
      </c>
      <c r="J2" s="552"/>
    </row>
    <row r="3" spans="1:10" ht="20.149999999999999" customHeight="1">
      <c r="A3" s="410"/>
      <c r="B3" s="552"/>
      <c r="C3" s="552"/>
      <c r="D3" s="552"/>
      <c r="E3" s="552"/>
      <c r="F3" s="552"/>
      <c r="G3" s="552"/>
      <c r="H3" s="552"/>
      <c r="I3" s="806"/>
      <c r="J3" s="552"/>
    </row>
    <row r="4" spans="1:10" ht="20.149999999999999" customHeight="1">
      <c r="A4" s="410"/>
      <c r="B4" s="2307" t="s">
        <v>1311</v>
      </c>
      <c r="C4" s="2307"/>
      <c r="D4" s="2307"/>
      <c r="E4" s="2307"/>
      <c r="F4" s="2307"/>
      <c r="G4" s="2307"/>
      <c r="H4" s="2307"/>
      <c r="I4" s="2307"/>
      <c r="J4" s="552"/>
    </row>
    <row r="5" spans="1:10" ht="20.149999999999999" customHeight="1">
      <c r="A5" s="410"/>
      <c r="B5" s="807"/>
      <c r="C5" s="807"/>
      <c r="D5" s="808"/>
      <c r="E5" s="807"/>
      <c r="F5" s="805"/>
      <c r="G5" s="807"/>
      <c r="H5" s="807"/>
      <c r="I5" s="807"/>
      <c r="J5" s="552"/>
    </row>
    <row r="6" spans="1:10" ht="30" customHeight="1">
      <c r="A6" s="809"/>
      <c r="B6" s="810" t="s">
        <v>230</v>
      </c>
      <c r="C6" s="2295"/>
      <c r="D6" s="2308"/>
      <c r="E6" s="2308"/>
      <c r="F6" s="2308"/>
      <c r="G6" s="2308"/>
      <c r="H6" s="2308"/>
      <c r="I6" s="2296"/>
      <c r="J6" s="552"/>
    </row>
    <row r="7" spans="1:10" ht="30" customHeight="1">
      <c r="A7" s="552"/>
      <c r="B7" s="810" t="s">
        <v>1312</v>
      </c>
      <c r="C7" s="2295" t="s">
        <v>1313</v>
      </c>
      <c r="D7" s="2308"/>
      <c r="E7" s="2308"/>
      <c r="F7" s="2308"/>
      <c r="G7" s="2308"/>
      <c r="H7" s="2308"/>
      <c r="I7" s="2296"/>
      <c r="J7" s="552"/>
    </row>
    <row r="8" spans="1:10" ht="30" customHeight="1">
      <c r="A8" s="552"/>
      <c r="B8" s="811"/>
      <c r="C8" s="811"/>
      <c r="D8" s="811"/>
      <c r="E8" s="811"/>
      <c r="F8" s="811"/>
      <c r="G8" s="811"/>
      <c r="H8" s="811"/>
      <c r="I8" s="811"/>
      <c r="J8" s="552"/>
    </row>
    <row r="9" spans="1:10" ht="19.5" customHeight="1">
      <c r="A9" s="552"/>
      <c r="B9" s="812" t="s">
        <v>1314</v>
      </c>
      <c r="C9" s="811"/>
      <c r="D9" s="811"/>
      <c r="E9" s="811"/>
      <c r="F9" s="811"/>
      <c r="G9" s="811"/>
      <c r="H9" s="811"/>
      <c r="I9" s="811"/>
      <c r="J9" s="552"/>
    </row>
    <row r="10" spans="1:10" ht="19.5" customHeight="1">
      <c r="A10" s="552"/>
      <c r="B10" s="2295" t="s">
        <v>1315</v>
      </c>
      <c r="C10" s="2308"/>
      <c r="D10" s="2308"/>
      <c r="E10" s="2308"/>
      <c r="F10" s="2308"/>
      <c r="G10" s="2308"/>
      <c r="H10" s="2295" t="s">
        <v>1316</v>
      </c>
      <c r="I10" s="2296"/>
      <c r="J10" s="552"/>
    </row>
    <row r="11" spans="1:10" ht="75" customHeight="1">
      <c r="A11" s="552"/>
      <c r="B11" s="2299" t="s">
        <v>1317</v>
      </c>
      <c r="C11" s="2301" t="s">
        <v>1318</v>
      </c>
      <c r="D11" s="2302"/>
      <c r="E11" s="2302"/>
      <c r="F11" s="2302"/>
      <c r="G11" s="2302"/>
      <c r="H11" s="2295"/>
      <c r="I11" s="2296"/>
      <c r="J11" s="552"/>
    </row>
    <row r="12" spans="1:10" ht="75" customHeight="1">
      <c r="A12" s="552"/>
      <c r="B12" s="2303"/>
      <c r="C12" s="2301" t="s">
        <v>1319</v>
      </c>
      <c r="D12" s="2302"/>
      <c r="E12" s="2302"/>
      <c r="F12" s="2302"/>
      <c r="G12" s="2302"/>
      <c r="H12" s="2295"/>
      <c r="I12" s="2296"/>
      <c r="J12" s="552"/>
    </row>
    <row r="13" spans="1:10" ht="75" customHeight="1">
      <c r="A13" s="552"/>
      <c r="B13" s="2299" t="s">
        <v>1320</v>
      </c>
      <c r="C13" s="2301" t="s">
        <v>1321</v>
      </c>
      <c r="D13" s="2302"/>
      <c r="E13" s="2302"/>
      <c r="F13" s="2302"/>
      <c r="G13" s="2302"/>
      <c r="H13" s="2295"/>
      <c r="I13" s="2296"/>
      <c r="J13" s="552"/>
    </row>
    <row r="14" spans="1:10" ht="75" customHeight="1">
      <c r="A14" s="552"/>
      <c r="B14" s="2300"/>
      <c r="C14" s="2301" t="s">
        <v>1322</v>
      </c>
      <c r="D14" s="2302"/>
      <c r="E14" s="2302"/>
      <c r="F14" s="2302"/>
      <c r="G14" s="2302"/>
      <c r="H14" s="2295"/>
      <c r="I14" s="2296"/>
      <c r="J14" s="552"/>
    </row>
    <row r="15" spans="1:10" ht="75" customHeight="1">
      <c r="A15" s="552"/>
      <c r="B15" s="2299" t="s">
        <v>1323</v>
      </c>
      <c r="C15" s="2301" t="s">
        <v>1324</v>
      </c>
      <c r="D15" s="2302"/>
      <c r="E15" s="2302"/>
      <c r="F15" s="2302"/>
      <c r="G15" s="2304"/>
      <c r="H15" s="2295"/>
      <c r="I15" s="2296"/>
      <c r="J15" s="552"/>
    </row>
    <row r="16" spans="1:10" ht="75" customHeight="1">
      <c r="A16" s="552"/>
      <c r="B16" s="2303"/>
      <c r="C16" s="2305" t="s">
        <v>1325</v>
      </c>
      <c r="D16" s="2306"/>
      <c r="E16" s="2306"/>
      <c r="F16" s="2306"/>
      <c r="G16" s="2306"/>
      <c r="H16" s="2295"/>
      <c r="I16" s="2296"/>
      <c r="J16" s="552"/>
    </row>
    <row r="17" spans="1:11" ht="15" customHeight="1">
      <c r="A17" s="552"/>
      <c r="B17" s="813"/>
      <c r="C17" s="813"/>
      <c r="D17" s="813"/>
      <c r="E17" s="813"/>
      <c r="F17" s="813"/>
      <c r="G17" s="813"/>
      <c r="H17" s="814"/>
      <c r="I17" s="814"/>
      <c r="J17" s="552"/>
    </row>
    <row r="18" spans="1:11" ht="15" customHeight="1">
      <c r="A18" s="552"/>
      <c r="B18" s="815" t="s">
        <v>1326</v>
      </c>
      <c r="C18" s="815"/>
      <c r="D18" s="815"/>
      <c r="E18" s="815"/>
      <c r="F18" s="815"/>
      <c r="G18" s="815"/>
      <c r="H18" s="815"/>
      <c r="I18" s="815"/>
      <c r="J18" s="552"/>
    </row>
    <row r="19" spans="1:11">
      <c r="A19" s="552"/>
      <c r="B19" s="2289" t="s">
        <v>1219</v>
      </c>
      <c r="C19" s="2290"/>
      <c r="D19" s="2290"/>
      <c r="E19" s="2290"/>
      <c r="F19" s="2290"/>
      <c r="G19" s="2291"/>
      <c r="H19" s="816" t="s">
        <v>1218</v>
      </c>
      <c r="I19" s="816"/>
      <c r="J19" s="552"/>
    </row>
    <row r="20" spans="1:11">
      <c r="A20" s="552"/>
      <c r="B20" s="817">
        <v>1</v>
      </c>
      <c r="C20" s="2292" t="s">
        <v>1327</v>
      </c>
      <c r="D20" s="2293"/>
      <c r="E20" s="2293"/>
      <c r="F20" s="2293"/>
      <c r="G20" s="2294"/>
      <c r="H20" s="2295"/>
      <c r="I20" s="2296"/>
      <c r="J20" s="552"/>
    </row>
    <row r="21" spans="1:11" ht="18.75" customHeight="1">
      <c r="A21" s="552"/>
      <c r="B21" s="817">
        <v>2</v>
      </c>
      <c r="C21" s="2292" t="s">
        <v>1229</v>
      </c>
      <c r="D21" s="2293"/>
      <c r="E21" s="2293"/>
      <c r="F21" s="2293"/>
      <c r="G21" s="2294"/>
      <c r="H21" s="2295"/>
      <c r="I21" s="2296"/>
      <c r="J21" s="552"/>
    </row>
    <row r="22" spans="1:11" ht="17.25" customHeight="1">
      <c r="A22" s="552"/>
      <c r="B22" s="817">
        <v>3</v>
      </c>
      <c r="C22" s="2297" t="s">
        <v>1230</v>
      </c>
      <c r="D22" s="2297"/>
      <c r="E22" s="2297"/>
      <c r="F22" s="2298"/>
      <c r="G22" s="2298"/>
      <c r="H22" s="2295"/>
      <c r="I22" s="2296"/>
      <c r="J22" s="409"/>
      <c r="K22" s="409"/>
    </row>
    <row r="23" spans="1:11" ht="17.25" customHeight="1">
      <c r="A23" s="552"/>
      <c r="B23" s="818"/>
      <c r="C23" s="409"/>
      <c r="D23" s="409"/>
      <c r="E23" s="409"/>
      <c r="F23" s="409"/>
      <c r="G23" s="409"/>
      <c r="H23" s="409"/>
      <c r="I23" s="409"/>
      <c r="J23" s="409"/>
      <c r="K23" s="409"/>
    </row>
    <row r="24" spans="1:11" ht="17.25" customHeight="1">
      <c r="A24" s="552"/>
      <c r="B24" s="2288" t="s">
        <v>1328</v>
      </c>
      <c r="C24" s="2288"/>
      <c r="D24" s="2288"/>
      <c r="E24" s="2288"/>
      <c r="F24" s="2288"/>
      <c r="G24" s="2288"/>
      <c r="H24" s="2288"/>
      <c r="I24" s="2288"/>
      <c r="J24" s="409"/>
      <c r="K24" s="409"/>
    </row>
    <row r="25" spans="1:11" ht="17.25" customHeight="1">
      <c r="A25" s="552"/>
      <c r="B25" s="2288"/>
      <c r="C25" s="2288"/>
      <c r="D25" s="2288"/>
      <c r="E25" s="2288"/>
      <c r="F25" s="2288"/>
      <c r="G25" s="2288"/>
      <c r="H25" s="2288"/>
      <c r="I25" s="2288"/>
      <c r="J25" s="409"/>
      <c r="K25" s="409"/>
    </row>
    <row r="26" spans="1:11">
      <c r="A26" s="552"/>
      <c r="B26" s="2288"/>
      <c r="C26" s="2288"/>
      <c r="D26" s="2288"/>
      <c r="E26" s="2288"/>
      <c r="F26" s="2288"/>
      <c r="G26" s="2288"/>
      <c r="H26" s="2288"/>
      <c r="I26" s="2288"/>
      <c r="J26" s="552"/>
    </row>
    <row r="27" spans="1:11" ht="44.25" customHeight="1">
      <c r="A27" s="552"/>
      <c r="B27" s="2288"/>
      <c r="C27" s="2288"/>
      <c r="D27" s="2288"/>
      <c r="E27" s="2288"/>
      <c r="F27" s="2288"/>
      <c r="G27" s="2288"/>
      <c r="H27" s="2288"/>
      <c r="I27" s="2288"/>
      <c r="J27" s="552"/>
    </row>
    <row r="28" spans="1:11">
      <c r="A28" s="552"/>
      <c r="B28" s="552"/>
      <c r="C28" s="552"/>
      <c r="D28" s="552"/>
      <c r="E28" s="552"/>
      <c r="F28" s="552"/>
      <c r="G28" s="552"/>
      <c r="H28" s="552"/>
      <c r="I28" s="552"/>
      <c r="J28" s="552"/>
    </row>
  </sheetData>
  <mergeCells count="28">
    <mergeCell ref="B11:B12"/>
    <mergeCell ref="C11:G11"/>
    <mergeCell ref="H11:I11"/>
    <mergeCell ref="C12:G12"/>
    <mergeCell ref="H12:I12"/>
    <mergeCell ref="B4:I4"/>
    <mergeCell ref="C6:I6"/>
    <mergeCell ref="C7:I7"/>
    <mergeCell ref="B10:G10"/>
    <mergeCell ref="H10:I10"/>
    <mergeCell ref="B15:B16"/>
    <mergeCell ref="C15:G15"/>
    <mergeCell ref="H15:I15"/>
    <mergeCell ref="C16:G16"/>
    <mergeCell ref="H16:I16"/>
    <mergeCell ref="B13:B14"/>
    <mergeCell ref="C13:G13"/>
    <mergeCell ref="H13:I13"/>
    <mergeCell ref="C14:G14"/>
    <mergeCell ref="H14:I14"/>
    <mergeCell ref="B24:I27"/>
    <mergeCell ref="B19:G19"/>
    <mergeCell ref="C20:G20"/>
    <mergeCell ref="H20:I20"/>
    <mergeCell ref="C21:G21"/>
    <mergeCell ref="H21:I21"/>
    <mergeCell ref="C22:G22"/>
    <mergeCell ref="H22:I22"/>
  </mergeCells>
  <phoneticPr fontId="6"/>
  <dataValidations count="1">
    <dataValidation type="list" allowBlank="1" showInputMessage="1" showErrorMessage="1" sqref="H11:I16 H20:I22" xr:uid="{AB99FCC0-E2D8-4823-A451-E3D43BC9B9B8}">
      <formula1>"✓"</formula1>
    </dataValidation>
  </dataValidations>
  <pageMargins left="0.7" right="0.7" top="0.75" bottom="0.75" header="0.3" footer="0.3"/>
  <pageSetup paperSize="9" scale="77" orientation="portrait"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tabColor rgb="FFFF0000"/>
  </sheetPr>
  <dimension ref="A1:AL59"/>
  <sheetViews>
    <sheetView showGridLines="0" view="pageBreakPreview" topLeftCell="A16" zoomScale="85" zoomScaleNormal="100" zoomScaleSheetLayoutView="85" workbookViewId="0">
      <selection activeCell="B1" sqref="B1"/>
    </sheetView>
  </sheetViews>
  <sheetFormatPr defaultColWidth="2.26953125" defaultRowHeight="13"/>
  <cols>
    <col min="1" max="1" width="2.36328125" style="350" customWidth="1"/>
    <col min="2" max="2" width="2.36328125" style="351" customWidth="1"/>
    <col min="3" max="38" width="2.36328125" style="350" customWidth="1"/>
    <col min="39" max="252" width="2.26953125" style="350"/>
    <col min="253" max="290" width="2.36328125" style="350" customWidth="1"/>
    <col min="291" max="508" width="2.26953125" style="350"/>
    <col min="509" max="546" width="2.36328125" style="350" customWidth="1"/>
    <col min="547" max="764" width="2.26953125" style="350"/>
    <col min="765" max="802" width="2.36328125" style="350" customWidth="1"/>
    <col min="803" max="1020" width="2.26953125" style="350"/>
    <col min="1021" max="1058" width="2.36328125" style="350" customWidth="1"/>
    <col min="1059" max="1276" width="2.26953125" style="350"/>
    <col min="1277" max="1314" width="2.36328125" style="350" customWidth="1"/>
    <col min="1315" max="1532" width="2.26953125" style="350"/>
    <col min="1533" max="1570" width="2.36328125" style="350" customWidth="1"/>
    <col min="1571" max="1788" width="2.26953125" style="350"/>
    <col min="1789" max="1826" width="2.36328125" style="350" customWidth="1"/>
    <col min="1827" max="2044" width="2.26953125" style="350"/>
    <col min="2045" max="2082" width="2.36328125" style="350" customWidth="1"/>
    <col min="2083" max="2300" width="2.26953125" style="350"/>
    <col min="2301" max="2338" width="2.36328125" style="350" customWidth="1"/>
    <col min="2339" max="2556" width="2.26953125" style="350"/>
    <col min="2557" max="2594" width="2.36328125" style="350" customWidth="1"/>
    <col min="2595" max="2812" width="2.26953125" style="350"/>
    <col min="2813" max="2850" width="2.36328125" style="350" customWidth="1"/>
    <col min="2851" max="3068" width="2.26953125" style="350"/>
    <col min="3069" max="3106" width="2.36328125" style="350" customWidth="1"/>
    <col min="3107" max="3324" width="2.26953125" style="350"/>
    <col min="3325" max="3362" width="2.36328125" style="350" customWidth="1"/>
    <col min="3363" max="3580" width="2.26953125" style="350"/>
    <col min="3581" max="3618" width="2.36328125" style="350" customWidth="1"/>
    <col min="3619" max="3836" width="2.26953125" style="350"/>
    <col min="3837" max="3874" width="2.36328125" style="350" customWidth="1"/>
    <col min="3875" max="4092" width="2.26953125" style="350"/>
    <col min="4093" max="4130" width="2.36328125" style="350" customWidth="1"/>
    <col min="4131" max="4348" width="2.26953125" style="350"/>
    <col min="4349" max="4386" width="2.36328125" style="350" customWidth="1"/>
    <col min="4387" max="4604" width="2.26953125" style="350"/>
    <col min="4605" max="4642" width="2.36328125" style="350" customWidth="1"/>
    <col min="4643" max="4860" width="2.26953125" style="350"/>
    <col min="4861" max="4898" width="2.36328125" style="350" customWidth="1"/>
    <col min="4899" max="5116" width="2.26953125" style="350"/>
    <col min="5117" max="5154" width="2.36328125" style="350" customWidth="1"/>
    <col min="5155" max="5372" width="2.26953125" style="350"/>
    <col min="5373" max="5410" width="2.36328125" style="350" customWidth="1"/>
    <col min="5411" max="5628" width="2.26953125" style="350"/>
    <col min="5629" max="5666" width="2.36328125" style="350" customWidth="1"/>
    <col min="5667" max="5884" width="2.26953125" style="350"/>
    <col min="5885" max="5922" width="2.36328125" style="350" customWidth="1"/>
    <col min="5923" max="6140" width="2.26953125" style="350"/>
    <col min="6141" max="6178" width="2.36328125" style="350" customWidth="1"/>
    <col min="6179" max="6396" width="2.26953125" style="350"/>
    <col min="6397" max="6434" width="2.36328125" style="350" customWidth="1"/>
    <col min="6435" max="6652" width="2.26953125" style="350"/>
    <col min="6653" max="6690" width="2.36328125" style="350" customWidth="1"/>
    <col min="6691" max="6908" width="2.26953125" style="350"/>
    <col min="6909" max="6946" width="2.36328125" style="350" customWidth="1"/>
    <col min="6947" max="7164" width="2.26953125" style="350"/>
    <col min="7165" max="7202" width="2.36328125" style="350" customWidth="1"/>
    <col min="7203" max="7420" width="2.26953125" style="350"/>
    <col min="7421" max="7458" width="2.36328125" style="350" customWidth="1"/>
    <col min="7459" max="7676" width="2.26953125" style="350"/>
    <col min="7677" max="7714" width="2.36328125" style="350" customWidth="1"/>
    <col min="7715" max="7932" width="2.26953125" style="350"/>
    <col min="7933" max="7970" width="2.36328125" style="350" customWidth="1"/>
    <col min="7971" max="8188" width="2.26953125" style="350"/>
    <col min="8189" max="8226" width="2.36328125" style="350" customWidth="1"/>
    <col min="8227" max="8444" width="2.26953125" style="350"/>
    <col min="8445" max="8482" width="2.36328125" style="350" customWidth="1"/>
    <col min="8483" max="8700" width="2.26953125" style="350"/>
    <col min="8701" max="8738" width="2.36328125" style="350" customWidth="1"/>
    <col min="8739" max="8956" width="2.26953125" style="350"/>
    <col min="8957" max="8994" width="2.36328125" style="350" customWidth="1"/>
    <col min="8995" max="9212" width="2.26953125" style="350"/>
    <col min="9213" max="9250" width="2.36328125" style="350" customWidth="1"/>
    <col min="9251" max="9468" width="2.26953125" style="350"/>
    <col min="9469" max="9506" width="2.36328125" style="350" customWidth="1"/>
    <col min="9507" max="9724" width="2.26953125" style="350"/>
    <col min="9725" max="9762" width="2.36328125" style="350" customWidth="1"/>
    <col min="9763" max="9980" width="2.26953125" style="350"/>
    <col min="9981" max="10018" width="2.36328125" style="350" customWidth="1"/>
    <col min="10019" max="10236" width="2.26953125" style="350"/>
    <col min="10237" max="10274" width="2.36328125" style="350" customWidth="1"/>
    <col min="10275" max="10492" width="2.26953125" style="350"/>
    <col min="10493" max="10530" width="2.36328125" style="350" customWidth="1"/>
    <col min="10531" max="10748" width="2.26953125" style="350"/>
    <col min="10749" max="10786" width="2.36328125" style="350" customWidth="1"/>
    <col min="10787" max="11004" width="2.26953125" style="350"/>
    <col min="11005" max="11042" width="2.36328125" style="350" customWidth="1"/>
    <col min="11043" max="11260" width="2.26953125" style="350"/>
    <col min="11261" max="11298" width="2.36328125" style="350" customWidth="1"/>
    <col min="11299" max="11516" width="2.26953125" style="350"/>
    <col min="11517" max="11554" width="2.36328125" style="350" customWidth="1"/>
    <col min="11555" max="11772" width="2.26953125" style="350"/>
    <col min="11773" max="11810" width="2.36328125" style="350" customWidth="1"/>
    <col min="11811" max="12028" width="2.26953125" style="350"/>
    <col min="12029" max="12066" width="2.36328125" style="350" customWidth="1"/>
    <col min="12067" max="12284" width="2.26953125" style="350"/>
    <col min="12285" max="12322" width="2.36328125" style="350" customWidth="1"/>
    <col min="12323" max="12540" width="2.26953125" style="350"/>
    <col min="12541" max="12578" width="2.36328125" style="350" customWidth="1"/>
    <col min="12579" max="12796" width="2.26953125" style="350"/>
    <col min="12797" max="12834" width="2.36328125" style="350" customWidth="1"/>
    <col min="12835" max="13052" width="2.26953125" style="350"/>
    <col min="13053" max="13090" width="2.36328125" style="350" customWidth="1"/>
    <col min="13091" max="13308" width="2.26953125" style="350"/>
    <col min="13309" max="13346" width="2.36328125" style="350" customWidth="1"/>
    <col min="13347" max="13564" width="2.26953125" style="350"/>
    <col min="13565" max="13602" width="2.36328125" style="350" customWidth="1"/>
    <col min="13603" max="13820" width="2.26953125" style="350"/>
    <col min="13821" max="13858" width="2.36328125" style="350" customWidth="1"/>
    <col min="13859" max="14076" width="2.26953125" style="350"/>
    <col min="14077" max="14114" width="2.36328125" style="350" customWidth="1"/>
    <col min="14115" max="14332" width="2.26953125" style="350"/>
    <col min="14333" max="14370" width="2.36328125" style="350" customWidth="1"/>
    <col min="14371" max="14588" width="2.26953125" style="350"/>
    <col min="14589" max="14626" width="2.36328125" style="350" customWidth="1"/>
    <col min="14627" max="14844" width="2.26953125" style="350"/>
    <col min="14845" max="14882" width="2.36328125" style="350" customWidth="1"/>
    <col min="14883" max="15100" width="2.26953125" style="350"/>
    <col min="15101" max="15138" width="2.36328125" style="350" customWidth="1"/>
    <col min="15139" max="15356" width="2.26953125" style="350"/>
    <col min="15357" max="15394" width="2.36328125" style="350" customWidth="1"/>
    <col min="15395" max="15612" width="2.26953125" style="350"/>
    <col min="15613" max="15650" width="2.36328125" style="350" customWidth="1"/>
    <col min="15651" max="15868" width="2.26953125" style="350"/>
    <col min="15869" max="15906" width="2.36328125" style="350" customWidth="1"/>
    <col min="15907" max="16124" width="2.26953125" style="350"/>
    <col min="16125" max="16162" width="2.36328125" style="350" customWidth="1"/>
    <col min="16163" max="16384" width="2.26953125" style="350"/>
  </cols>
  <sheetData>
    <row r="1" spans="1:38" ht="21" customHeight="1">
      <c r="B1" s="1174" t="s">
        <v>1803</v>
      </c>
      <c r="AB1" s="2323" t="s">
        <v>793</v>
      </c>
      <c r="AC1" s="2324"/>
      <c r="AD1" s="2324"/>
      <c r="AE1" s="2324"/>
      <c r="AF1" s="2324"/>
      <c r="AG1" s="2324"/>
      <c r="AH1" s="2324"/>
      <c r="AI1" s="2324"/>
      <c r="AJ1" s="2324"/>
      <c r="AK1" s="2324"/>
      <c r="AL1" s="2324"/>
    </row>
    <row r="2" spans="1:38" ht="20.25" customHeight="1"/>
    <row r="3" spans="1:38" ht="20.25" customHeight="1">
      <c r="A3" s="2331" t="s">
        <v>794</v>
      </c>
      <c r="B3" s="2332"/>
      <c r="C3" s="2332"/>
      <c r="D3" s="2332"/>
      <c r="E3" s="2332"/>
      <c r="F3" s="2332"/>
      <c r="G3" s="2332"/>
      <c r="H3" s="2332"/>
      <c r="I3" s="2332"/>
      <c r="J3" s="2332"/>
      <c r="K3" s="2332"/>
      <c r="L3" s="2332"/>
      <c r="M3" s="2332"/>
      <c r="N3" s="2332"/>
      <c r="O3" s="2332"/>
      <c r="P3" s="2332"/>
      <c r="Q3" s="2332"/>
      <c r="R3" s="2332"/>
      <c r="S3" s="2332"/>
      <c r="T3" s="2332"/>
      <c r="U3" s="2332"/>
      <c r="V3" s="2332"/>
      <c r="W3" s="2332"/>
      <c r="X3" s="2332"/>
      <c r="Y3" s="2332"/>
      <c r="Z3" s="2332"/>
      <c r="AA3" s="2332"/>
      <c r="AB3" s="2332"/>
      <c r="AC3" s="2332"/>
      <c r="AD3" s="2332"/>
      <c r="AE3" s="2332"/>
      <c r="AF3" s="2332"/>
      <c r="AG3" s="2332"/>
      <c r="AH3" s="2332"/>
      <c r="AI3" s="2332"/>
      <c r="AJ3" s="2332"/>
      <c r="AK3" s="2332"/>
      <c r="AL3" s="2332"/>
    </row>
    <row r="4" spans="1:38" ht="20.25" customHeight="1">
      <c r="A4" s="2332"/>
      <c r="B4" s="2332"/>
      <c r="C4" s="2332"/>
      <c r="D4" s="2332"/>
      <c r="E4" s="2332"/>
      <c r="F4" s="2332"/>
      <c r="G4" s="2332"/>
      <c r="H4" s="2332"/>
      <c r="I4" s="2332"/>
      <c r="J4" s="2332"/>
      <c r="K4" s="2332"/>
      <c r="L4" s="2332"/>
      <c r="M4" s="2332"/>
      <c r="N4" s="2332"/>
      <c r="O4" s="2332"/>
      <c r="P4" s="2332"/>
      <c r="Q4" s="2332"/>
      <c r="R4" s="2332"/>
      <c r="S4" s="2332"/>
      <c r="T4" s="2332"/>
      <c r="U4" s="2332"/>
      <c r="V4" s="2332"/>
      <c r="W4" s="2332"/>
      <c r="X4" s="2332"/>
      <c r="Y4" s="2332"/>
      <c r="Z4" s="2332"/>
      <c r="AA4" s="2332"/>
      <c r="AB4" s="2332"/>
      <c r="AC4" s="2332"/>
      <c r="AD4" s="2332"/>
      <c r="AE4" s="2332"/>
      <c r="AF4" s="2332"/>
      <c r="AG4" s="2332"/>
      <c r="AH4" s="2332"/>
      <c r="AI4" s="2332"/>
      <c r="AJ4" s="2332"/>
      <c r="AK4" s="2332"/>
      <c r="AL4" s="2332"/>
    </row>
    <row r="5" spans="1:38" ht="20.25" customHeight="1"/>
    <row r="6" spans="1:38" ht="25.5" customHeight="1">
      <c r="B6" s="2333" t="s">
        <v>585</v>
      </c>
      <c r="C6" s="2334"/>
      <c r="D6" s="2334"/>
      <c r="E6" s="2334"/>
      <c r="F6" s="2334"/>
      <c r="G6" s="2334"/>
      <c r="H6" s="2334"/>
      <c r="I6" s="2334"/>
      <c r="J6" s="2334"/>
      <c r="K6" s="2335"/>
      <c r="L6" s="2333"/>
      <c r="M6" s="2334"/>
      <c r="N6" s="2334"/>
      <c r="O6" s="2334"/>
      <c r="P6" s="2334"/>
      <c r="Q6" s="2334"/>
      <c r="R6" s="2334"/>
      <c r="S6" s="2334"/>
      <c r="T6" s="2334"/>
      <c r="U6" s="2334"/>
      <c r="V6" s="2334"/>
      <c r="W6" s="2334"/>
      <c r="X6" s="2334"/>
      <c r="Y6" s="2334"/>
      <c r="Z6" s="2334"/>
      <c r="AA6" s="2334"/>
      <c r="AB6" s="2334"/>
      <c r="AC6" s="2334"/>
      <c r="AD6" s="2334"/>
      <c r="AE6" s="2334"/>
      <c r="AF6" s="2334"/>
      <c r="AG6" s="2334"/>
      <c r="AH6" s="2334"/>
      <c r="AI6" s="2334"/>
      <c r="AJ6" s="2334"/>
      <c r="AK6" s="2334"/>
      <c r="AL6" s="2335"/>
    </row>
    <row r="7" spans="1:38" ht="10.5" customHeight="1">
      <c r="B7" s="2366" t="s">
        <v>586</v>
      </c>
      <c r="C7" s="2367"/>
      <c r="D7" s="352"/>
      <c r="E7" s="352"/>
      <c r="F7" s="352"/>
      <c r="G7" s="352"/>
      <c r="H7" s="352"/>
      <c r="I7" s="352"/>
      <c r="J7" s="352"/>
      <c r="K7" s="352"/>
      <c r="L7" s="352"/>
      <c r="M7" s="352"/>
      <c r="N7" s="352"/>
      <c r="O7" s="352"/>
      <c r="P7" s="352"/>
      <c r="Q7" s="352"/>
      <c r="R7" s="2366" t="s">
        <v>587</v>
      </c>
      <c r="S7" s="2367"/>
      <c r="T7" s="353"/>
      <c r="U7" s="352"/>
      <c r="V7" s="352"/>
      <c r="W7" s="352"/>
      <c r="X7" s="352"/>
      <c r="Y7" s="352"/>
      <c r="Z7" s="352"/>
      <c r="AA7" s="352"/>
      <c r="AB7" s="352"/>
      <c r="AC7" s="352"/>
      <c r="AD7" s="352"/>
      <c r="AE7" s="352"/>
      <c r="AF7" s="352"/>
      <c r="AG7" s="352"/>
      <c r="AH7" s="352"/>
      <c r="AI7" s="352"/>
      <c r="AJ7" s="352"/>
      <c r="AK7" s="352"/>
      <c r="AL7" s="354"/>
    </row>
    <row r="8" spans="1:38" ht="10.5" customHeight="1">
      <c r="B8" s="2368"/>
      <c r="C8" s="2369"/>
      <c r="R8" s="2368"/>
      <c r="S8" s="2369"/>
      <c r="T8" s="355"/>
      <c r="U8" s="2337">
        <v>1</v>
      </c>
      <c r="W8" s="2336" t="s">
        <v>588</v>
      </c>
      <c r="X8" s="2336"/>
      <c r="Y8" s="2336"/>
      <c r="Z8" s="2336"/>
      <c r="AA8" s="2336"/>
      <c r="AB8" s="2336"/>
      <c r="AC8" s="2336"/>
      <c r="AD8" s="2336"/>
      <c r="AE8" s="2336"/>
      <c r="AF8" s="2336"/>
      <c r="AG8" s="2336"/>
      <c r="AH8" s="2336"/>
      <c r="AI8" s="2336"/>
      <c r="AJ8" s="2336"/>
      <c r="AK8" s="2336"/>
      <c r="AL8" s="356"/>
    </row>
    <row r="9" spans="1:38" ht="10.5" customHeight="1">
      <c r="B9" s="2368"/>
      <c r="C9" s="2369"/>
      <c r="R9" s="2368"/>
      <c r="S9" s="2369"/>
      <c r="T9" s="355"/>
      <c r="U9" s="2337"/>
      <c r="W9" s="2336"/>
      <c r="X9" s="2336"/>
      <c r="Y9" s="2336"/>
      <c r="Z9" s="2336"/>
      <c r="AA9" s="2336"/>
      <c r="AB9" s="2336"/>
      <c r="AC9" s="2336"/>
      <c r="AD9" s="2336"/>
      <c r="AE9" s="2336"/>
      <c r="AF9" s="2336"/>
      <c r="AG9" s="2336"/>
      <c r="AH9" s="2336"/>
      <c r="AI9" s="2336"/>
      <c r="AJ9" s="2336"/>
      <c r="AK9" s="2336"/>
      <c r="AL9" s="356"/>
    </row>
    <row r="10" spans="1:38" ht="10.5" customHeight="1">
      <c r="B10" s="2368"/>
      <c r="C10" s="2369"/>
      <c r="F10" s="2337">
        <v>1</v>
      </c>
      <c r="G10" s="357"/>
      <c r="H10" s="2336" t="s">
        <v>589</v>
      </c>
      <c r="I10" s="2336"/>
      <c r="J10" s="2336"/>
      <c r="K10" s="2336"/>
      <c r="L10" s="2336"/>
      <c r="M10" s="2336"/>
      <c r="N10" s="2336"/>
      <c r="O10" s="2336"/>
      <c r="R10" s="2368"/>
      <c r="S10" s="2369"/>
      <c r="T10" s="355"/>
      <c r="U10" s="2337">
        <v>2</v>
      </c>
      <c r="W10" s="2336" t="s">
        <v>590</v>
      </c>
      <c r="X10" s="2336"/>
      <c r="Y10" s="2336"/>
      <c r="Z10" s="2336"/>
      <c r="AA10" s="2336"/>
      <c r="AB10" s="2336"/>
      <c r="AC10" s="2336"/>
      <c r="AD10" s="2336"/>
      <c r="AE10" s="2336"/>
      <c r="AF10" s="2336"/>
      <c r="AG10" s="2336"/>
      <c r="AH10" s="2336"/>
      <c r="AI10" s="2336"/>
      <c r="AJ10" s="2336"/>
      <c r="AK10" s="2336"/>
      <c r="AL10" s="358"/>
    </row>
    <row r="11" spans="1:38" ht="10.5" customHeight="1">
      <c r="B11" s="2368"/>
      <c r="C11" s="2369"/>
      <c r="F11" s="2337"/>
      <c r="G11" s="357"/>
      <c r="H11" s="2336"/>
      <c r="I11" s="2336"/>
      <c r="J11" s="2336"/>
      <c r="K11" s="2336"/>
      <c r="L11" s="2336"/>
      <c r="M11" s="2336"/>
      <c r="N11" s="2336"/>
      <c r="O11" s="2336"/>
      <c r="R11" s="2368"/>
      <c r="S11" s="2369"/>
      <c r="T11" s="355"/>
      <c r="U11" s="2337"/>
      <c r="W11" s="2336"/>
      <c r="X11" s="2336"/>
      <c r="Y11" s="2336"/>
      <c r="Z11" s="2336"/>
      <c r="AA11" s="2336"/>
      <c r="AB11" s="2336"/>
      <c r="AC11" s="2336"/>
      <c r="AD11" s="2336"/>
      <c r="AE11" s="2336"/>
      <c r="AF11" s="2336"/>
      <c r="AG11" s="2336"/>
      <c r="AH11" s="2336"/>
      <c r="AI11" s="2336"/>
      <c r="AJ11" s="2336"/>
      <c r="AK11" s="2336"/>
      <c r="AL11" s="358"/>
    </row>
    <row r="12" spans="1:38" ht="10.5" customHeight="1">
      <c r="B12" s="2368"/>
      <c r="C12" s="2369"/>
      <c r="F12" s="2337">
        <v>2</v>
      </c>
      <c r="G12" s="357"/>
      <c r="H12" s="2336" t="s">
        <v>591</v>
      </c>
      <c r="I12" s="2336"/>
      <c r="J12" s="2336"/>
      <c r="K12" s="2336"/>
      <c r="L12" s="2336"/>
      <c r="M12" s="2336"/>
      <c r="N12" s="2336"/>
      <c r="O12" s="2336"/>
      <c r="R12" s="2368"/>
      <c r="S12" s="2369"/>
      <c r="T12" s="355"/>
      <c r="U12" s="2337">
        <v>3</v>
      </c>
      <c r="W12" s="2336" t="s">
        <v>592</v>
      </c>
      <c r="X12" s="2336"/>
      <c r="Y12" s="2336"/>
      <c r="Z12" s="2336"/>
      <c r="AA12" s="2336"/>
      <c r="AB12" s="2336"/>
      <c r="AC12" s="2336"/>
      <c r="AD12" s="2336"/>
      <c r="AE12" s="2336"/>
      <c r="AF12" s="2336"/>
      <c r="AG12" s="2336"/>
      <c r="AH12" s="2336"/>
      <c r="AI12" s="2336"/>
      <c r="AJ12" s="2336"/>
      <c r="AK12" s="2336"/>
      <c r="AL12" s="356"/>
    </row>
    <row r="13" spans="1:38" ht="10.5" customHeight="1">
      <c r="B13" s="2368"/>
      <c r="C13" s="2369"/>
      <c r="F13" s="2337"/>
      <c r="G13" s="357"/>
      <c r="H13" s="2336"/>
      <c r="I13" s="2336"/>
      <c r="J13" s="2336"/>
      <c r="K13" s="2336"/>
      <c r="L13" s="2336"/>
      <c r="M13" s="2336"/>
      <c r="N13" s="2336"/>
      <c r="O13" s="2336"/>
      <c r="R13" s="2368"/>
      <c r="S13" s="2369"/>
      <c r="T13" s="355"/>
      <c r="U13" s="2337"/>
      <c r="W13" s="2336"/>
      <c r="X13" s="2336"/>
      <c r="Y13" s="2336"/>
      <c r="Z13" s="2336"/>
      <c r="AA13" s="2336"/>
      <c r="AB13" s="2336"/>
      <c r="AC13" s="2336"/>
      <c r="AD13" s="2336"/>
      <c r="AE13" s="2336"/>
      <c r="AF13" s="2336"/>
      <c r="AG13" s="2336"/>
      <c r="AH13" s="2336"/>
      <c r="AI13" s="2336"/>
      <c r="AJ13" s="2336"/>
      <c r="AK13" s="2336"/>
      <c r="AL13" s="356"/>
    </row>
    <row r="14" spans="1:38" ht="10.5" customHeight="1">
      <c r="B14" s="2368"/>
      <c r="C14" s="2369"/>
      <c r="F14" s="2337">
        <v>3</v>
      </c>
      <c r="G14" s="357"/>
      <c r="H14" s="2336" t="s">
        <v>593</v>
      </c>
      <c r="I14" s="2336"/>
      <c r="J14" s="2336"/>
      <c r="K14" s="2336"/>
      <c r="L14" s="2336"/>
      <c r="M14" s="2336"/>
      <c r="N14" s="2336"/>
      <c r="O14" s="2336"/>
      <c r="R14" s="2368"/>
      <c r="S14" s="2369"/>
      <c r="T14" s="355"/>
      <c r="U14" s="2337">
        <v>4</v>
      </c>
      <c r="W14" s="2336" t="s">
        <v>594</v>
      </c>
      <c r="X14" s="2336"/>
      <c r="Y14" s="2336"/>
      <c r="Z14" s="2336"/>
      <c r="AA14" s="2336"/>
      <c r="AB14" s="2336"/>
      <c r="AC14" s="2336"/>
      <c r="AD14" s="2336"/>
      <c r="AE14" s="2336"/>
      <c r="AF14" s="2336"/>
      <c r="AG14" s="2336"/>
      <c r="AH14" s="2336"/>
      <c r="AI14" s="2336"/>
      <c r="AJ14" s="2336"/>
      <c r="AK14" s="2336"/>
      <c r="AL14" s="356"/>
    </row>
    <row r="15" spans="1:38" ht="10.5" customHeight="1">
      <c r="B15" s="2368"/>
      <c r="C15" s="2369"/>
      <c r="F15" s="2337"/>
      <c r="G15" s="357"/>
      <c r="H15" s="2336"/>
      <c r="I15" s="2336"/>
      <c r="J15" s="2336"/>
      <c r="K15" s="2336"/>
      <c r="L15" s="2336"/>
      <c r="M15" s="2336"/>
      <c r="N15" s="2336"/>
      <c r="O15" s="2336"/>
      <c r="R15" s="2368"/>
      <c r="S15" s="2369"/>
      <c r="T15" s="355"/>
      <c r="U15" s="2337"/>
      <c r="W15" s="2336"/>
      <c r="X15" s="2336"/>
      <c r="Y15" s="2336"/>
      <c r="Z15" s="2336"/>
      <c r="AA15" s="2336"/>
      <c r="AB15" s="2336"/>
      <c r="AC15" s="2336"/>
      <c r="AD15" s="2336"/>
      <c r="AE15" s="2336"/>
      <c r="AF15" s="2336"/>
      <c r="AG15" s="2336"/>
      <c r="AH15" s="2336"/>
      <c r="AI15" s="2336"/>
      <c r="AJ15" s="2336"/>
      <c r="AK15" s="2336"/>
      <c r="AL15" s="356"/>
    </row>
    <row r="16" spans="1:38" ht="10.5" customHeight="1">
      <c r="B16" s="2368"/>
      <c r="C16" s="2369"/>
      <c r="F16" s="2337">
        <v>4</v>
      </c>
      <c r="G16" s="357"/>
      <c r="H16" s="2336" t="s">
        <v>595</v>
      </c>
      <c r="I16" s="2336"/>
      <c r="J16" s="2336"/>
      <c r="K16" s="2336"/>
      <c r="L16" s="2336"/>
      <c r="M16" s="2336"/>
      <c r="N16" s="2336"/>
      <c r="O16" s="2336"/>
      <c r="R16" s="2368"/>
      <c r="S16" s="2369"/>
      <c r="T16" s="355"/>
      <c r="U16" s="2337">
        <v>5</v>
      </c>
      <c r="W16" s="2336" t="s">
        <v>596</v>
      </c>
      <c r="X16" s="2336"/>
      <c r="Y16" s="2336"/>
      <c r="Z16" s="2336"/>
      <c r="AA16" s="2336"/>
      <c r="AB16" s="2336"/>
      <c r="AC16" s="2336"/>
      <c r="AD16" s="2336"/>
      <c r="AE16" s="2336"/>
      <c r="AF16" s="2336"/>
      <c r="AG16" s="2336"/>
      <c r="AH16" s="2336"/>
      <c r="AI16" s="2336"/>
      <c r="AJ16" s="2336"/>
      <c r="AK16" s="2336"/>
      <c r="AL16" s="356"/>
    </row>
    <row r="17" spans="2:38" ht="10.5" customHeight="1">
      <c r="B17" s="2368"/>
      <c r="C17" s="2369"/>
      <c r="F17" s="2337"/>
      <c r="G17" s="357"/>
      <c r="H17" s="2336"/>
      <c r="I17" s="2336"/>
      <c r="J17" s="2336"/>
      <c r="K17" s="2336"/>
      <c r="L17" s="2336"/>
      <c r="M17" s="2336"/>
      <c r="N17" s="2336"/>
      <c r="O17" s="2336"/>
      <c r="R17" s="2368"/>
      <c r="S17" s="2369"/>
      <c r="T17" s="355"/>
      <c r="U17" s="2337"/>
      <c r="W17" s="2336"/>
      <c r="X17" s="2336"/>
      <c r="Y17" s="2336"/>
      <c r="Z17" s="2336"/>
      <c r="AA17" s="2336"/>
      <c r="AB17" s="2336"/>
      <c r="AC17" s="2336"/>
      <c r="AD17" s="2336"/>
      <c r="AE17" s="2336"/>
      <c r="AF17" s="2336"/>
      <c r="AG17" s="2336"/>
      <c r="AH17" s="2336"/>
      <c r="AI17" s="2336"/>
      <c r="AJ17" s="2336"/>
      <c r="AK17" s="2336"/>
      <c r="AL17" s="356"/>
    </row>
    <row r="18" spans="2:38" ht="10.5" customHeight="1">
      <c r="B18" s="2368"/>
      <c r="C18" s="2369"/>
      <c r="F18" s="2337">
        <v>5</v>
      </c>
      <c r="G18" s="357"/>
      <c r="H18" s="2336" t="s">
        <v>597</v>
      </c>
      <c r="I18" s="2336"/>
      <c r="J18" s="2336"/>
      <c r="K18" s="2336"/>
      <c r="L18" s="2336"/>
      <c r="M18" s="2336"/>
      <c r="N18" s="2336"/>
      <c r="O18" s="2336"/>
      <c r="R18" s="2368"/>
      <c r="S18" s="2369"/>
      <c r="T18" s="355"/>
      <c r="U18" s="2337">
        <v>6</v>
      </c>
      <c r="W18" s="2336" t="s">
        <v>598</v>
      </c>
      <c r="X18" s="2336"/>
      <c r="Y18" s="2336"/>
      <c r="Z18" s="2336"/>
      <c r="AA18" s="2336"/>
      <c r="AB18" s="2336"/>
      <c r="AC18" s="2336"/>
      <c r="AD18" s="2336"/>
      <c r="AE18" s="2336"/>
      <c r="AF18" s="2336"/>
      <c r="AG18" s="2336"/>
      <c r="AH18" s="2336"/>
      <c r="AI18" s="2336"/>
      <c r="AJ18" s="2336"/>
      <c r="AK18" s="2336"/>
      <c r="AL18" s="356"/>
    </row>
    <row r="19" spans="2:38" ht="10.5" customHeight="1">
      <c r="B19" s="2368"/>
      <c r="C19" s="2369"/>
      <c r="F19" s="2337"/>
      <c r="G19" s="357"/>
      <c r="H19" s="2336"/>
      <c r="I19" s="2336"/>
      <c r="J19" s="2336"/>
      <c r="K19" s="2336"/>
      <c r="L19" s="2336"/>
      <c r="M19" s="2336"/>
      <c r="N19" s="2336"/>
      <c r="O19" s="2336"/>
      <c r="R19" s="2368"/>
      <c r="S19" s="2369"/>
      <c r="T19" s="355"/>
      <c r="U19" s="2337"/>
      <c r="W19" s="2336"/>
      <c r="X19" s="2336"/>
      <c r="Y19" s="2336"/>
      <c r="Z19" s="2336"/>
      <c r="AA19" s="2336"/>
      <c r="AB19" s="2336"/>
      <c r="AC19" s="2336"/>
      <c r="AD19" s="2336"/>
      <c r="AE19" s="2336"/>
      <c r="AF19" s="2336"/>
      <c r="AG19" s="2336"/>
      <c r="AH19" s="2336"/>
      <c r="AI19" s="2336"/>
      <c r="AJ19" s="2336"/>
      <c r="AK19" s="2336"/>
      <c r="AL19" s="356"/>
    </row>
    <row r="20" spans="2:38" ht="10.5" customHeight="1">
      <c r="B20" s="2368"/>
      <c r="C20" s="2369"/>
      <c r="R20" s="2368"/>
      <c r="S20" s="2369"/>
      <c r="T20" s="355"/>
      <c r="U20" s="2337">
        <v>7</v>
      </c>
      <c r="W20" s="2336" t="s">
        <v>599</v>
      </c>
      <c r="X20" s="2336"/>
      <c r="Y20" s="2336"/>
      <c r="Z20" s="2336"/>
      <c r="AA20" s="2336"/>
      <c r="AB20" s="2336"/>
      <c r="AC20" s="2336"/>
      <c r="AD20" s="2336"/>
      <c r="AE20" s="2336"/>
      <c r="AF20" s="2336"/>
      <c r="AG20" s="2336"/>
      <c r="AH20" s="2336"/>
      <c r="AI20" s="2336"/>
      <c r="AJ20" s="2336"/>
      <c r="AK20" s="2336"/>
      <c r="AL20" s="356"/>
    </row>
    <row r="21" spans="2:38" ht="10.5" customHeight="1">
      <c r="B21" s="2368"/>
      <c r="C21" s="2369"/>
      <c r="R21" s="2368"/>
      <c r="S21" s="2369"/>
      <c r="T21" s="355"/>
      <c r="U21" s="2337"/>
      <c r="W21" s="2336"/>
      <c r="X21" s="2336"/>
      <c r="Y21" s="2336"/>
      <c r="Z21" s="2336"/>
      <c r="AA21" s="2336"/>
      <c r="AB21" s="2336"/>
      <c r="AC21" s="2336"/>
      <c r="AD21" s="2336"/>
      <c r="AE21" s="2336"/>
      <c r="AF21" s="2336"/>
      <c r="AG21" s="2336"/>
      <c r="AH21" s="2336"/>
      <c r="AI21" s="2336"/>
      <c r="AJ21" s="2336"/>
      <c r="AK21" s="2336"/>
      <c r="AL21" s="356"/>
    </row>
    <row r="22" spans="2:38" ht="10.5" customHeight="1">
      <c r="B22" s="2368"/>
      <c r="C22" s="2369"/>
      <c r="R22" s="2368"/>
      <c r="S22" s="2369"/>
      <c r="T22" s="355"/>
      <c r="U22" s="2337">
        <v>8</v>
      </c>
      <c r="W22" s="2336" t="s">
        <v>600</v>
      </c>
      <c r="X22" s="2336"/>
      <c r="Y22" s="2336"/>
      <c r="Z22" s="2336"/>
      <c r="AA22" s="2336"/>
      <c r="AB22" s="2336"/>
      <c r="AC22" s="2336"/>
      <c r="AD22" s="2336"/>
      <c r="AE22" s="2336"/>
      <c r="AF22" s="2336"/>
      <c r="AG22" s="2336"/>
      <c r="AH22" s="2336"/>
      <c r="AI22" s="2336"/>
      <c r="AJ22" s="2336"/>
      <c r="AK22" s="2336"/>
      <c r="AL22" s="356"/>
    </row>
    <row r="23" spans="2:38" ht="10.5" customHeight="1">
      <c r="B23" s="2368"/>
      <c r="C23" s="2369"/>
      <c r="R23" s="2368"/>
      <c r="S23" s="2369"/>
      <c r="T23" s="355"/>
      <c r="U23" s="2337"/>
      <c r="W23" s="2336"/>
      <c r="X23" s="2336"/>
      <c r="Y23" s="2336"/>
      <c r="Z23" s="2336"/>
      <c r="AA23" s="2336"/>
      <c r="AB23" s="2336"/>
      <c r="AC23" s="2336"/>
      <c r="AD23" s="2336"/>
      <c r="AE23" s="2336"/>
      <c r="AF23" s="2336"/>
      <c r="AG23" s="2336"/>
      <c r="AH23" s="2336"/>
      <c r="AI23" s="2336"/>
      <c r="AJ23" s="2336"/>
      <c r="AK23" s="2336"/>
      <c r="AL23" s="356"/>
    </row>
    <row r="24" spans="2:38" ht="10.5" customHeight="1">
      <c r="B24" s="2370"/>
      <c r="C24" s="2371"/>
      <c r="D24" s="359"/>
      <c r="E24" s="359"/>
      <c r="F24" s="359"/>
      <c r="G24" s="359"/>
      <c r="H24" s="359"/>
      <c r="I24" s="359"/>
      <c r="J24" s="359"/>
      <c r="K24" s="359"/>
      <c r="L24" s="359"/>
      <c r="M24" s="359"/>
      <c r="N24" s="359"/>
      <c r="O24" s="359"/>
      <c r="P24" s="359"/>
      <c r="Q24" s="359"/>
      <c r="R24" s="2370"/>
      <c r="S24" s="2371"/>
      <c r="T24" s="360"/>
      <c r="U24" s="359"/>
      <c r="V24" s="359"/>
      <c r="W24" s="359"/>
      <c r="X24" s="359"/>
      <c r="Y24" s="359"/>
      <c r="Z24" s="359"/>
      <c r="AA24" s="359"/>
      <c r="AB24" s="359"/>
      <c r="AC24" s="359"/>
      <c r="AD24" s="359"/>
      <c r="AE24" s="359"/>
      <c r="AF24" s="359"/>
      <c r="AG24" s="359"/>
      <c r="AH24" s="359"/>
      <c r="AI24" s="359"/>
      <c r="AJ24" s="359"/>
      <c r="AK24" s="359"/>
      <c r="AL24" s="361"/>
    </row>
    <row r="25" spans="2:38" ht="13.5" customHeight="1">
      <c r="B25" s="2359" t="s">
        <v>795</v>
      </c>
      <c r="C25" s="2360"/>
      <c r="D25" s="352"/>
      <c r="E25" s="352"/>
      <c r="F25" s="352"/>
      <c r="G25" s="352"/>
      <c r="H25" s="352"/>
      <c r="I25" s="352"/>
      <c r="J25" s="352"/>
      <c r="K25" s="352"/>
      <c r="L25" s="352"/>
      <c r="M25" s="352"/>
      <c r="N25" s="352"/>
      <c r="O25" s="352"/>
      <c r="P25" s="352"/>
      <c r="Q25" s="352"/>
      <c r="R25" s="362"/>
      <c r="S25" s="362"/>
      <c r="T25" s="352"/>
      <c r="U25" s="352"/>
      <c r="V25" s="352"/>
      <c r="W25" s="363"/>
      <c r="X25" s="363"/>
      <c r="Y25" s="363"/>
      <c r="Z25" s="363"/>
      <c r="AA25" s="363"/>
      <c r="AB25" s="363"/>
      <c r="AC25" s="363"/>
      <c r="AD25" s="363"/>
      <c r="AE25" s="363"/>
      <c r="AF25" s="363"/>
      <c r="AG25" s="363"/>
      <c r="AH25" s="363"/>
      <c r="AI25" s="363"/>
      <c r="AJ25" s="363"/>
      <c r="AK25" s="363"/>
      <c r="AL25" s="354"/>
    </row>
    <row r="26" spans="2:38">
      <c r="B26" s="2361"/>
      <c r="C26" s="2362"/>
      <c r="E26" s="2378"/>
      <c r="F26" s="2378"/>
      <c r="G26" s="364" t="s">
        <v>601</v>
      </c>
      <c r="H26" s="364"/>
      <c r="I26" s="364"/>
      <c r="J26" s="364"/>
      <c r="K26" s="364"/>
      <c r="L26" s="364"/>
      <c r="M26" s="364"/>
      <c r="N26" s="364"/>
      <c r="O26" s="365"/>
      <c r="AL26" s="358"/>
    </row>
    <row r="27" spans="2:38">
      <c r="B27" s="2361"/>
      <c r="C27" s="2362"/>
      <c r="E27" s="2378"/>
      <c r="F27" s="2378"/>
      <c r="G27" s="2317" t="s">
        <v>796</v>
      </c>
      <c r="H27" s="2318"/>
      <c r="I27" s="2318"/>
      <c r="J27" s="2319"/>
      <c r="K27" s="2317" t="s">
        <v>797</v>
      </c>
      <c r="L27" s="2318"/>
      <c r="M27" s="2318"/>
      <c r="N27" s="2319"/>
      <c r="O27" s="365"/>
      <c r="AL27" s="358"/>
    </row>
    <row r="28" spans="2:38">
      <c r="B28" s="2361"/>
      <c r="C28" s="2362"/>
      <c r="E28" s="2378"/>
      <c r="F28" s="2378"/>
      <c r="G28" s="2320" t="s">
        <v>798</v>
      </c>
      <c r="H28" s="2321"/>
      <c r="I28" s="2321"/>
      <c r="J28" s="2322"/>
      <c r="K28" s="2320" t="s">
        <v>798</v>
      </c>
      <c r="L28" s="2321"/>
      <c r="M28" s="2321"/>
      <c r="N28" s="2322"/>
      <c r="O28" s="365"/>
      <c r="AL28" s="358"/>
    </row>
    <row r="29" spans="2:38" ht="11.25" customHeight="1">
      <c r="B29" s="2361"/>
      <c r="C29" s="2362"/>
      <c r="E29" s="2338" t="s">
        <v>602</v>
      </c>
      <c r="F29" s="2338"/>
      <c r="G29" s="2311"/>
      <c r="H29" s="2312"/>
      <c r="I29" s="2313"/>
      <c r="J29" s="2309" t="s">
        <v>281</v>
      </c>
      <c r="K29" s="2311"/>
      <c r="L29" s="2312"/>
      <c r="M29" s="2313"/>
      <c r="N29" s="2309" t="s">
        <v>281</v>
      </c>
      <c r="O29" s="355"/>
      <c r="AL29" s="358"/>
    </row>
    <row r="30" spans="2:38" ht="11.25" customHeight="1">
      <c r="B30" s="2361"/>
      <c r="C30" s="2362"/>
      <c r="E30" s="2338"/>
      <c r="F30" s="2338"/>
      <c r="G30" s="2314"/>
      <c r="H30" s="2315"/>
      <c r="I30" s="2316"/>
      <c r="J30" s="2310"/>
      <c r="K30" s="2314"/>
      <c r="L30" s="2315"/>
      <c r="M30" s="2316"/>
      <c r="N30" s="2310"/>
      <c r="O30" s="355"/>
      <c r="AL30" s="358"/>
    </row>
    <row r="31" spans="2:38" ht="11.25" customHeight="1">
      <c r="B31" s="2361"/>
      <c r="C31" s="2362"/>
      <c r="E31" s="2338" t="s">
        <v>208</v>
      </c>
      <c r="F31" s="2338"/>
      <c r="G31" s="2311"/>
      <c r="H31" s="2312"/>
      <c r="I31" s="2313"/>
      <c r="J31" s="2309" t="s">
        <v>281</v>
      </c>
      <c r="K31" s="2311"/>
      <c r="L31" s="2312"/>
      <c r="M31" s="2313"/>
      <c r="N31" s="2309" t="s">
        <v>281</v>
      </c>
      <c r="O31" s="355"/>
      <c r="AL31" s="358"/>
    </row>
    <row r="32" spans="2:38" ht="11.25" customHeight="1">
      <c r="B32" s="2361"/>
      <c r="C32" s="2362"/>
      <c r="E32" s="2338"/>
      <c r="F32" s="2338"/>
      <c r="G32" s="2314"/>
      <c r="H32" s="2315"/>
      <c r="I32" s="2316"/>
      <c r="J32" s="2310"/>
      <c r="K32" s="2314"/>
      <c r="L32" s="2315"/>
      <c r="M32" s="2316"/>
      <c r="N32" s="2310"/>
      <c r="O32" s="355"/>
      <c r="AL32" s="358"/>
    </row>
    <row r="33" spans="2:38" ht="11.25" customHeight="1">
      <c r="B33" s="2361"/>
      <c r="C33" s="2362"/>
      <c r="E33" s="2338" t="s">
        <v>209</v>
      </c>
      <c r="F33" s="2338"/>
      <c r="G33" s="2311"/>
      <c r="H33" s="2312"/>
      <c r="I33" s="2313"/>
      <c r="J33" s="2309" t="s">
        <v>281</v>
      </c>
      <c r="K33" s="2311"/>
      <c r="L33" s="2312"/>
      <c r="M33" s="2313"/>
      <c r="N33" s="2309" t="s">
        <v>281</v>
      </c>
      <c r="O33" s="355"/>
      <c r="AL33" s="358"/>
    </row>
    <row r="34" spans="2:38" ht="11.25" customHeight="1">
      <c r="B34" s="2361"/>
      <c r="C34" s="2362"/>
      <c r="E34" s="2338"/>
      <c r="F34" s="2338"/>
      <c r="G34" s="2314"/>
      <c r="H34" s="2315"/>
      <c r="I34" s="2316"/>
      <c r="J34" s="2310"/>
      <c r="K34" s="2314"/>
      <c r="L34" s="2315"/>
      <c r="M34" s="2316"/>
      <c r="N34" s="2310"/>
      <c r="O34" s="355"/>
      <c r="AL34" s="358"/>
    </row>
    <row r="35" spans="2:38" ht="11.25" customHeight="1">
      <c r="B35" s="2361"/>
      <c r="C35" s="2362"/>
      <c r="E35" s="2338" t="s">
        <v>210</v>
      </c>
      <c r="F35" s="2338"/>
      <c r="G35" s="2311"/>
      <c r="H35" s="2312"/>
      <c r="I35" s="2313"/>
      <c r="J35" s="2309" t="s">
        <v>281</v>
      </c>
      <c r="K35" s="2311"/>
      <c r="L35" s="2312"/>
      <c r="M35" s="2313"/>
      <c r="N35" s="2309" t="s">
        <v>281</v>
      </c>
      <c r="O35" s="355"/>
      <c r="AL35" s="358"/>
    </row>
    <row r="36" spans="2:38" ht="11.25" customHeight="1">
      <c r="B36" s="2361"/>
      <c r="C36" s="2362"/>
      <c r="E36" s="2338"/>
      <c r="F36" s="2338"/>
      <c r="G36" s="2314"/>
      <c r="H36" s="2315"/>
      <c r="I36" s="2316"/>
      <c r="J36" s="2310"/>
      <c r="K36" s="2314"/>
      <c r="L36" s="2315"/>
      <c r="M36" s="2316"/>
      <c r="N36" s="2310"/>
      <c r="O36" s="355"/>
      <c r="AL36" s="358"/>
    </row>
    <row r="37" spans="2:38" ht="11.25" customHeight="1">
      <c r="B37" s="2361"/>
      <c r="C37" s="2362"/>
      <c r="E37" s="2338" t="s">
        <v>211</v>
      </c>
      <c r="F37" s="2338"/>
      <c r="G37" s="2311"/>
      <c r="H37" s="2312"/>
      <c r="I37" s="2313"/>
      <c r="J37" s="2309" t="s">
        <v>281</v>
      </c>
      <c r="K37" s="2311"/>
      <c r="L37" s="2312"/>
      <c r="M37" s="2313"/>
      <c r="N37" s="2309" t="s">
        <v>281</v>
      </c>
      <c r="O37" s="355"/>
      <c r="AL37" s="358"/>
    </row>
    <row r="38" spans="2:38" ht="11.25" customHeight="1">
      <c r="B38" s="2361"/>
      <c r="C38" s="2362"/>
      <c r="E38" s="2338"/>
      <c r="F38" s="2338"/>
      <c r="G38" s="2314"/>
      <c r="H38" s="2315"/>
      <c r="I38" s="2316"/>
      <c r="J38" s="2310"/>
      <c r="K38" s="2314"/>
      <c r="L38" s="2315"/>
      <c r="M38" s="2316"/>
      <c r="N38" s="2310"/>
      <c r="O38" s="355"/>
      <c r="AL38" s="358"/>
    </row>
    <row r="39" spans="2:38" ht="11.25" customHeight="1">
      <c r="B39" s="2361"/>
      <c r="C39" s="2362"/>
      <c r="E39" s="2338" t="s">
        <v>212</v>
      </c>
      <c r="F39" s="2338"/>
      <c r="G39" s="2311"/>
      <c r="H39" s="2312"/>
      <c r="I39" s="2313"/>
      <c r="J39" s="2309" t="s">
        <v>281</v>
      </c>
      <c r="K39" s="2311"/>
      <c r="L39" s="2312"/>
      <c r="M39" s="2313"/>
      <c r="N39" s="2309" t="s">
        <v>281</v>
      </c>
      <c r="O39" s="355"/>
      <c r="AL39" s="358"/>
    </row>
    <row r="40" spans="2:38" ht="11.25" customHeight="1">
      <c r="B40" s="2361"/>
      <c r="C40" s="2362"/>
      <c r="E40" s="2338"/>
      <c r="F40" s="2338"/>
      <c r="G40" s="2314"/>
      <c r="H40" s="2315"/>
      <c r="I40" s="2316"/>
      <c r="J40" s="2310"/>
      <c r="K40" s="2314"/>
      <c r="L40" s="2315"/>
      <c r="M40" s="2316"/>
      <c r="N40" s="2310"/>
      <c r="O40" s="355"/>
      <c r="AL40" s="358"/>
    </row>
    <row r="41" spans="2:38" ht="11.25" customHeight="1">
      <c r="B41" s="2361"/>
      <c r="C41" s="2362"/>
      <c r="E41" s="2338" t="s">
        <v>603</v>
      </c>
      <c r="F41" s="2338"/>
      <c r="G41" s="2311"/>
      <c r="H41" s="2312"/>
      <c r="I41" s="2313"/>
      <c r="J41" s="2309" t="s">
        <v>281</v>
      </c>
      <c r="K41" s="2311"/>
      <c r="L41" s="2312"/>
      <c r="M41" s="2313"/>
      <c r="N41" s="2309" t="s">
        <v>281</v>
      </c>
      <c r="O41" s="355"/>
      <c r="AL41" s="358"/>
    </row>
    <row r="42" spans="2:38" ht="11.25" customHeight="1">
      <c r="B42" s="2361"/>
      <c r="C42" s="2362"/>
      <c r="E42" s="2338"/>
      <c r="F42" s="2338"/>
      <c r="G42" s="2314"/>
      <c r="H42" s="2315"/>
      <c r="I42" s="2316"/>
      <c r="J42" s="2310"/>
      <c r="K42" s="2314"/>
      <c r="L42" s="2315"/>
      <c r="M42" s="2316"/>
      <c r="N42" s="2310"/>
      <c r="O42" s="355"/>
      <c r="AL42" s="358"/>
    </row>
    <row r="43" spans="2:38" ht="11.25" customHeight="1">
      <c r="B43" s="2361"/>
      <c r="C43" s="2362"/>
      <c r="E43" s="2338" t="s">
        <v>604</v>
      </c>
      <c r="F43" s="2338"/>
      <c r="G43" s="2311"/>
      <c r="H43" s="2312"/>
      <c r="I43" s="2313"/>
      <c r="J43" s="2309" t="s">
        <v>281</v>
      </c>
      <c r="K43" s="2311"/>
      <c r="L43" s="2312"/>
      <c r="M43" s="2313"/>
      <c r="N43" s="2309" t="s">
        <v>281</v>
      </c>
      <c r="O43" s="355"/>
      <c r="AL43" s="358"/>
    </row>
    <row r="44" spans="2:38" ht="11.25" customHeight="1">
      <c r="B44" s="2361"/>
      <c r="C44" s="2362"/>
      <c r="E44" s="2338"/>
      <c r="F44" s="2338"/>
      <c r="G44" s="2314"/>
      <c r="H44" s="2315"/>
      <c r="I44" s="2316"/>
      <c r="J44" s="2310"/>
      <c r="K44" s="2314"/>
      <c r="L44" s="2315"/>
      <c r="M44" s="2316"/>
      <c r="N44" s="2310"/>
      <c r="O44" s="355"/>
      <c r="AL44" s="358"/>
    </row>
    <row r="45" spans="2:38" ht="11.25" customHeight="1">
      <c r="B45" s="2361"/>
      <c r="C45" s="2362"/>
      <c r="E45" s="2338" t="s">
        <v>605</v>
      </c>
      <c r="F45" s="2338"/>
      <c r="G45" s="2311"/>
      <c r="H45" s="2312"/>
      <c r="I45" s="2313"/>
      <c r="J45" s="2309" t="s">
        <v>281</v>
      </c>
      <c r="K45" s="2311"/>
      <c r="L45" s="2312"/>
      <c r="M45" s="2313"/>
      <c r="N45" s="2309" t="s">
        <v>281</v>
      </c>
      <c r="O45" s="355"/>
      <c r="AL45" s="358"/>
    </row>
    <row r="46" spans="2:38" ht="11.25" customHeight="1">
      <c r="B46" s="2361"/>
      <c r="C46" s="2362"/>
      <c r="E46" s="2338"/>
      <c r="F46" s="2338"/>
      <c r="G46" s="2314"/>
      <c r="H46" s="2315"/>
      <c r="I46" s="2316"/>
      <c r="J46" s="2310"/>
      <c r="K46" s="2314"/>
      <c r="L46" s="2315"/>
      <c r="M46" s="2316"/>
      <c r="N46" s="2310"/>
      <c r="O46" s="355"/>
      <c r="AL46" s="358"/>
    </row>
    <row r="47" spans="2:38" ht="11.25" customHeight="1">
      <c r="B47" s="2361"/>
      <c r="C47" s="2362"/>
      <c r="E47" s="2338" t="s">
        <v>216</v>
      </c>
      <c r="F47" s="2338"/>
      <c r="G47" s="2311"/>
      <c r="H47" s="2312"/>
      <c r="I47" s="2313"/>
      <c r="J47" s="2309" t="s">
        <v>281</v>
      </c>
      <c r="K47" s="2311"/>
      <c r="L47" s="2312"/>
      <c r="M47" s="2313"/>
      <c r="N47" s="2309" t="s">
        <v>281</v>
      </c>
      <c r="O47" s="355"/>
      <c r="S47" s="2372" t="s">
        <v>1555</v>
      </c>
      <c r="T47" s="2373"/>
      <c r="U47" s="2373"/>
      <c r="V47" s="2373"/>
      <c r="W47" s="2373"/>
      <c r="X47" s="2373"/>
      <c r="Y47" s="2373"/>
      <c r="Z47" s="2374"/>
      <c r="AL47" s="358"/>
    </row>
    <row r="48" spans="2:38" ht="11.25" customHeight="1">
      <c r="B48" s="2361"/>
      <c r="C48" s="2362"/>
      <c r="E48" s="2338"/>
      <c r="F48" s="2338"/>
      <c r="G48" s="2314"/>
      <c r="H48" s="2315"/>
      <c r="I48" s="2316"/>
      <c r="J48" s="2310"/>
      <c r="K48" s="2314"/>
      <c r="L48" s="2315"/>
      <c r="M48" s="2316"/>
      <c r="N48" s="2310"/>
      <c r="O48" s="355"/>
      <c r="S48" s="2375"/>
      <c r="T48" s="2376"/>
      <c r="U48" s="2376"/>
      <c r="V48" s="2376"/>
      <c r="W48" s="2376"/>
      <c r="X48" s="2376"/>
      <c r="Y48" s="2376"/>
      <c r="Z48" s="2377"/>
      <c r="AL48" s="358"/>
    </row>
    <row r="49" spans="2:38" ht="11.25" customHeight="1">
      <c r="B49" s="2361"/>
      <c r="C49" s="2362"/>
      <c r="E49" s="2338" t="s">
        <v>217</v>
      </c>
      <c r="F49" s="2338"/>
      <c r="G49" s="2311"/>
      <c r="H49" s="2312"/>
      <c r="I49" s="2313"/>
      <c r="J49" s="2309" t="s">
        <v>281</v>
      </c>
      <c r="K49" s="2311"/>
      <c r="L49" s="2312"/>
      <c r="M49" s="2313"/>
      <c r="N49" s="2309" t="s">
        <v>281</v>
      </c>
      <c r="O49" s="355"/>
      <c r="S49" s="2317" t="s">
        <v>796</v>
      </c>
      <c r="T49" s="2318"/>
      <c r="U49" s="2318"/>
      <c r="V49" s="2319"/>
      <c r="W49" s="2317" t="s">
        <v>797</v>
      </c>
      <c r="X49" s="2318"/>
      <c r="Y49" s="2318"/>
      <c r="Z49" s="2319"/>
      <c r="AL49" s="358"/>
    </row>
    <row r="50" spans="2:38" ht="11.25" customHeight="1" thickBot="1">
      <c r="B50" s="2361"/>
      <c r="C50" s="2362"/>
      <c r="E50" s="2338"/>
      <c r="F50" s="2338"/>
      <c r="G50" s="2314"/>
      <c r="H50" s="2315"/>
      <c r="I50" s="2316"/>
      <c r="J50" s="2310"/>
      <c r="K50" s="2314"/>
      <c r="L50" s="2315"/>
      <c r="M50" s="2316"/>
      <c r="N50" s="2310"/>
      <c r="O50" s="355"/>
      <c r="S50" s="2320" t="s">
        <v>798</v>
      </c>
      <c r="T50" s="2321"/>
      <c r="U50" s="2321"/>
      <c r="V50" s="2322"/>
      <c r="W50" s="2320" t="s">
        <v>798</v>
      </c>
      <c r="X50" s="2321"/>
      <c r="Y50" s="2321"/>
      <c r="Z50" s="2322"/>
      <c r="AL50" s="358"/>
    </row>
    <row r="51" spans="2:38" ht="11.25" customHeight="1">
      <c r="B51" s="2361"/>
      <c r="C51" s="2362"/>
      <c r="E51" s="2338" t="s">
        <v>218</v>
      </c>
      <c r="F51" s="2338"/>
      <c r="G51" s="2311"/>
      <c r="H51" s="2312"/>
      <c r="I51" s="2313"/>
      <c r="J51" s="2309" t="s">
        <v>281</v>
      </c>
      <c r="K51" s="2311"/>
      <c r="L51" s="2312"/>
      <c r="M51" s="2313"/>
      <c r="N51" s="2309" t="s">
        <v>281</v>
      </c>
      <c r="O51" s="355"/>
      <c r="S51" s="2311"/>
      <c r="T51" s="2312"/>
      <c r="U51" s="2313"/>
      <c r="V51" s="2309" t="s">
        <v>281</v>
      </c>
      <c r="W51" s="2311"/>
      <c r="X51" s="2312"/>
      <c r="Y51" s="2313"/>
      <c r="Z51" s="2309" t="s">
        <v>281</v>
      </c>
      <c r="AE51" s="2325" t="s">
        <v>606</v>
      </c>
      <c r="AF51" s="2326"/>
      <c r="AG51" s="2326"/>
      <c r="AH51" s="2326"/>
      <c r="AI51" s="2326"/>
      <c r="AJ51" s="2326"/>
      <c r="AK51" s="2327"/>
      <c r="AL51" s="358"/>
    </row>
    <row r="52" spans="2:38" ht="11.25" customHeight="1" thickBot="1">
      <c r="B52" s="2361"/>
      <c r="C52" s="2362"/>
      <c r="E52" s="2365"/>
      <c r="F52" s="2365"/>
      <c r="G52" s="2314"/>
      <c r="H52" s="2315"/>
      <c r="I52" s="2316"/>
      <c r="J52" s="2310"/>
      <c r="K52" s="2314"/>
      <c r="L52" s="2315"/>
      <c r="M52" s="2316"/>
      <c r="N52" s="2310"/>
      <c r="O52" s="355"/>
      <c r="S52" s="2314"/>
      <c r="T52" s="2315"/>
      <c r="U52" s="2316"/>
      <c r="V52" s="2310"/>
      <c r="W52" s="2314"/>
      <c r="X52" s="2315"/>
      <c r="Y52" s="2316"/>
      <c r="Z52" s="2310"/>
      <c r="AE52" s="2328"/>
      <c r="AF52" s="2329"/>
      <c r="AG52" s="2329"/>
      <c r="AH52" s="2329"/>
      <c r="AI52" s="2329"/>
      <c r="AJ52" s="2329"/>
      <c r="AK52" s="2330"/>
      <c r="AL52" s="358"/>
    </row>
    <row r="53" spans="2:38" ht="11.25" customHeight="1">
      <c r="B53" s="2361"/>
      <c r="C53" s="2362"/>
      <c r="E53" s="2355" t="s">
        <v>20</v>
      </c>
      <c r="F53" s="2356"/>
      <c r="G53" s="2326">
        <f>SUM(G29:I52)+SUM(K29:M52)</f>
        <v>0</v>
      </c>
      <c r="H53" s="2326"/>
      <c r="I53" s="2326"/>
      <c r="J53" s="2326"/>
      <c r="K53" s="2326"/>
      <c r="L53" s="2326"/>
      <c r="M53" s="2326"/>
      <c r="N53" s="2346" t="s">
        <v>281</v>
      </c>
      <c r="O53" s="366"/>
      <c r="P53" s="2348" t="s">
        <v>799</v>
      </c>
      <c r="Q53" s="2348"/>
      <c r="R53" s="366"/>
      <c r="S53" s="2355" t="s">
        <v>20</v>
      </c>
      <c r="T53" s="2356"/>
      <c r="U53" s="2340">
        <f>S51+W51</f>
        <v>0</v>
      </c>
      <c r="V53" s="2341"/>
      <c r="W53" s="2341"/>
      <c r="X53" s="2341"/>
      <c r="Y53" s="2342"/>
      <c r="Z53" s="2346" t="s">
        <v>281</v>
      </c>
      <c r="AB53" s="2348" t="s">
        <v>800</v>
      </c>
      <c r="AC53" s="2348"/>
      <c r="AE53" s="2349" t="e">
        <f>ROUND(G53/U53*100,0)</f>
        <v>#DIV/0!</v>
      </c>
      <c r="AF53" s="2350"/>
      <c r="AG53" s="2350"/>
      <c r="AH53" s="2350"/>
      <c r="AI53" s="2350"/>
      <c r="AJ53" s="2329" t="s">
        <v>801</v>
      </c>
      <c r="AK53" s="2330"/>
      <c r="AL53" s="358"/>
    </row>
    <row r="54" spans="2:38" ht="11.25" customHeight="1" thickBot="1">
      <c r="B54" s="2361"/>
      <c r="C54" s="2362"/>
      <c r="E54" s="2357"/>
      <c r="F54" s="2358"/>
      <c r="G54" s="2353"/>
      <c r="H54" s="2353"/>
      <c r="I54" s="2353"/>
      <c r="J54" s="2353"/>
      <c r="K54" s="2353"/>
      <c r="L54" s="2353"/>
      <c r="M54" s="2353"/>
      <c r="N54" s="2347"/>
      <c r="O54" s="366"/>
      <c r="P54" s="2348"/>
      <c r="Q54" s="2348"/>
      <c r="R54" s="366"/>
      <c r="S54" s="2357"/>
      <c r="T54" s="2358"/>
      <c r="U54" s="2343"/>
      <c r="V54" s="2344"/>
      <c r="W54" s="2344"/>
      <c r="X54" s="2344"/>
      <c r="Y54" s="2345"/>
      <c r="Z54" s="2347"/>
      <c r="AB54" s="2348"/>
      <c r="AC54" s="2348"/>
      <c r="AE54" s="2351"/>
      <c r="AF54" s="2352"/>
      <c r="AG54" s="2352"/>
      <c r="AH54" s="2352"/>
      <c r="AI54" s="2352"/>
      <c r="AJ54" s="2353"/>
      <c r="AK54" s="2354"/>
      <c r="AL54" s="358"/>
    </row>
    <row r="55" spans="2:38">
      <c r="B55" s="2363"/>
      <c r="C55" s="2364"/>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67"/>
    </row>
    <row r="56" spans="2:38" ht="163.5" customHeight="1">
      <c r="B56" s="2339" t="s">
        <v>802</v>
      </c>
      <c r="C56" s="2339"/>
      <c r="D56" s="2339"/>
      <c r="E56" s="2339"/>
      <c r="F56" s="2339"/>
      <c r="G56" s="2339"/>
      <c r="H56" s="2339"/>
      <c r="I56" s="2339"/>
      <c r="J56" s="2339"/>
      <c r="K56" s="2339"/>
      <c r="L56" s="2339"/>
      <c r="M56" s="2339"/>
      <c r="N56" s="2339"/>
      <c r="O56" s="2339"/>
      <c r="P56" s="2339"/>
      <c r="Q56" s="2339"/>
      <c r="R56" s="2339"/>
      <c r="S56" s="2339"/>
      <c r="T56" s="2339"/>
      <c r="U56" s="2339"/>
      <c r="V56" s="2339"/>
      <c r="W56" s="2339"/>
      <c r="X56" s="2339"/>
      <c r="Y56" s="2339"/>
      <c r="Z56" s="2339"/>
      <c r="AA56" s="2339"/>
      <c r="AB56" s="2339"/>
      <c r="AC56" s="2339"/>
      <c r="AD56" s="2339"/>
      <c r="AE56" s="2339"/>
      <c r="AF56" s="2339"/>
      <c r="AG56" s="2339"/>
      <c r="AH56" s="2339"/>
      <c r="AI56" s="2339"/>
      <c r="AJ56" s="2339"/>
      <c r="AK56" s="2339"/>
      <c r="AL56" s="2339"/>
    </row>
    <row r="57" spans="2:38">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row>
    <row r="58" spans="2:38">
      <c r="B58" s="368"/>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row>
    <row r="59" spans="2:38">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row>
  </sheetData>
  <customSheetViews>
    <customSheetView guid="{86B41AF5-FF3A-4416-A5C4-EFC15DC936A3}" showPageBreaks="1" showGridLines="0" printArea="1" view="pageBreakPreview">
      <selection activeCell="A3" sqref="A3:AM4"/>
      <pageMargins left="0.7" right="0.7" top="0.75" bottom="0.75" header="0.3" footer="0.3"/>
      <pageSetup paperSize="9" scale="96" orientation="portrait" r:id="rId1"/>
    </customSheetView>
  </customSheetViews>
  <mergeCells count="119">
    <mergeCell ref="S47:Z48"/>
    <mergeCell ref="G45:I46"/>
    <mergeCell ref="J45:J46"/>
    <mergeCell ref="K45:M46"/>
    <mergeCell ref="N45:N46"/>
    <mergeCell ref="E26:F28"/>
    <mergeCell ref="G27:J27"/>
    <mergeCell ref="K27:N27"/>
    <mergeCell ref="G28:J28"/>
    <mergeCell ref="E37:F38"/>
    <mergeCell ref="G37:I38"/>
    <mergeCell ref="J37:J38"/>
    <mergeCell ref="K37:M38"/>
    <mergeCell ref="N37:N38"/>
    <mergeCell ref="K28:N28"/>
    <mergeCell ref="K35:M36"/>
    <mergeCell ref="N35:N36"/>
    <mergeCell ref="E39:F40"/>
    <mergeCell ref="G39:I40"/>
    <mergeCell ref="J39:J40"/>
    <mergeCell ref="K39:M40"/>
    <mergeCell ref="N39:N40"/>
    <mergeCell ref="E35:F36"/>
    <mergeCell ref="G35:I36"/>
    <mergeCell ref="B7:C24"/>
    <mergeCell ref="W14:AK15"/>
    <mergeCell ref="F16:F17"/>
    <mergeCell ref="H16:O17"/>
    <mergeCell ref="U16:U17"/>
    <mergeCell ref="W16:AK17"/>
    <mergeCell ref="F18:F19"/>
    <mergeCell ref="H18:O19"/>
    <mergeCell ref="U18:U19"/>
    <mergeCell ref="W18:AK19"/>
    <mergeCell ref="H12:O13"/>
    <mergeCell ref="U12:U13"/>
    <mergeCell ref="W12:AK13"/>
    <mergeCell ref="R7:S24"/>
    <mergeCell ref="U8:U9"/>
    <mergeCell ref="W8:AK9"/>
    <mergeCell ref="F10:F11"/>
    <mergeCell ref="F14:F15"/>
    <mergeCell ref="H14:O15"/>
    <mergeCell ref="U14:U15"/>
    <mergeCell ref="U20:U21"/>
    <mergeCell ref="W20:AK21"/>
    <mergeCell ref="U22:U23"/>
    <mergeCell ref="W22:AK23"/>
    <mergeCell ref="E51:F52"/>
    <mergeCell ref="G51:I52"/>
    <mergeCell ref="J51:J52"/>
    <mergeCell ref="E41:F42"/>
    <mergeCell ref="G41:I42"/>
    <mergeCell ref="J41:J42"/>
    <mergeCell ref="K41:M42"/>
    <mergeCell ref="N41:N42"/>
    <mergeCell ref="E43:F44"/>
    <mergeCell ref="G43:I44"/>
    <mergeCell ref="J43:J44"/>
    <mergeCell ref="E49:F50"/>
    <mergeCell ref="G49:I50"/>
    <mergeCell ref="J49:J50"/>
    <mergeCell ref="K49:M50"/>
    <mergeCell ref="N49:N50"/>
    <mergeCell ref="E47:F48"/>
    <mergeCell ref="G47:I48"/>
    <mergeCell ref="J47:J48"/>
    <mergeCell ref="K47:M48"/>
    <mergeCell ref="N47:N48"/>
    <mergeCell ref="K43:M44"/>
    <mergeCell ref="N43:N44"/>
    <mergeCell ref="B56:AL56"/>
    <mergeCell ref="U53:Y54"/>
    <mergeCell ref="Z53:Z54"/>
    <mergeCell ref="AB53:AC54"/>
    <mergeCell ref="AE53:AI54"/>
    <mergeCell ref="AJ53:AK54"/>
    <mergeCell ref="E53:F54"/>
    <mergeCell ref="G53:M54"/>
    <mergeCell ref="N53:N54"/>
    <mergeCell ref="P53:Q54"/>
    <mergeCell ref="S53:T54"/>
    <mergeCell ref="B25:C55"/>
    <mergeCell ref="E29:F30"/>
    <mergeCell ref="G29:I30"/>
    <mergeCell ref="J29:J30"/>
    <mergeCell ref="K29:M30"/>
    <mergeCell ref="N29:N30"/>
    <mergeCell ref="E33:F34"/>
    <mergeCell ref="G33:I34"/>
    <mergeCell ref="J33:J34"/>
    <mergeCell ref="K33:M34"/>
    <mergeCell ref="E31:F32"/>
    <mergeCell ref="G31:I32"/>
    <mergeCell ref="J35:J36"/>
    <mergeCell ref="J31:J32"/>
    <mergeCell ref="K51:M52"/>
    <mergeCell ref="N51:N52"/>
    <mergeCell ref="S49:V49"/>
    <mergeCell ref="W49:Z49"/>
    <mergeCell ref="S50:V50"/>
    <mergeCell ref="W50:Z50"/>
    <mergeCell ref="AB1:AL1"/>
    <mergeCell ref="S51:U52"/>
    <mergeCell ref="V51:V52"/>
    <mergeCell ref="W51:Y52"/>
    <mergeCell ref="Z51:Z52"/>
    <mergeCell ref="AE51:AK52"/>
    <mergeCell ref="K31:M32"/>
    <mergeCell ref="N31:N32"/>
    <mergeCell ref="N33:N34"/>
    <mergeCell ref="A3:AL4"/>
    <mergeCell ref="B6:K6"/>
    <mergeCell ref="L6:AL6"/>
    <mergeCell ref="H10:O11"/>
    <mergeCell ref="U10:U11"/>
    <mergeCell ref="W10:AK11"/>
    <mergeCell ref="F12:F13"/>
    <mergeCell ref="E45:F46"/>
  </mergeCells>
  <phoneticPr fontId="6"/>
  <pageMargins left="1.27" right="0.7" top="0.75" bottom="0.63" header="0.3" footer="0.3"/>
  <pageSetup paperSize="9" scale="87" orientation="portrait"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tabColor rgb="FFFF0000"/>
    <pageSetUpPr fitToPage="1"/>
  </sheetPr>
  <dimension ref="A1:K49"/>
  <sheetViews>
    <sheetView showGridLines="0" view="pageBreakPreview" zoomScale="85" zoomScaleNormal="100" zoomScaleSheetLayoutView="85" workbookViewId="0"/>
  </sheetViews>
  <sheetFormatPr defaultRowHeight="13"/>
  <cols>
    <col min="1" max="1" width="1.6328125" style="350" customWidth="1"/>
    <col min="2" max="2" width="3.453125" style="350" customWidth="1"/>
    <col min="3" max="4" width="9" style="350" customWidth="1"/>
    <col min="5" max="6" width="8.453125" style="350" customWidth="1"/>
    <col min="7" max="7" width="8.36328125" style="350" customWidth="1"/>
    <col min="8" max="8" width="7.36328125" style="350" customWidth="1"/>
    <col min="9" max="9" width="10" style="350" customWidth="1"/>
    <col min="10" max="10" width="10.36328125" style="350" customWidth="1"/>
    <col min="11" max="11" width="17.08984375" style="350" customWidth="1"/>
    <col min="12" max="256" width="9" style="350"/>
    <col min="257" max="257" width="1.6328125" style="350" customWidth="1"/>
    <col min="258" max="258" width="3.453125" style="350" customWidth="1"/>
    <col min="259" max="260" width="9" style="350" customWidth="1"/>
    <col min="261" max="262" width="8.453125" style="350" customWidth="1"/>
    <col min="263" max="263" width="8.36328125" style="350" customWidth="1"/>
    <col min="264" max="264" width="7.36328125" style="350" customWidth="1"/>
    <col min="265" max="266" width="10" style="350" customWidth="1"/>
    <col min="267" max="267" width="17.08984375" style="350" customWidth="1"/>
    <col min="268" max="512" width="9" style="350"/>
    <col min="513" max="513" width="1.6328125" style="350" customWidth="1"/>
    <col min="514" max="514" width="3.453125" style="350" customWidth="1"/>
    <col min="515" max="516" width="9" style="350" customWidth="1"/>
    <col min="517" max="518" width="8.453125" style="350" customWidth="1"/>
    <col min="519" max="519" width="8.36328125" style="350" customWidth="1"/>
    <col min="520" max="520" width="7.36328125" style="350" customWidth="1"/>
    <col min="521" max="522" width="10" style="350" customWidth="1"/>
    <col min="523" max="523" width="17.08984375" style="350" customWidth="1"/>
    <col min="524" max="768" width="9" style="350"/>
    <col min="769" max="769" width="1.6328125" style="350" customWidth="1"/>
    <col min="770" max="770" width="3.453125" style="350" customWidth="1"/>
    <col min="771" max="772" width="9" style="350" customWidth="1"/>
    <col min="773" max="774" width="8.453125" style="350" customWidth="1"/>
    <col min="775" max="775" width="8.36328125" style="350" customWidth="1"/>
    <col min="776" max="776" width="7.36328125" style="350" customWidth="1"/>
    <col min="777" max="778" width="10" style="350" customWidth="1"/>
    <col min="779" max="779" width="17.08984375" style="350" customWidth="1"/>
    <col min="780" max="1024" width="9" style="350"/>
    <col min="1025" max="1025" width="1.6328125" style="350" customWidth="1"/>
    <col min="1026" max="1026" width="3.453125" style="350" customWidth="1"/>
    <col min="1027" max="1028" width="9" style="350" customWidth="1"/>
    <col min="1029" max="1030" width="8.453125" style="350" customWidth="1"/>
    <col min="1031" max="1031" width="8.36328125" style="350" customWidth="1"/>
    <col min="1032" max="1032" width="7.36328125" style="350" customWidth="1"/>
    <col min="1033" max="1034" width="10" style="350" customWidth="1"/>
    <col min="1035" max="1035" width="17.08984375" style="350" customWidth="1"/>
    <col min="1036" max="1280" width="9" style="350"/>
    <col min="1281" max="1281" width="1.6328125" style="350" customWidth="1"/>
    <col min="1282" max="1282" width="3.453125" style="350" customWidth="1"/>
    <col min="1283" max="1284" width="9" style="350" customWidth="1"/>
    <col min="1285" max="1286" width="8.453125" style="350" customWidth="1"/>
    <col min="1287" max="1287" width="8.36328125" style="350" customWidth="1"/>
    <col min="1288" max="1288" width="7.36328125" style="350" customWidth="1"/>
    <col min="1289" max="1290" width="10" style="350" customWidth="1"/>
    <col min="1291" max="1291" width="17.08984375" style="350" customWidth="1"/>
    <col min="1292" max="1536" width="9" style="350"/>
    <col min="1537" max="1537" width="1.6328125" style="350" customWidth="1"/>
    <col min="1538" max="1538" width="3.453125" style="350" customWidth="1"/>
    <col min="1539" max="1540" width="9" style="350" customWidth="1"/>
    <col min="1541" max="1542" width="8.453125" style="350" customWidth="1"/>
    <col min="1543" max="1543" width="8.36328125" style="350" customWidth="1"/>
    <col min="1544" max="1544" width="7.36328125" style="350" customWidth="1"/>
    <col min="1545" max="1546" width="10" style="350" customWidth="1"/>
    <col min="1547" max="1547" width="17.08984375" style="350" customWidth="1"/>
    <col min="1548" max="1792" width="9" style="350"/>
    <col min="1793" max="1793" width="1.6328125" style="350" customWidth="1"/>
    <col min="1794" max="1794" width="3.453125" style="350" customWidth="1"/>
    <col min="1795" max="1796" width="9" style="350" customWidth="1"/>
    <col min="1797" max="1798" width="8.453125" style="350" customWidth="1"/>
    <col min="1799" max="1799" width="8.36328125" style="350" customWidth="1"/>
    <col min="1800" max="1800" width="7.36328125" style="350" customWidth="1"/>
    <col min="1801" max="1802" width="10" style="350" customWidth="1"/>
    <col min="1803" max="1803" width="17.08984375" style="350" customWidth="1"/>
    <col min="1804" max="2048" width="9" style="350"/>
    <col min="2049" max="2049" width="1.6328125" style="350" customWidth="1"/>
    <col min="2050" max="2050" width="3.453125" style="350" customWidth="1"/>
    <col min="2051" max="2052" width="9" style="350" customWidth="1"/>
    <col min="2053" max="2054" width="8.453125" style="350" customWidth="1"/>
    <col min="2055" max="2055" width="8.36328125" style="350" customWidth="1"/>
    <col min="2056" max="2056" width="7.36328125" style="350" customWidth="1"/>
    <col min="2057" max="2058" width="10" style="350" customWidth="1"/>
    <col min="2059" max="2059" width="17.08984375" style="350" customWidth="1"/>
    <col min="2060" max="2304" width="9" style="350"/>
    <col min="2305" max="2305" width="1.6328125" style="350" customWidth="1"/>
    <col min="2306" max="2306" width="3.453125" style="350" customWidth="1"/>
    <col min="2307" max="2308" width="9" style="350" customWidth="1"/>
    <col min="2309" max="2310" width="8.453125" style="350" customWidth="1"/>
    <col min="2311" max="2311" width="8.36328125" style="350" customWidth="1"/>
    <col min="2312" max="2312" width="7.36328125" style="350" customWidth="1"/>
    <col min="2313" max="2314" width="10" style="350" customWidth="1"/>
    <col min="2315" max="2315" width="17.08984375" style="350" customWidth="1"/>
    <col min="2316" max="2560" width="9" style="350"/>
    <col min="2561" max="2561" width="1.6328125" style="350" customWidth="1"/>
    <col min="2562" max="2562" width="3.453125" style="350" customWidth="1"/>
    <col min="2563" max="2564" width="9" style="350" customWidth="1"/>
    <col min="2565" max="2566" width="8.453125" style="350" customWidth="1"/>
    <col min="2567" max="2567" width="8.36328125" style="350" customWidth="1"/>
    <col min="2568" max="2568" width="7.36328125" style="350" customWidth="1"/>
    <col min="2569" max="2570" width="10" style="350" customWidth="1"/>
    <col min="2571" max="2571" width="17.08984375" style="350" customWidth="1"/>
    <col min="2572" max="2816" width="9" style="350"/>
    <col min="2817" max="2817" width="1.6328125" style="350" customWidth="1"/>
    <col min="2818" max="2818" width="3.453125" style="350" customWidth="1"/>
    <col min="2819" max="2820" width="9" style="350" customWidth="1"/>
    <col min="2821" max="2822" width="8.453125" style="350" customWidth="1"/>
    <col min="2823" max="2823" width="8.36328125" style="350" customWidth="1"/>
    <col min="2824" max="2824" width="7.36328125" style="350" customWidth="1"/>
    <col min="2825" max="2826" width="10" style="350" customWidth="1"/>
    <col min="2827" max="2827" width="17.08984375" style="350" customWidth="1"/>
    <col min="2828" max="3072" width="9" style="350"/>
    <col min="3073" max="3073" width="1.6328125" style="350" customWidth="1"/>
    <col min="3074" max="3074" width="3.453125" style="350" customWidth="1"/>
    <col min="3075" max="3076" width="9" style="350" customWidth="1"/>
    <col min="3077" max="3078" width="8.453125" style="350" customWidth="1"/>
    <col min="3079" max="3079" width="8.36328125" style="350" customWidth="1"/>
    <col min="3080" max="3080" width="7.36328125" style="350" customWidth="1"/>
    <col min="3081" max="3082" width="10" style="350" customWidth="1"/>
    <col min="3083" max="3083" width="17.08984375" style="350" customWidth="1"/>
    <col min="3084" max="3328" width="9" style="350"/>
    <col min="3329" max="3329" width="1.6328125" style="350" customWidth="1"/>
    <col min="3330" max="3330" width="3.453125" style="350" customWidth="1"/>
    <col min="3331" max="3332" width="9" style="350" customWidth="1"/>
    <col min="3333" max="3334" width="8.453125" style="350" customWidth="1"/>
    <col min="3335" max="3335" width="8.36328125" style="350" customWidth="1"/>
    <col min="3336" max="3336" width="7.36328125" style="350" customWidth="1"/>
    <col min="3337" max="3338" width="10" style="350" customWidth="1"/>
    <col min="3339" max="3339" width="17.08984375" style="350" customWidth="1"/>
    <col min="3340" max="3584" width="9" style="350"/>
    <col min="3585" max="3585" width="1.6328125" style="350" customWidth="1"/>
    <col min="3586" max="3586" width="3.453125" style="350" customWidth="1"/>
    <col min="3587" max="3588" width="9" style="350" customWidth="1"/>
    <col min="3589" max="3590" width="8.453125" style="350" customWidth="1"/>
    <col min="3591" max="3591" width="8.36328125" style="350" customWidth="1"/>
    <col min="3592" max="3592" width="7.36328125" style="350" customWidth="1"/>
    <col min="3593" max="3594" width="10" style="350" customWidth="1"/>
    <col min="3595" max="3595" width="17.08984375" style="350" customWidth="1"/>
    <col min="3596" max="3840" width="9" style="350"/>
    <col min="3841" max="3841" width="1.6328125" style="350" customWidth="1"/>
    <col min="3842" max="3842" width="3.453125" style="350" customWidth="1"/>
    <col min="3843" max="3844" width="9" style="350" customWidth="1"/>
    <col min="3845" max="3846" width="8.453125" style="350" customWidth="1"/>
    <col min="3847" max="3847" width="8.36328125" style="350" customWidth="1"/>
    <col min="3848" max="3848" width="7.36328125" style="350" customWidth="1"/>
    <col min="3849" max="3850" width="10" style="350" customWidth="1"/>
    <col min="3851" max="3851" width="17.08984375" style="350" customWidth="1"/>
    <col min="3852" max="4096" width="9" style="350"/>
    <col min="4097" max="4097" width="1.6328125" style="350" customWidth="1"/>
    <col min="4098" max="4098" width="3.453125" style="350" customWidth="1"/>
    <col min="4099" max="4100" width="9" style="350" customWidth="1"/>
    <col min="4101" max="4102" width="8.453125" style="350" customWidth="1"/>
    <col min="4103" max="4103" width="8.36328125" style="350" customWidth="1"/>
    <col min="4104" max="4104" width="7.36328125" style="350" customWidth="1"/>
    <col min="4105" max="4106" width="10" style="350" customWidth="1"/>
    <col min="4107" max="4107" width="17.08984375" style="350" customWidth="1"/>
    <col min="4108" max="4352" width="9" style="350"/>
    <col min="4353" max="4353" width="1.6328125" style="350" customWidth="1"/>
    <col min="4354" max="4354" width="3.453125" style="350" customWidth="1"/>
    <col min="4355" max="4356" width="9" style="350" customWidth="1"/>
    <col min="4357" max="4358" width="8.453125" style="350" customWidth="1"/>
    <col min="4359" max="4359" width="8.36328125" style="350" customWidth="1"/>
    <col min="4360" max="4360" width="7.36328125" style="350" customWidth="1"/>
    <col min="4361" max="4362" width="10" style="350" customWidth="1"/>
    <col min="4363" max="4363" width="17.08984375" style="350" customWidth="1"/>
    <col min="4364" max="4608" width="9" style="350"/>
    <col min="4609" max="4609" width="1.6328125" style="350" customWidth="1"/>
    <col min="4610" max="4610" width="3.453125" style="350" customWidth="1"/>
    <col min="4611" max="4612" width="9" style="350" customWidth="1"/>
    <col min="4613" max="4614" width="8.453125" style="350" customWidth="1"/>
    <col min="4615" max="4615" width="8.36328125" style="350" customWidth="1"/>
    <col min="4616" max="4616" width="7.36328125" style="350" customWidth="1"/>
    <col min="4617" max="4618" width="10" style="350" customWidth="1"/>
    <col min="4619" max="4619" width="17.08984375" style="350" customWidth="1"/>
    <col min="4620" max="4864" width="9" style="350"/>
    <col min="4865" max="4865" width="1.6328125" style="350" customWidth="1"/>
    <col min="4866" max="4866" width="3.453125" style="350" customWidth="1"/>
    <col min="4867" max="4868" width="9" style="350" customWidth="1"/>
    <col min="4869" max="4870" width="8.453125" style="350" customWidth="1"/>
    <col min="4871" max="4871" width="8.36328125" style="350" customWidth="1"/>
    <col min="4872" max="4872" width="7.36328125" style="350" customWidth="1"/>
    <col min="4873" max="4874" width="10" style="350" customWidth="1"/>
    <col min="4875" max="4875" width="17.08984375" style="350" customWidth="1"/>
    <col min="4876" max="5120" width="9" style="350"/>
    <col min="5121" max="5121" width="1.6328125" style="350" customWidth="1"/>
    <col min="5122" max="5122" width="3.453125" style="350" customWidth="1"/>
    <col min="5123" max="5124" width="9" style="350" customWidth="1"/>
    <col min="5125" max="5126" width="8.453125" style="350" customWidth="1"/>
    <col min="5127" max="5127" width="8.36328125" style="350" customWidth="1"/>
    <col min="5128" max="5128" width="7.36328125" style="350" customWidth="1"/>
    <col min="5129" max="5130" width="10" style="350" customWidth="1"/>
    <col min="5131" max="5131" width="17.08984375" style="350" customWidth="1"/>
    <col min="5132" max="5376" width="9" style="350"/>
    <col min="5377" max="5377" width="1.6328125" style="350" customWidth="1"/>
    <col min="5378" max="5378" width="3.453125" style="350" customWidth="1"/>
    <col min="5379" max="5380" width="9" style="350" customWidth="1"/>
    <col min="5381" max="5382" width="8.453125" style="350" customWidth="1"/>
    <col min="5383" max="5383" width="8.36328125" style="350" customWidth="1"/>
    <col min="5384" max="5384" width="7.36328125" style="350" customWidth="1"/>
    <col min="5385" max="5386" width="10" style="350" customWidth="1"/>
    <col min="5387" max="5387" width="17.08984375" style="350" customWidth="1"/>
    <col min="5388" max="5632" width="9" style="350"/>
    <col min="5633" max="5633" width="1.6328125" style="350" customWidth="1"/>
    <col min="5634" max="5634" width="3.453125" style="350" customWidth="1"/>
    <col min="5635" max="5636" width="9" style="350" customWidth="1"/>
    <col min="5637" max="5638" width="8.453125" style="350" customWidth="1"/>
    <col min="5639" max="5639" width="8.36328125" style="350" customWidth="1"/>
    <col min="5640" max="5640" width="7.36328125" style="350" customWidth="1"/>
    <col min="5641" max="5642" width="10" style="350" customWidth="1"/>
    <col min="5643" max="5643" width="17.08984375" style="350" customWidth="1"/>
    <col min="5644" max="5888" width="9" style="350"/>
    <col min="5889" max="5889" width="1.6328125" style="350" customWidth="1"/>
    <col min="5890" max="5890" width="3.453125" style="350" customWidth="1"/>
    <col min="5891" max="5892" width="9" style="350" customWidth="1"/>
    <col min="5893" max="5894" width="8.453125" style="350" customWidth="1"/>
    <col min="5895" max="5895" width="8.36328125" style="350" customWidth="1"/>
    <col min="5896" max="5896" width="7.36328125" style="350" customWidth="1"/>
    <col min="5897" max="5898" width="10" style="350" customWidth="1"/>
    <col min="5899" max="5899" width="17.08984375" style="350" customWidth="1"/>
    <col min="5900" max="6144" width="9" style="350"/>
    <col min="6145" max="6145" width="1.6328125" style="350" customWidth="1"/>
    <col min="6146" max="6146" width="3.453125" style="350" customWidth="1"/>
    <col min="6147" max="6148" width="9" style="350" customWidth="1"/>
    <col min="6149" max="6150" width="8.453125" style="350" customWidth="1"/>
    <col min="6151" max="6151" width="8.36328125" style="350" customWidth="1"/>
    <col min="6152" max="6152" width="7.36328125" style="350" customWidth="1"/>
    <col min="6153" max="6154" width="10" style="350" customWidth="1"/>
    <col min="6155" max="6155" width="17.08984375" style="350" customWidth="1"/>
    <col min="6156" max="6400" width="9" style="350"/>
    <col min="6401" max="6401" width="1.6328125" style="350" customWidth="1"/>
    <col min="6402" max="6402" width="3.453125" style="350" customWidth="1"/>
    <col min="6403" max="6404" width="9" style="350" customWidth="1"/>
    <col min="6405" max="6406" width="8.453125" style="350" customWidth="1"/>
    <col min="6407" max="6407" width="8.36328125" style="350" customWidth="1"/>
    <col min="6408" max="6408" width="7.36328125" style="350" customWidth="1"/>
    <col min="6409" max="6410" width="10" style="350" customWidth="1"/>
    <col min="6411" max="6411" width="17.08984375" style="350" customWidth="1"/>
    <col min="6412" max="6656" width="9" style="350"/>
    <col min="6657" max="6657" width="1.6328125" style="350" customWidth="1"/>
    <col min="6658" max="6658" width="3.453125" style="350" customWidth="1"/>
    <col min="6659" max="6660" width="9" style="350" customWidth="1"/>
    <col min="6661" max="6662" width="8.453125" style="350" customWidth="1"/>
    <col min="6663" max="6663" width="8.36328125" style="350" customWidth="1"/>
    <col min="6664" max="6664" width="7.36328125" style="350" customWidth="1"/>
    <col min="6665" max="6666" width="10" style="350" customWidth="1"/>
    <col min="6667" max="6667" width="17.08984375" style="350" customWidth="1"/>
    <col min="6668" max="6912" width="9" style="350"/>
    <col min="6913" max="6913" width="1.6328125" style="350" customWidth="1"/>
    <col min="6914" max="6914" width="3.453125" style="350" customWidth="1"/>
    <col min="6915" max="6916" width="9" style="350" customWidth="1"/>
    <col min="6917" max="6918" width="8.453125" style="350" customWidth="1"/>
    <col min="6919" max="6919" width="8.36328125" style="350" customWidth="1"/>
    <col min="6920" max="6920" width="7.36328125" style="350" customWidth="1"/>
    <col min="6921" max="6922" width="10" style="350" customWidth="1"/>
    <col min="6923" max="6923" width="17.08984375" style="350" customWidth="1"/>
    <col min="6924" max="7168" width="9" style="350"/>
    <col min="7169" max="7169" width="1.6328125" style="350" customWidth="1"/>
    <col min="7170" max="7170" width="3.453125" style="350" customWidth="1"/>
    <col min="7171" max="7172" width="9" style="350" customWidth="1"/>
    <col min="7173" max="7174" width="8.453125" style="350" customWidth="1"/>
    <col min="7175" max="7175" width="8.36328125" style="350" customWidth="1"/>
    <col min="7176" max="7176" width="7.36328125" style="350" customWidth="1"/>
    <col min="7177" max="7178" width="10" style="350" customWidth="1"/>
    <col min="7179" max="7179" width="17.08984375" style="350" customWidth="1"/>
    <col min="7180" max="7424" width="9" style="350"/>
    <col min="7425" max="7425" width="1.6328125" style="350" customWidth="1"/>
    <col min="7426" max="7426" width="3.453125" style="350" customWidth="1"/>
    <col min="7427" max="7428" width="9" style="350" customWidth="1"/>
    <col min="7429" max="7430" width="8.453125" style="350" customWidth="1"/>
    <col min="7431" max="7431" width="8.36328125" style="350" customWidth="1"/>
    <col min="7432" max="7432" width="7.36328125" style="350" customWidth="1"/>
    <col min="7433" max="7434" width="10" style="350" customWidth="1"/>
    <col min="7435" max="7435" width="17.08984375" style="350" customWidth="1"/>
    <col min="7436" max="7680" width="9" style="350"/>
    <col min="7681" max="7681" width="1.6328125" style="350" customWidth="1"/>
    <col min="7682" max="7682" width="3.453125" style="350" customWidth="1"/>
    <col min="7683" max="7684" width="9" style="350" customWidth="1"/>
    <col min="7685" max="7686" width="8.453125" style="350" customWidth="1"/>
    <col min="7687" max="7687" width="8.36328125" style="350" customWidth="1"/>
    <col min="7688" max="7688" width="7.36328125" style="350" customWidth="1"/>
    <col min="7689" max="7690" width="10" style="350" customWidth="1"/>
    <col min="7691" max="7691" width="17.08984375" style="350" customWidth="1"/>
    <col min="7692" max="7936" width="9" style="350"/>
    <col min="7937" max="7937" width="1.6328125" style="350" customWidth="1"/>
    <col min="7938" max="7938" width="3.453125" style="350" customWidth="1"/>
    <col min="7939" max="7940" width="9" style="350" customWidth="1"/>
    <col min="7941" max="7942" width="8.453125" style="350" customWidth="1"/>
    <col min="7943" max="7943" width="8.36328125" style="350" customWidth="1"/>
    <col min="7944" max="7944" width="7.36328125" style="350" customWidth="1"/>
    <col min="7945" max="7946" width="10" style="350" customWidth="1"/>
    <col min="7947" max="7947" width="17.08984375" style="350" customWidth="1"/>
    <col min="7948" max="8192" width="9" style="350"/>
    <col min="8193" max="8193" width="1.6328125" style="350" customWidth="1"/>
    <col min="8194" max="8194" width="3.453125" style="350" customWidth="1"/>
    <col min="8195" max="8196" width="9" style="350" customWidth="1"/>
    <col min="8197" max="8198" width="8.453125" style="350" customWidth="1"/>
    <col min="8199" max="8199" width="8.36328125" style="350" customWidth="1"/>
    <col min="8200" max="8200" width="7.36328125" style="350" customWidth="1"/>
    <col min="8201" max="8202" width="10" style="350" customWidth="1"/>
    <col min="8203" max="8203" width="17.08984375" style="350" customWidth="1"/>
    <col min="8204" max="8448" width="9" style="350"/>
    <col min="8449" max="8449" width="1.6328125" style="350" customWidth="1"/>
    <col min="8450" max="8450" width="3.453125" style="350" customWidth="1"/>
    <col min="8451" max="8452" width="9" style="350" customWidth="1"/>
    <col min="8453" max="8454" width="8.453125" style="350" customWidth="1"/>
    <col min="8455" max="8455" width="8.36328125" style="350" customWidth="1"/>
    <col min="8456" max="8456" width="7.36328125" style="350" customWidth="1"/>
    <col min="8457" max="8458" width="10" style="350" customWidth="1"/>
    <col min="8459" max="8459" width="17.08984375" style="350" customWidth="1"/>
    <col min="8460" max="8704" width="9" style="350"/>
    <col min="8705" max="8705" width="1.6328125" style="350" customWidth="1"/>
    <col min="8706" max="8706" width="3.453125" style="350" customWidth="1"/>
    <col min="8707" max="8708" width="9" style="350" customWidth="1"/>
    <col min="8709" max="8710" width="8.453125" style="350" customWidth="1"/>
    <col min="8711" max="8711" width="8.36328125" style="350" customWidth="1"/>
    <col min="8712" max="8712" width="7.36328125" style="350" customWidth="1"/>
    <col min="8713" max="8714" width="10" style="350" customWidth="1"/>
    <col min="8715" max="8715" width="17.08984375" style="350" customWidth="1"/>
    <col min="8716" max="8960" width="9" style="350"/>
    <col min="8961" max="8961" width="1.6328125" style="350" customWidth="1"/>
    <col min="8962" max="8962" width="3.453125" style="350" customWidth="1"/>
    <col min="8963" max="8964" width="9" style="350" customWidth="1"/>
    <col min="8965" max="8966" width="8.453125" style="350" customWidth="1"/>
    <col min="8967" max="8967" width="8.36328125" style="350" customWidth="1"/>
    <col min="8968" max="8968" width="7.36328125" style="350" customWidth="1"/>
    <col min="8969" max="8970" width="10" style="350" customWidth="1"/>
    <col min="8971" max="8971" width="17.08984375" style="350" customWidth="1"/>
    <col min="8972" max="9216" width="9" style="350"/>
    <col min="9217" max="9217" width="1.6328125" style="350" customWidth="1"/>
    <col min="9218" max="9218" width="3.453125" style="350" customWidth="1"/>
    <col min="9219" max="9220" width="9" style="350" customWidth="1"/>
    <col min="9221" max="9222" width="8.453125" style="350" customWidth="1"/>
    <col min="9223" max="9223" width="8.36328125" style="350" customWidth="1"/>
    <col min="9224" max="9224" width="7.36328125" style="350" customWidth="1"/>
    <col min="9225" max="9226" width="10" style="350" customWidth="1"/>
    <col min="9227" max="9227" width="17.08984375" style="350" customWidth="1"/>
    <col min="9228" max="9472" width="9" style="350"/>
    <col min="9473" max="9473" width="1.6328125" style="350" customWidth="1"/>
    <col min="9474" max="9474" width="3.453125" style="350" customWidth="1"/>
    <col min="9475" max="9476" width="9" style="350" customWidth="1"/>
    <col min="9477" max="9478" width="8.453125" style="350" customWidth="1"/>
    <col min="9479" max="9479" width="8.36328125" style="350" customWidth="1"/>
    <col min="9480" max="9480" width="7.36328125" style="350" customWidth="1"/>
    <col min="9481" max="9482" width="10" style="350" customWidth="1"/>
    <col min="9483" max="9483" width="17.08984375" style="350" customWidth="1"/>
    <col min="9484" max="9728" width="9" style="350"/>
    <col min="9729" max="9729" width="1.6328125" style="350" customWidth="1"/>
    <col min="9730" max="9730" width="3.453125" style="350" customWidth="1"/>
    <col min="9731" max="9732" width="9" style="350" customWidth="1"/>
    <col min="9733" max="9734" width="8.453125" style="350" customWidth="1"/>
    <col min="9735" max="9735" width="8.36328125" style="350" customWidth="1"/>
    <col min="9736" max="9736" width="7.36328125" style="350" customWidth="1"/>
    <col min="9737" max="9738" width="10" style="350" customWidth="1"/>
    <col min="9739" max="9739" width="17.08984375" style="350" customWidth="1"/>
    <col min="9740" max="9984" width="9" style="350"/>
    <col min="9985" max="9985" width="1.6328125" style="350" customWidth="1"/>
    <col min="9986" max="9986" width="3.453125" style="350" customWidth="1"/>
    <col min="9987" max="9988" width="9" style="350" customWidth="1"/>
    <col min="9989" max="9990" width="8.453125" style="350" customWidth="1"/>
    <col min="9991" max="9991" width="8.36328125" style="350" customWidth="1"/>
    <col min="9992" max="9992" width="7.36328125" style="350" customWidth="1"/>
    <col min="9993" max="9994" width="10" style="350" customWidth="1"/>
    <col min="9995" max="9995" width="17.08984375" style="350" customWidth="1"/>
    <col min="9996" max="10240" width="9" style="350"/>
    <col min="10241" max="10241" width="1.6328125" style="350" customWidth="1"/>
    <col min="10242" max="10242" width="3.453125" style="350" customWidth="1"/>
    <col min="10243" max="10244" width="9" style="350" customWidth="1"/>
    <col min="10245" max="10246" width="8.453125" style="350" customWidth="1"/>
    <col min="10247" max="10247" width="8.36328125" style="350" customWidth="1"/>
    <col min="10248" max="10248" width="7.36328125" style="350" customWidth="1"/>
    <col min="10249" max="10250" width="10" style="350" customWidth="1"/>
    <col min="10251" max="10251" width="17.08984375" style="350" customWidth="1"/>
    <col min="10252" max="10496" width="9" style="350"/>
    <col min="10497" max="10497" width="1.6328125" style="350" customWidth="1"/>
    <col min="10498" max="10498" width="3.453125" style="350" customWidth="1"/>
    <col min="10499" max="10500" width="9" style="350" customWidth="1"/>
    <col min="10501" max="10502" width="8.453125" style="350" customWidth="1"/>
    <col min="10503" max="10503" width="8.36328125" style="350" customWidth="1"/>
    <col min="10504" max="10504" width="7.36328125" style="350" customWidth="1"/>
    <col min="10505" max="10506" width="10" style="350" customWidth="1"/>
    <col min="10507" max="10507" width="17.08984375" style="350" customWidth="1"/>
    <col min="10508" max="10752" width="9" style="350"/>
    <col min="10753" max="10753" width="1.6328125" style="350" customWidth="1"/>
    <col min="10754" max="10754" width="3.453125" style="350" customWidth="1"/>
    <col min="10755" max="10756" width="9" style="350" customWidth="1"/>
    <col min="10757" max="10758" width="8.453125" style="350" customWidth="1"/>
    <col min="10759" max="10759" width="8.36328125" style="350" customWidth="1"/>
    <col min="10760" max="10760" width="7.36328125" style="350" customWidth="1"/>
    <col min="10761" max="10762" width="10" style="350" customWidth="1"/>
    <col min="10763" max="10763" width="17.08984375" style="350" customWidth="1"/>
    <col min="10764" max="11008" width="9" style="350"/>
    <col min="11009" max="11009" width="1.6328125" style="350" customWidth="1"/>
    <col min="11010" max="11010" width="3.453125" style="350" customWidth="1"/>
    <col min="11011" max="11012" width="9" style="350" customWidth="1"/>
    <col min="11013" max="11014" width="8.453125" style="350" customWidth="1"/>
    <col min="11015" max="11015" width="8.36328125" style="350" customWidth="1"/>
    <col min="11016" max="11016" width="7.36328125" style="350" customWidth="1"/>
    <col min="11017" max="11018" width="10" style="350" customWidth="1"/>
    <col min="11019" max="11019" width="17.08984375" style="350" customWidth="1"/>
    <col min="11020" max="11264" width="9" style="350"/>
    <col min="11265" max="11265" width="1.6328125" style="350" customWidth="1"/>
    <col min="11266" max="11266" width="3.453125" style="350" customWidth="1"/>
    <col min="11267" max="11268" width="9" style="350" customWidth="1"/>
    <col min="11269" max="11270" width="8.453125" style="350" customWidth="1"/>
    <col min="11271" max="11271" width="8.36328125" style="350" customWidth="1"/>
    <col min="11272" max="11272" width="7.36328125" style="350" customWidth="1"/>
    <col min="11273" max="11274" width="10" style="350" customWidth="1"/>
    <col min="11275" max="11275" width="17.08984375" style="350" customWidth="1"/>
    <col min="11276" max="11520" width="9" style="350"/>
    <col min="11521" max="11521" width="1.6328125" style="350" customWidth="1"/>
    <col min="11522" max="11522" width="3.453125" style="350" customWidth="1"/>
    <col min="11523" max="11524" width="9" style="350" customWidth="1"/>
    <col min="11525" max="11526" width="8.453125" style="350" customWidth="1"/>
    <col min="11527" max="11527" width="8.36328125" style="350" customWidth="1"/>
    <col min="11528" max="11528" width="7.36328125" style="350" customWidth="1"/>
    <col min="11529" max="11530" width="10" style="350" customWidth="1"/>
    <col min="11531" max="11531" width="17.08984375" style="350" customWidth="1"/>
    <col min="11532" max="11776" width="9" style="350"/>
    <col min="11777" max="11777" width="1.6328125" style="350" customWidth="1"/>
    <col min="11778" max="11778" width="3.453125" style="350" customWidth="1"/>
    <col min="11779" max="11780" width="9" style="350" customWidth="1"/>
    <col min="11781" max="11782" width="8.453125" style="350" customWidth="1"/>
    <col min="11783" max="11783" width="8.36328125" style="350" customWidth="1"/>
    <col min="11784" max="11784" width="7.36328125" style="350" customWidth="1"/>
    <col min="11785" max="11786" width="10" style="350" customWidth="1"/>
    <col min="11787" max="11787" width="17.08984375" style="350" customWidth="1"/>
    <col min="11788" max="12032" width="9" style="350"/>
    <col min="12033" max="12033" width="1.6328125" style="350" customWidth="1"/>
    <col min="12034" max="12034" width="3.453125" style="350" customWidth="1"/>
    <col min="12035" max="12036" width="9" style="350" customWidth="1"/>
    <col min="12037" max="12038" width="8.453125" style="350" customWidth="1"/>
    <col min="12039" max="12039" width="8.36328125" style="350" customWidth="1"/>
    <col min="12040" max="12040" width="7.36328125" style="350" customWidth="1"/>
    <col min="12041" max="12042" width="10" style="350" customWidth="1"/>
    <col min="12043" max="12043" width="17.08984375" style="350" customWidth="1"/>
    <col min="12044" max="12288" width="9" style="350"/>
    <col min="12289" max="12289" width="1.6328125" style="350" customWidth="1"/>
    <col min="12290" max="12290" width="3.453125" style="350" customWidth="1"/>
    <col min="12291" max="12292" width="9" style="350" customWidth="1"/>
    <col min="12293" max="12294" width="8.453125" style="350" customWidth="1"/>
    <col min="12295" max="12295" width="8.36328125" style="350" customWidth="1"/>
    <col min="12296" max="12296" width="7.36328125" style="350" customWidth="1"/>
    <col min="12297" max="12298" width="10" style="350" customWidth="1"/>
    <col min="12299" max="12299" width="17.08984375" style="350" customWidth="1"/>
    <col min="12300" max="12544" width="9" style="350"/>
    <col min="12545" max="12545" width="1.6328125" style="350" customWidth="1"/>
    <col min="12546" max="12546" width="3.453125" style="350" customWidth="1"/>
    <col min="12547" max="12548" width="9" style="350" customWidth="1"/>
    <col min="12549" max="12550" width="8.453125" style="350" customWidth="1"/>
    <col min="12551" max="12551" width="8.36328125" style="350" customWidth="1"/>
    <col min="12552" max="12552" width="7.36328125" style="350" customWidth="1"/>
    <col min="12553" max="12554" width="10" style="350" customWidth="1"/>
    <col min="12555" max="12555" width="17.08984375" style="350" customWidth="1"/>
    <col min="12556" max="12800" width="9" style="350"/>
    <col min="12801" max="12801" width="1.6328125" style="350" customWidth="1"/>
    <col min="12802" max="12802" width="3.453125" style="350" customWidth="1"/>
    <col min="12803" max="12804" width="9" style="350" customWidth="1"/>
    <col min="12805" max="12806" width="8.453125" style="350" customWidth="1"/>
    <col min="12807" max="12807" width="8.36328125" style="350" customWidth="1"/>
    <col min="12808" max="12808" width="7.36328125" style="350" customWidth="1"/>
    <col min="12809" max="12810" width="10" style="350" customWidth="1"/>
    <col min="12811" max="12811" width="17.08984375" style="350" customWidth="1"/>
    <col min="12812" max="13056" width="9" style="350"/>
    <col min="13057" max="13057" width="1.6328125" style="350" customWidth="1"/>
    <col min="13058" max="13058" width="3.453125" style="350" customWidth="1"/>
    <col min="13059" max="13060" width="9" style="350" customWidth="1"/>
    <col min="13061" max="13062" width="8.453125" style="350" customWidth="1"/>
    <col min="13063" max="13063" width="8.36328125" style="350" customWidth="1"/>
    <col min="13064" max="13064" width="7.36328125" style="350" customWidth="1"/>
    <col min="13065" max="13066" width="10" style="350" customWidth="1"/>
    <col min="13067" max="13067" width="17.08984375" style="350" customWidth="1"/>
    <col min="13068" max="13312" width="9" style="350"/>
    <col min="13313" max="13313" width="1.6328125" style="350" customWidth="1"/>
    <col min="13314" max="13314" width="3.453125" style="350" customWidth="1"/>
    <col min="13315" max="13316" width="9" style="350" customWidth="1"/>
    <col min="13317" max="13318" width="8.453125" style="350" customWidth="1"/>
    <col min="13319" max="13319" width="8.36328125" style="350" customWidth="1"/>
    <col min="13320" max="13320" width="7.36328125" style="350" customWidth="1"/>
    <col min="13321" max="13322" width="10" style="350" customWidth="1"/>
    <col min="13323" max="13323" width="17.08984375" style="350" customWidth="1"/>
    <col min="13324" max="13568" width="9" style="350"/>
    <col min="13569" max="13569" width="1.6328125" style="350" customWidth="1"/>
    <col min="13570" max="13570" width="3.453125" style="350" customWidth="1"/>
    <col min="13571" max="13572" width="9" style="350" customWidth="1"/>
    <col min="13573" max="13574" width="8.453125" style="350" customWidth="1"/>
    <col min="13575" max="13575" width="8.36328125" style="350" customWidth="1"/>
    <col min="13576" max="13576" width="7.36328125" style="350" customWidth="1"/>
    <col min="13577" max="13578" width="10" style="350" customWidth="1"/>
    <col min="13579" max="13579" width="17.08984375" style="350" customWidth="1"/>
    <col min="13580" max="13824" width="9" style="350"/>
    <col min="13825" max="13825" width="1.6328125" style="350" customWidth="1"/>
    <col min="13826" max="13826" width="3.453125" style="350" customWidth="1"/>
    <col min="13827" max="13828" width="9" style="350" customWidth="1"/>
    <col min="13829" max="13830" width="8.453125" style="350" customWidth="1"/>
    <col min="13831" max="13831" width="8.36328125" style="350" customWidth="1"/>
    <col min="13832" max="13832" width="7.36328125" style="350" customWidth="1"/>
    <col min="13833" max="13834" width="10" style="350" customWidth="1"/>
    <col min="13835" max="13835" width="17.08984375" style="350" customWidth="1"/>
    <col min="13836" max="14080" width="9" style="350"/>
    <col min="14081" max="14081" width="1.6328125" style="350" customWidth="1"/>
    <col min="14082" max="14082" width="3.453125" style="350" customWidth="1"/>
    <col min="14083" max="14084" width="9" style="350" customWidth="1"/>
    <col min="14085" max="14086" width="8.453125" style="350" customWidth="1"/>
    <col min="14087" max="14087" width="8.36328125" style="350" customWidth="1"/>
    <col min="14088" max="14088" width="7.36328125" style="350" customWidth="1"/>
    <col min="14089" max="14090" width="10" style="350" customWidth="1"/>
    <col min="14091" max="14091" width="17.08984375" style="350" customWidth="1"/>
    <col min="14092" max="14336" width="9" style="350"/>
    <col min="14337" max="14337" width="1.6328125" style="350" customWidth="1"/>
    <col min="14338" max="14338" width="3.453125" style="350" customWidth="1"/>
    <col min="14339" max="14340" width="9" style="350" customWidth="1"/>
    <col min="14341" max="14342" width="8.453125" style="350" customWidth="1"/>
    <col min="14343" max="14343" width="8.36328125" style="350" customWidth="1"/>
    <col min="14344" max="14344" width="7.36328125" style="350" customWidth="1"/>
    <col min="14345" max="14346" width="10" style="350" customWidth="1"/>
    <col min="14347" max="14347" width="17.08984375" style="350" customWidth="1"/>
    <col min="14348" max="14592" width="9" style="350"/>
    <col min="14593" max="14593" width="1.6328125" style="350" customWidth="1"/>
    <col min="14594" max="14594" width="3.453125" style="350" customWidth="1"/>
    <col min="14595" max="14596" width="9" style="350" customWidth="1"/>
    <col min="14597" max="14598" width="8.453125" style="350" customWidth="1"/>
    <col min="14599" max="14599" width="8.36328125" style="350" customWidth="1"/>
    <col min="14600" max="14600" width="7.36328125" style="350" customWidth="1"/>
    <col min="14601" max="14602" width="10" style="350" customWidth="1"/>
    <col min="14603" max="14603" width="17.08984375" style="350" customWidth="1"/>
    <col min="14604" max="14848" width="9" style="350"/>
    <col min="14849" max="14849" width="1.6328125" style="350" customWidth="1"/>
    <col min="14850" max="14850" width="3.453125" style="350" customWidth="1"/>
    <col min="14851" max="14852" width="9" style="350" customWidth="1"/>
    <col min="14853" max="14854" width="8.453125" style="350" customWidth="1"/>
    <col min="14855" max="14855" width="8.36328125" style="350" customWidth="1"/>
    <col min="14856" max="14856" width="7.36328125" style="350" customWidth="1"/>
    <col min="14857" max="14858" width="10" style="350" customWidth="1"/>
    <col min="14859" max="14859" width="17.08984375" style="350" customWidth="1"/>
    <col min="14860" max="15104" width="9" style="350"/>
    <col min="15105" max="15105" width="1.6328125" style="350" customWidth="1"/>
    <col min="15106" max="15106" width="3.453125" style="350" customWidth="1"/>
    <col min="15107" max="15108" width="9" style="350" customWidth="1"/>
    <col min="15109" max="15110" width="8.453125" style="350" customWidth="1"/>
    <col min="15111" max="15111" width="8.36328125" style="350" customWidth="1"/>
    <col min="15112" max="15112" width="7.36328125" style="350" customWidth="1"/>
    <col min="15113" max="15114" width="10" style="350" customWidth="1"/>
    <col min="15115" max="15115" width="17.08984375" style="350" customWidth="1"/>
    <col min="15116" max="15360" width="9" style="350"/>
    <col min="15361" max="15361" width="1.6328125" style="350" customWidth="1"/>
    <col min="15362" max="15362" width="3.453125" style="350" customWidth="1"/>
    <col min="15363" max="15364" width="9" style="350" customWidth="1"/>
    <col min="15365" max="15366" width="8.453125" style="350" customWidth="1"/>
    <col min="15367" max="15367" width="8.36328125" style="350" customWidth="1"/>
    <col min="15368" max="15368" width="7.36328125" style="350" customWidth="1"/>
    <col min="15369" max="15370" width="10" style="350" customWidth="1"/>
    <col min="15371" max="15371" width="17.08984375" style="350" customWidth="1"/>
    <col min="15372" max="15616" width="9" style="350"/>
    <col min="15617" max="15617" width="1.6328125" style="350" customWidth="1"/>
    <col min="15618" max="15618" width="3.453125" style="350" customWidth="1"/>
    <col min="15619" max="15620" width="9" style="350" customWidth="1"/>
    <col min="15621" max="15622" width="8.453125" style="350" customWidth="1"/>
    <col min="15623" max="15623" width="8.36328125" style="350" customWidth="1"/>
    <col min="15624" max="15624" width="7.36328125" style="350" customWidth="1"/>
    <col min="15625" max="15626" width="10" style="350" customWidth="1"/>
    <col min="15627" max="15627" width="17.08984375" style="350" customWidth="1"/>
    <col min="15628" max="15872" width="9" style="350"/>
    <col min="15873" max="15873" width="1.6328125" style="350" customWidth="1"/>
    <col min="15874" max="15874" width="3.453125" style="350" customWidth="1"/>
    <col min="15875" max="15876" width="9" style="350" customWidth="1"/>
    <col min="15877" max="15878" width="8.453125" style="350" customWidth="1"/>
    <col min="15879" max="15879" width="8.36328125" style="350" customWidth="1"/>
    <col min="15880" max="15880" width="7.36328125" style="350" customWidth="1"/>
    <col min="15881" max="15882" width="10" style="350" customWidth="1"/>
    <col min="15883" max="15883" width="17.08984375" style="350" customWidth="1"/>
    <col min="15884" max="16128" width="9" style="350"/>
    <col min="16129" max="16129" width="1.6328125" style="350" customWidth="1"/>
    <col min="16130" max="16130" width="3.453125" style="350" customWidth="1"/>
    <col min="16131" max="16132" width="9" style="350" customWidth="1"/>
    <col min="16133" max="16134" width="8.453125" style="350" customWidth="1"/>
    <col min="16135" max="16135" width="8.36328125" style="350" customWidth="1"/>
    <col min="16136" max="16136" width="7.36328125" style="350" customWidth="1"/>
    <col min="16137" max="16138" width="10" style="350" customWidth="1"/>
    <col min="16139" max="16139" width="17.08984375" style="350" customWidth="1"/>
    <col min="16140" max="16384" width="9" style="350"/>
  </cols>
  <sheetData>
    <row r="1" spans="2:11" ht="18" customHeight="1" thickBot="1">
      <c r="B1" s="2391" t="s">
        <v>1034</v>
      </c>
      <c r="C1" s="2392"/>
      <c r="H1" s="2324" t="s">
        <v>1024</v>
      </c>
      <c r="I1" s="2324"/>
      <c r="J1" s="2324"/>
      <c r="K1" s="2324"/>
    </row>
    <row r="2" spans="2:11" ht="41.25" customHeight="1">
      <c r="B2" s="2331" t="s">
        <v>805</v>
      </c>
      <c r="C2" s="2332"/>
      <c r="D2" s="2332"/>
      <c r="E2" s="2332"/>
      <c r="F2" s="2332"/>
      <c r="G2" s="2332"/>
      <c r="H2" s="2332"/>
      <c r="I2" s="2332"/>
      <c r="J2" s="2332"/>
      <c r="K2" s="2332"/>
    </row>
    <row r="3" spans="2:11" ht="6" customHeight="1">
      <c r="B3" s="2389"/>
      <c r="C3" s="2389"/>
      <c r="D3" s="2389"/>
      <c r="E3" s="2390"/>
      <c r="F3" s="2337"/>
      <c r="G3" s="351"/>
    </row>
    <row r="4" spans="2:11" ht="15" customHeight="1">
      <c r="B4" s="2389"/>
      <c r="C4" s="2389"/>
      <c r="D4" s="2389"/>
      <c r="E4" s="2390"/>
      <c r="F4" s="2337"/>
      <c r="G4" s="351"/>
      <c r="H4" s="2393" t="s">
        <v>984</v>
      </c>
      <c r="I4" s="2393"/>
      <c r="J4" s="2394"/>
      <c r="K4" s="2394"/>
    </row>
    <row r="5" spans="2:11" ht="15" customHeight="1">
      <c r="B5" s="2389"/>
      <c r="C5" s="2389"/>
      <c r="D5" s="2389"/>
      <c r="E5" s="2390"/>
      <c r="F5" s="2337"/>
      <c r="G5" s="369"/>
      <c r="H5" s="2393"/>
      <c r="I5" s="2393"/>
      <c r="J5" s="2394"/>
      <c r="K5" s="2394"/>
    </row>
    <row r="6" spans="2:11" ht="6" customHeight="1" thickBot="1">
      <c r="B6" s="370"/>
      <c r="C6" s="370"/>
      <c r="D6" s="370"/>
      <c r="E6" s="370"/>
      <c r="F6" s="370"/>
      <c r="G6" s="370"/>
      <c r="H6" s="370"/>
      <c r="I6" s="370"/>
      <c r="J6" s="370"/>
      <c r="K6" s="370"/>
    </row>
    <row r="7" spans="2:11" s="370" customFormat="1" ht="24.75" customHeight="1">
      <c r="B7" s="364"/>
      <c r="C7" s="2338" t="s">
        <v>174</v>
      </c>
      <c r="D7" s="2338"/>
      <c r="E7" s="2338" t="s">
        <v>804</v>
      </c>
      <c r="F7" s="2338"/>
      <c r="G7" s="2338" t="s">
        <v>238</v>
      </c>
      <c r="H7" s="2380"/>
      <c r="I7" s="2395" t="s">
        <v>983</v>
      </c>
      <c r="J7" s="2396"/>
      <c r="K7" s="371" t="s">
        <v>461</v>
      </c>
    </row>
    <row r="8" spans="2:11" s="370" customFormat="1" ht="17.25" customHeight="1">
      <c r="B8" s="364">
        <f>ROW()-7</f>
        <v>1</v>
      </c>
      <c r="C8" s="2338"/>
      <c r="D8" s="2338"/>
      <c r="E8" s="2379"/>
      <c r="F8" s="2319"/>
      <c r="G8" s="2338"/>
      <c r="H8" s="2380"/>
      <c r="I8" s="2381"/>
      <c r="J8" s="2382"/>
      <c r="K8" s="372"/>
    </row>
    <row r="9" spans="2:11" s="370" customFormat="1" ht="17.25" customHeight="1">
      <c r="B9" s="364">
        <f t="shared" ref="B9:B37" si="0">ROW()-7</f>
        <v>2</v>
      </c>
      <c r="C9" s="2338"/>
      <c r="D9" s="2338"/>
      <c r="E9" s="2379"/>
      <c r="F9" s="2319"/>
      <c r="G9" s="2338"/>
      <c r="H9" s="2380"/>
      <c r="I9" s="2381"/>
      <c r="J9" s="2382"/>
      <c r="K9" s="372"/>
    </row>
    <row r="10" spans="2:11" s="370" customFormat="1" ht="17.25" customHeight="1">
      <c r="B10" s="364">
        <f t="shared" si="0"/>
        <v>3</v>
      </c>
      <c r="C10" s="2380"/>
      <c r="D10" s="2383"/>
      <c r="E10" s="2384"/>
      <c r="F10" s="2385"/>
      <c r="G10" s="2380"/>
      <c r="H10" s="2386"/>
      <c r="I10" s="2381"/>
      <c r="J10" s="2387"/>
      <c r="K10" s="372"/>
    </row>
    <row r="11" spans="2:11" s="370" customFormat="1" ht="17.25" customHeight="1">
      <c r="B11" s="364">
        <f t="shared" si="0"/>
        <v>4</v>
      </c>
      <c r="C11" s="2380"/>
      <c r="D11" s="2383"/>
      <c r="E11" s="2384"/>
      <c r="F11" s="2385"/>
      <c r="G11" s="2380"/>
      <c r="H11" s="2386"/>
      <c r="I11" s="2381"/>
      <c r="J11" s="2387"/>
      <c r="K11" s="372"/>
    </row>
    <row r="12" spans="2:11" s="370" customFormat="1" ht="17.25" customHeight="1">
      <c r="B12" s="364">
        <f t="shared" si="0"/>
        <v>5</v>
      </c>
      <c r="C12" s="2380"/>
      <c r="D12" s="2383"/>
      <c r="E12" s="2384"/>
      <c r="F12" s="2385"/>
      <c r="G12" s="2380"/>
      <c r="H12" s="2386"/>
      <c r="I12" s="2381"/>
      <c r="J12" s="2387"/>
      <c r="K12" s="372"/>
    </row>
    <row r="13" spans="2:11" s="370" customFormat="1" ht="17.25" customHeight="1">
      <c r="B13" s="364">
        <f t="shared" si="0"/>
        <v>6</v>
      </c>
      <c r="C13" s="2380"/>
      <c r="D13" s="2383"/>
      <c r="E13" s="2384"/>
      <c r="F13" s="2385"/>
      <c r="G13" s="2380"/>
      <c r="H13" s="2386"/>
      <c r="I13" s="2381"/>
      <c r="J13" s="2387"/>
      <c r="K13" s="373"/>
    </row>
    <row r="14" spans="2:11" s="370" customFormat="1" ht="17.25" customHeight="1">
      <c r="B14" s="364">
        <f t="shared" si="0"/>
        <v>7</v>
      </c>
      <c r="C14" s="2338"/>
      <c r="D14" s="2338"/>
      <c r="E14" s="2338"/>
      <c r="F14" s="2338"/>
      <c r="G14" s="2338"/>
      <c r="H14" s="2380"/>
      <c r="I14" s="2399"/>
      <c r="J14" s="2400"/>
      <c r="K14" s="373"/>
    </row>
    <row r="15" spans="2:11" s="370" customFormat="1" ht="17.25" customHeight="1">
      <c r="B15" s="364">
        <f t="shared" si="0"/>
        <v>8</v>
      </c>
      <c r="C15" s="2338"/>
      <c r="D15" s="2338"/>
      <c r="E15" s="2338"/>
      <c r="F15" s="2338"/>
      <c r="G15" s="2338"/>
      <c r="H15" s="2380"/>
      <c r="I15" s="2388"/>
      <c r="J15" s="2382"/>
      <c r="K15" s="373"/>
    </row>
    <row r="16" spans="2:11" s="370" customFormat="1" ht="17.25" customHeight="1">
      <c r="B16" s="364">
        <f t="shared" si="0"/>
        <v>9</v>
      </c>
      <c r="C16" s="2338"/>
      <c r="D16" s="2338"/>
      <c r="E16" s="2338"/>
      <c r="F16" s="2338"/>
      <c r="G16" s="2338"/>
      <c r="H16" s="2380"/>
      <c r="I16" s="2388"/>
      <c r="J16" s="2382"/>
      <c r="K16" s="373"/>
    </row>
    <row r="17" spans="2:11" s="370" customFormat="1" ht="17.25" customHeight="1">
      <c r="B17" s="364">
        <f t="shared" si="0"/>
        <v>10</v>
      </c>
      <c r="C17" s="2338"/>
      <c r="D17" s="2338"/>
      <c r="E17" s="2338"/>
      <c r="F17" s="2338"/>
      <c r="G17" s="2338"/>
      <c r="H17" s="2380"/>
      <c r="I17" s="2397"/>
      <c r="J17" s="2398"/>
      <c r="K17" s="373"/>
    </row>
    <row r="18" spans="2:11" s="370" customFormat="1" ht="17.25" customHeight="1">
      <c r="B18" s="364">
        <f t="shared" si="0"/>
        <v>11</v>
      </c>
      <c r="C18" s="2380"/>
      <c r="D18" s="2383"/>
      <c r="E18" s="2384"/>
      <c r="F18" s="2385"/>
      <c r="G18" s="2338"/>
      <c r="H18" s="2380"/>
      <c r="I18" s="2381"/>
      <c r="J18" s="2387"/>
      <c r="K18" s="372"/>
    </row>
    <row r="19" spans="2:11" s="370" customFormat="1" ht="17.25" customHeight="1">
      <c r="B19" s="364">
        <f t="shared" si="0"/>
        <v>12</v>
      </c>
      <c r="C19" s="2338"/>
      <c r="D19" s="2338"/>
      <c r="E19" s="2379"/>
      <c r="F19" s="2319"/>
      <c r="G19" s="2338"/>
      <c r="H19" s="2380"/>
      <c r="I19" s="2381"/>
      <c r="J19" s="2382"/>
      <c r="K19" s="372"/>
    </row>
    <row r="20" spans="2:11" s="370" customFormat="1" ht="17.25" customHeight="1">
      <c r="B20" s="364">
        <f t="shared" si="0"/>
        <v>13</v>
      </c>
      <c r="C20" s="2380"/>
      <c r="D20" s="2383"/>
      <c r="E20" s="2384"/>
      <c r="F20" s="2385"/>
      <c r="G20" s="2380"/>
      <c r="H20" s="2386"/>
      <c r="I20" s="2381"/>
      <c r="J20" s="2387"/>
      <c r="K20" s="372"/>
    </row>
    <row r="21" spans="2:11" s="370" customFormat="1" ht="17.25" customHeight="1">
      <c r="B21" s="364">
        <f t="shared" si="0"/>
        <v>14</v>
      </c>
      <c r="C21" s="2338"/>
      <c r="D21" s="2338"/>
      <c r="E21" s="2379"/>
      <c r="F21" s="2319"/>
      <c r="G21" s="2338"/>
      <c r="H21" s="2380"/>
      <c r="I21" s="2381"/>
      <c r="J21" s="2382"/>
      <c r="K21" s="372"/>
    </row>
    <row r="22" spans="2:11" s="370" customFormat="1" ht="17.25" customHeight="1">
      <c r="B22" s="364">
        <f t="shared" si="0"/>
        <v>15</v>
      </c>
      <c r="C22" s="2338"/>
      <c r="D22" s="2338"/>
      <c r="E22" s="2384"/>
      <c r="F22" s="2383"/>
      <c r="G22" s="2338"/>
      <c r="H22" s="2380"/>
      <c r="I22" s="2381"/>
      <c r="J22" s="2382"/>
      <c r="K22" s="373"/>
    </row>
    <row r="23" spans="2:11" s="370" customFormat="1" ht="17.25" customHeight="1">
      <c r="B23" s="364">
        <f t="shared" si="0"/>
        <v>16</v>
      </c>
      <c r="C23" s="2338"/>
      <c r="D23" s="2338"/>
      <c r="E23" s="2401"/>
      <c r="F23" s="2338"/>
      <c r="G23" s="2338"/>
      <c r="H23" s="2380"/>
      <c r="I23" s="2381"/>
      <c r="J23" s="2382"/>
      <c r="K23" s="373"/>
    </row>
    <row r="24" spans="2:11" s="370" customFormat="1" ht="17.25" customHeight="1">
      <c r="B24" s="364">
        <f t="shared" si="0"/>
        <v>17</v>
      </c>
      <c r="C24" s="2338"/>
      <c r="D24" s="2338"/>
      <c r="E24" s="2338"/>
      <c r="F24" s="2338"/>
      <c r="G24" s="2338"/>
      <c r="H24" s="2380"/>
      <c r="I24" s="2381"/>
      <c r="J24" s="2382"/>
      <c r="K24" s="373"/>
    </row>
    <row r="25" spans="2:11" s="370" customFormat="1" ht="17.25" customHeight="1">
      <c r="B25" s="364">
        <f t="shared" si="0"/>
        <v>18</v>
      </c>
      <c r="C25" s="2338"/>
      <c r="D25" s="2338"/>
      <c r="E25" s="2338"/>
      <c r="F25" s="2338"/>
      <c r="G25" s="2338"/>
      <c r="H25" s="2380"/>
      <c r="I25" s="2381"/>
      <c r="J25" s="2382"/>
      <c r="K25" s="373"/>
    </row>
    <row r="26" spans="2:11" s="370" customFormat="1" ht="17.25" customHeight="1">
      <c r="B26" s="364">
        <f t="shared" si="0"/>
        <v>19</v>
      </c>
      <c r="C26" s="2338"/>
      <c r="D26" s="2338"/>
      <c r="E26" s="2338"/>
      <c r="F26" s="2338"/>
      <c r="G26" s="2338"/>
      <c r="H26" s="2380"/>
      <c r="I26" s="2381"/>
      <c r="J26" s="2382"/>
      <c r="K26" s="373"/>
    </row>
    <row r="27" spans="2:11" s="370" customFormat="1" ht="17.25" customHeight="1">
      <c r="B27" s="364">
        <f t="shared" si="0"/>
        <v>20</v>
      </c>
      <c r="C27" s="2338"/>
      <c r="D27" s="2338"/>
      <c r="E27" s="2338"/>
      <c r="F27" s="2338"/>
      <c r="G27" s="2338"/>
      <c r="H27" s="2380"/>
      <c r="I27" s="2381"/>
      <c r="J27" s="2382"/>
      <c r="K27" s="373"/>
    </row>
    <row r="28" spans="2:11" s="370" customFormat="1" ht="17.25" customHeight="1">
      <c r="B28" s="364">
        <f t="shared" si="0"/>
        <v>21</v>
      </c>
      <c r="C28" s="2338"/>
      <c r="D28" s="2338"/>
      <c r="E28" s="2402"/>
      <c r="F28" s="2403"/>
      <c r="G28" s="2338"/>
      <c r="H28" s="2380"/>
      <c r="I28" s="2404"/>
      <c r="J28" s="2405"/>
      <c r="K28" s="372"/>
    </row>
    <row r="29" spans="2:11" s="370" customFormat="1" ht="17.25" customHeight="1">
      <c r="B29" s="364">
        <f t="shared" si="0"/>
        <v>22</v>
      </c>
      <c r="C29" s="2338"/>
      <c r="D29" s="2338"/>
      <c r="E29" s="2402"/>
      <c r="F29" s="2403"/>
      <c r="G29" s="2338"/>
      <c r="H29" s="2380"/>
      <c r="I29" s="2381"/>
      <c r="J29" s="2382"/>
      <c r="K29" s="372"/>
    </row>
    <row r="30" spans="2:11" s="370" customFormat="1" ht="17.25" customHeight="1">
      <c r="B30" s="364">
        <f t="shared" si="0"/>
        <v>23</v>
      </c>
      <c r="C30" s="2338"/>
      <c r="D30" s="2338"/>
      <c r="E30" s="2402"/>
      <c r="F30" s="2403"/>
      <c r="G30" s="2338"/>
      <c r="H30" s="2380"/>
      <c r="I30" s="2381"/>
      <c r="J30" s="2382"/>
      <c r="K30" s="372"/>
    </row>
    <row r="31" spans="2:11" s="370" customFormat="1" ht="17.25" customHeight="1">
      <c r="B31" s="364">
        <f t="shared" si="0"/>
        <v>24</v>
      </c>
      <c r="C31" s="2338"/>
      <c r="D31" s="2338"/>
      <c r="E31" s="2402"/>
      <c r="F31" s="2403"/>
      <c r="G31" s="2338"/>
      <c r="H31" s="2380"/>
      <c r="I31" s="2381"/>
      <c r="J31" s="2382"/>
      <c r="K31" s="372"/>
    </row>
    <row r="32" spans="2:11" s="370" customFormat="1" ht="17.25" customHeight="1">
      <c r="B32" s="364">
        <f t="shared" si="0"/>
        <v>25</v>
      </c>
      <c r="C32" s="2338"/>
      <c r="D32" s="2338"/>
      <c r="E32" s="2402"/>
      <c r="F32" s="2403"/>
      <c r="G32" s="2338"/>
      <c r="H32" s="2380"/>
      <c r="I32" s="2381"/>
      <c r="J32" s="2382"/>
      <c r="K32" s="372"/>
    </row>
    <row r="33" spans="1:11" s="370" customFormat="1" ht="17.25" customHeight="1">
      <c r="B33" s="364">
        <f t="shared" si="0"/>
        <v>26</v>
      </c>
      <c r="C33" s="2338"/>
      <c r="D33" s="2338"/>
      <c r="E33" s="2402"/>
      <c r="F33" s="2403"/>
      <c r="G33" s="2338"/>
      <c r="H33" s="2380"/>
      <c r="I33" s="2381"/>
      <c r="J33" s="2382"/>
      <c r="K33" s="372"/>
    </row>
    <row r="34" spans="1:11" s="370" customFormat="1" ht="17.25" customHeight="1">
      <c r="B34" s="364">
        <f t="shared" si="0"/>
        <v>27</v>
      </c>
      <c r="C34" s="2338"/>
      <c r="D34" s="2338"/>
      <c r="E34" s="2402"/>
      <c r="F34" s="2403"/>
      <c r="G34" s="2338"/>
      <c r="H34" s="2380"/>
      <c r="I34" s="2381"/>
      <c r="J34" s="2382"/>
      <c r="K34" s="372"/>
    </row>
    <row r="35" spans="1:11" s="370" customFormat="1" ht="17.25" customHeight="1">
      <c r="B35" s="364">
        <f t="shared" si="0"/>
        <v>28</v>
      </c>
      <c r="C35" s="2338"/>
      <c r="D35" s="2338"/>
      <c r="E35" s="2402"/>
      <c r="F35" s="2403"/>
      <c r="G35" s="2338"/>
      <c r="H35" s="2380"/>
      <c r="I35" s="2381"/>
      <c r="J35" s="2382"/>
      <c r="K35" s="372"/>
    </row>
    <row r="36" spans="1:11" s="370" customFormat="1" ht="17.25" customHeight="1">
      <c r="B36" s="364">
        <f t="shared" si="0"/>
        <v>29</v>
      </c>
      <c r="C36" s="2338"/>
      <c r="D36" s="2338"/>
      <c r="E36" s="2402"/>
      <c r="F36" s="2403"/>
      <c r="G36" s="2338"/>
      <c r="H36" s="2380"/>
      <c r="I36" s="2381"/>
      <c r="J36" s="2382"/>
      <c r="K36" s="372"/>
    </row>
    <row r="37" spans="1:11" s="370" customFormat="1" ht="17.25" customHeight="1" thickBot="1">
      <c r="B37" s="364">
        <f t="shared" si="0"/>
        <v>30</v>
      </c>
      <c r="C37" s="2338"/>
      <c r="D37" s="2338"/>
      <c r="E37" s="2402"/>
      <c r="F37" s="2403"/>
      <c r="G37" s="2338"/>
      <c r="H37" s="2380"/>
      <c r="I37" s="2408"/>
      <c r="J37" s="2409"/>
      <c r="K37" s="372"/>
    </row>
    <row r="38" spans="1:11" ht="13.5" customHeight="1">
      <c r="B38" s="2410" t="s">
        <v>609</v>
      </c>
      <c r="C38" s="2411"/>
      <c r="D38" s="2411"/>
      <c r="E38" s="2411"/>
      <c r="F38" s="2411"/>
      <c r="G38" s="2411"/>
      <c r="H38" s="2411"/>
      <c r="I38" s="2411"/>
      <c r="J38" s="2411"/>
      <c r="K38" s="2411"/>
    </row>
    <row r="39" spans="1:11" ht="13.5" customHeight="1">
      <c r="B39" s="2411"/>
      <c r="C39" s="2411"/>
      <c r="D39" s="2411"/>
      <c r="E39" s="2411"/>
      <c r="F39" s="2411"/>
      <c r="G39" s="2411"/>
      <c r="H39" s="2411"/>
      <c r="I39" s="2411"/>
      <c r="J39" s="2411"/>
      <c r="K39" s="2411"/>
    </row>
    <row r="40" spans="1:11">
      <c r="A40" s="526"/>
      <c r="B40" s="2406" t="s">
        <v>942</v>
      </c>
      <c r="C40" s="2406"/>
      <c r="D40" s="2406"/>
      <c r="E40" s="2406"/>
      <c r="F40" s="2406"/>
      <c r="G40" s="2406"/>
      <c r="H40" s="2406"/>
      <c r="I40" s="2406"/>
      <c r="J40" s="2406"/>
      <c r="K40" s="2406"/>
    </row>
    <row r="41" spans="1:11" ht="13.5" customHeight="1">
      <c r="A41" s="526"/>
      <c r="B41" s="2406"/>
      <c r="C41" s="2406"/>
      <c r="D41" s="2406"/>
      <c r="E41" s="2406"/>
      <c r="F41" s="2406"/>
      <c r="G41" s="2406"/>
      <c r="H41" s="2406"/>
      <c r="I41" s="2406"/>
      <c r="J41" s="2406"/>
      <c r="K41" s="2406"/>
    </row>
    <row r="42" spans="1:11">
      <c r="A42" s="526"/>
      <c r="B42" s="2406"/>
      <c r="C42" s="2406"/>
      <c r="D42" s="2406"/>
      <c r="E42" s="2406"/>
      <c r="F42" s="2406"/>
      <c r="G42" s="2406"/>
      <c r="H42" s="2406"/>
      <c r="I42" s="2406"/>
      <c r="J42" s="2406"/>
      <c r="K42" s="2406"/>
    </row>
    <row r="43" spans="1:11" ht="19.5" customHeight="1">
      <c r="A43" s="526"/>
      <c r="B43" s="527"/>
      <c r="C43" s="527"/>
      <c r="D43" s="527"/>
      <c r="E43" s="527"/>
      <c r="F43" s="527"/>
      <c r="G43" s="527"/>
      <c r="H43" s="527"/>
      <c r="I43" s="527" t="s">
        <v>939</v>
      </c>
      <c r="J43" s="2407"/>
      <c r="K43" s="2407"/>
    </row>
    <row r="44" spans="1:11" ht="19.5" customHeight="1">
      <c r="A44" s="526"/>
      <c r="B44" s="527"/>
      <c r="C44" s="527"/>
      <c r="D44" s="527"/>
      <c r="E44" s="527"/>
      <c r="F44" s="527"/>
      <c r="G44" s="527"/>
      <c r="H44" s="527"/>
      <c r="I44" s="527" t="s">
        <v>940</v>
      </c>
      <c r="J44" s="527"/>
      <c r="K44" s="527"/>
    </row>
    <row r="45" spans="1:11" ht="19.5" customHeight="1">
      <c r="A45" s="526"/>
      <c r="B45" s="527"/>
      <c r="C45" s="527"/>
      <c r="D45" s="527"/>
      <c r="E45" s="527"/>
      <c r="F45" s="527"/>
      <c r="G45" s="527"/>
      <c r="H45" s="527"/>
      <c r="I45" s="527" t="s">
        <v>938</v>
      </c>
      <c r="J45" s="2407"/>
      <c r="K45" s="2407"/>
    </row>
    <row r="46" spans="1:11" ht="19.5" customHeight="1">
      <c r="A46" s="526"/>
      <c r="B46" s="527"/>
      <c r="C46" s="527"/>
      <c r="D46" s="527"/>
      <c r="E46" s="527"/>
      <c r="F46" s="527"/>
      <c r="G46" s="527"/>
      <c r="H46" s="527"/>
      <c r="I46" s="527" t="s">
        <v>936</v>
      </c>
      <c r="J46" s="2407"/>
      <c r="K46" s="2407"/>
    </row>
    <row r="47" spans="1:11" ht="19.5" customHeight="1">
      <c r="A47" s="526"/>
      <c r="B47" s="527"/>
      <c r="C47" s="527"/>
      <c r="D47" s="527"/>
      <c r="E47" s="527"/>
      <c r="F47" s="527"/>
      <c r="G47" s="527"/>
      <c r="H47" s="527"/>
      <c r="I47" s="527" t="s">
        <v>941</v>
      </c>
      <c r="J47" s="527"/>
      <c r="K47" s="527"/>
    </row>
    <row r="48" spans="1:11" ht="19.5" customHeight="1">
      <c r="A48" s="526"/>
      <c r="B48" s="527"/>
      <c r="C48" s="527"/>
      <c r="D48" s="527"/>
      <c r="E48" s="527"/>
      <c r="F48" s="527"/>
      <c r="G48" s="527"/>
      <c r="H48" s="527"/>
      <c r="I48" s="527" t="s">
        <v>936</v>
      </c>
      <c r="J48" s="2407"/>
      <c r="K48" s="2407"/>
    </row>
    <row r="49" spans="1:11" ht="19.5" customHeight="1">
      <c r="A49" s="526"/>
      <c r="B49" s="527"/>
      <c r="C49" s="527"/>
      <c r="D49" s="527"/>
      <c r="E49" s="527"/>
      <c r="F49" s="527"/>
      <c r="G49" s="527"/>
      <c r="H49" s="527"/>
      <c r="I49" s="527" t="s">
        <v>937</v>
      </c>
      <c r="J49" s="2407"/>
      <c r="K49" s="2407"/>
    </row>
  </sheetData>
  <customSheetViews>
    <customSheetView guid="{86B41AF5-FF3A-4416-A5C4-EFC15DC936A3}" showPageBreaks="1" showGridLines="0" view="pageBreakPreview">
      <selection activeCell="G1" sqref="G1"/>
      <pageMargins left="0.7" right="0.7" top="0.75" bottom="0.75" header="0.3" footer="0.3"/>
      <pageSetup paperSize="9" scale="96" orientation="portrait" r:id="rId1"/>
    </customSheetView>
  </customSheetViews>
  <mergeCells count="142">
    <mergeCell ref="B40:K42"/>
    <mergeCell ref="J43:K43"/>
    <mergeCell ref="J45:K45"/>
    <mergeCell ref="J46:K46"/>
    <mergeCell ref="J48:K48"/>
    <mergeCell ref="J49:K49"/>
    <mergeCell ref="C36:D36"/>
    <mergeCell ref="E36:F36"/>
    <mergeCell ref="G36:H36"/>
    <mergeCell ref="I36:J36"/>
    <mergeCell ref="C37:D37"/>
    <mergeCell ref="E37:F37"/>
    <mergeCell ref="G37:H37"/>
    <mergeCell ref="I37:J37"/>
    <mergeCell ref="B38:K39"/>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1:D11"/>
    <mergeCell ref="E11:F11"/>
    <mergeCell ref="G11:H11"/>
    <mergeCell ref="I11:J11"/>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B5:D5"/>
    <mergeCell ref="E5:F5"/>
    <mergeCell ref="E7:F7"/>
    <mergeCell ref="B1:C1"/>
    <mergeCell ref="H1:K1"/>
    <mergeCell ref="B2:K2"/>
    <mergeCell ref="B3:D3"/>
    <mergeCell ref="E3:F3"/>
    <mergeCell ref="B4:D4"/>
    <mergeCell ref="E4:F4"/>
    <mergeCell ref="H4:I5"/>
    <mergeCell ref="J4:K5"/>
    <mergeCell ref="C7:D7"/>
    <mergeCell ref="G7:H7"/>
    <mergeCell ref="I7:J7"/>
    <mergeCell ref="C8:D8"/>
    <mergeCell ref="E8:F8"/>
    <mergeCell ref="G8:H8"/>
    <mergeCell ref="I8:J8"/>
    <mergeCell ref="C9:D9"/>
    <mergeCell ref="E9:F9"/>
    <mergeCell ref="G9:H9"/>
    <mergeCell ref="I9:J9"/>
    <mergeCell ref="C12:D12"/>
    <mergeCell ref="E12:F12"/>
    <mergeCell ref="G12:H12"/>
    <mergeCell ref="I12:J12"/>
    <mergeCell ref="C13:D13"/>
    <mergeCell ref="E13:F13"/>
    <mergeCell ref="G13:H13"/>
    <mergeCell ref="I13:J13"/>
    <mergeCell ref="C10:D10"/>
    <mergeCell ref="E10:F10"/>
    <mergeCell ref="G10:H10"/>
    <mergeCell ref="I10:J10"/>
  </mergeCells>
  <phoneticPr fontId="6"/>
  <pageMargins left="0.7" right="0.7" top="0.8" bottom="0.21" header="0.3" footer="0.3"/>
  <pageSetup paperSize="9" scale="95"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0A5FE-094A-470E-90E8-E4CEFCF5359E}">
  <sheetPr codeName="Sheet5">
    <tabColor theme="4" tint="0.79998168889431442"/>
    <pageSetUpPr fitToPage="1"/>
  </sheetPr>
  <dimension ref="A1:AK242"/>
  <sheetViews>
    <sheetView showZeros="0" view="pageBreakPreview" zoomScale="93" zoomScaleNormal="70" zoomScaleSheetLayoutView="93" workbookViewId="0">
      <selection activeCell="Z9" sqref="Z9"/>
    </sheetView>
  </sheetViews>
  <sheetFormatPr defaultColWidth="9" defaultRowHeight="25" customHeight="1"/>
  <cols>
    <col min="1" max="2" width="15.6328125" style="613" customWidth="1"/>
    <col min="3" max="34" width="5.08984375" style="613" customWidth="1"/>
    <col min="35" max="37" width="8.6328125" style="613" customWidth="1"/>
    <col min="38" max="16384" width="9" style="613"/>
  </cols>
  <sheetData>
    <row r="1" spans="1:37" ht="26" thickBot="1">
      <c r="A1" s="612" t="s">
        <v>1161</v>
      </c>
      <c r="AJ1" s="1492" t="s">
        <v>1054</v>
      </c>
      <c r="AK1" s="1492"/>
    </row>
    <row r="2" spans="1:37" ht="30" customHeight="1" thickBot="1">
      <c r="A2" s="614" t="s">
        <v>39</v>
      </c>
      <c r="B2" s="1493">
        <v>0</v>
      </c>
      <c r="C2" s="1494"/>
      <c r="D2" s="1494"/>
      <c r="E2" s="1494"/>
      <c r="F2" s="1494"/>
      <c r="G2" s="1494"/>
      <c r="H2" s="1494"/>
      <c r="I2" s="1494"/>
      <c r="J2" s="1494"/>
      <c r="K2" s="1494"/>
      <c r="L2" s="1494"/>
      <c r="M2" s="1494"/>
      <c r="N2" s="1494"/>
      <c r="O2" s="1495"/>
      <c r="P2" s="1496" t="s">
        <v>40</v>
      </c>
      <c r="Q2" s="1497"/>
      <c r="R2" s="1497"/>
      <c r="S2" s="1497"/>
      <c r="T2" s="1497"/>
      <c r="U2" s="1498"/>
      <c r="V2" s="1493"/>
      <c r="W2" s="1494"/>
      <c r="X2" s="1494"/>
      <c r="Y2" s="1494"/>
      <c r="Z2" s="1494"/>
      <c r="AA2" s="1494"/>
      <c r="AB2" s="1494"/>
      <c r="AC2" s="1463" t="s">
        <v>41</v>
      </c>
      <c r="AD2" s="1464"/>
      <c r="AE2" s="1464"/>
      <c r="AF2" s="1464"/>
      <c r="AG2" s="1465"/>
      <c r="AH2" s="1475" t="e">
        <f>B4/W213</f>
        <v>#DIV/0!</v>
      </c>
      <c r="AI2" s="1476"/>
      <c r="AJ2" s="615" t="s">
        <v>520</v>
      </c>
      <c r="AK2" s="616">
        <v>1</v>
      </c>
    </row>
    <row r="3" spans="1:37" ht="30" customHeight="1" thickBot="1">
      <c r="A3" s="614" t="s">
        <v>43</v>
      </c>
      <c r="B3" s="617"/>
      <c r="C3" s="1463" t="s">
        <v>495</v>
      </c>
      <c r="D3" s="1477"/>
      <c r="E3" s="1477"/>
      <c r="F3" s="618"/>
      <c r="G3" s="615" t="s">
        <v>520</v>
      </c>
      <c r="H3" s="616">
        <v>1</v>
      </c>
      <c r="I3" s="1463" t="s">
        <v>496</v>
      </c>
      <c r="J3" s="1477"/>
      <c r="K3" s="1477"/>
      <c r="L3" s="252"/>
      <c r="M3" s="615" t="s">
        <v>520</v>
      </c>
      <c r="N3" s="616">
        <v>1</v>
      </c>
      <c r="O3" s="1463" t="s">
        <v>290</v>
      </c>
      <c r="P3" s="1477"/>
      <c r="Q3" s="1477"/>
      <c r="R3" s="1477"/>
      <c r="S3" s="1477"/>
      <c r="T3" s="1486"/>
      <c r="U3" s="1487"/>
      <c r="V3" s="1488"/>
      <c r="W3" s="1489" t="s">
        <v>374</v>
      </c>
      <c r="X3" s="1490"/>
      <c r="Y3" s="1490"/>
      <c r="Z3" s="1490"/>
      <c r="AA3" s="1490"/>
      <c r="AB3" s="1491"/>
      <c r="AC3" s="1463" t="s">
        <v>42</v>
      </c>
      <c r="AD3" s="1464"/>
      <c r="AE3" s="1464"/>
      <c r="AF3" s="1464"/>
      <c r="AG3" s="1464"/>
      <c r="AH3" s="1475" t="e">
        <f>B4/(W213+F218)</f>
        <v>#DIV/0!</v>
      </c>
      <c r="AI3" s="1476"/>
      <c r="AJ3" s="615" t="s">
        <v>520</v>
      </c>
      <c r="AK3" s="616">
        <v>1</v>
      </c>
    </row>
    <row r="4" spans="1:37" ht="30" customHeight="1" thickBot="1">
      <c r="A4" s="619" t="s">
        <v>289</v>
      </c>
      <c r="B4" s="620"/>
      <c r="C4" s="1463" t="s">
        <v>497</v>
      </c>
      <c r="D4" s="1477"/>
      <c r="E4" s="1477"/>
      <c r="F4" s="1454" t="e">
        <f>B4/F3</f>
        <v>#DIV/0!</v>
      </c>
      <c r="G4" s="1478"/>
      <c r="H4" s="1455"/>
      <c r="I4" s="1463" t="s">
        <v>498</v>
      </c>
      <c r="J4" s="1477"/>
      <c r="K4" s="1477"/>
      <c r="L4" s="1454" t="e">
        <f>B4/L3</f>
        <v>#DIV/0!</v>
      </c>
      <c r="M4" s="1478"/>
      <c r="N4" s="1455"/>
      <c r="O4" s="1463" t="s">
        <v>499</v>
      </c>
      <c r="P4" s="1477"/>
      <c r="Q4" s="1477"/>
      <c r="R4" s="1477"/>
      <c r="S4" s="1479"/>
      <c r="T4" s="1461"/>
      <c r="U4" s="1480"/>
      <c r="V4" s="1462"/>
      <c r="W4" s="1481" t="e">
        <f>L4+T3+T4</f>
        <v>#DIV/0!</v>
      </c>
      <c r="X4" s="1482"/>
      <c r="Y4" s="1482"/>
      <c r="Z4" s="1482"/>
      <c r="AA4" s="1482"/>
      <c r="AB4" s="1483"/>
      <c r="AC4" s="1463" t="s">
        <v>44</v>
      </c>
      <c r="AD4" s="1484"/>
      <c r="AE4" s="1484"/>
      <c r="AF4" s="1484"/>
      <c r="AG4" s="1485"/>
      <c r="AH4" s="1475" t="e">
        <f>B4/F219</f>
        <v>#DIV/0!</v>
      </c>
      <c r="AI4" s="1476"/>
      <c r="AJ4" s="615" t="s">
        <v>520</v>
      </c>
      <c r="AK4" s="616">
        <v>1</v>
      </c>
    </row>
    <row r="5" spans="1:37" ht="25" customHeight="1" thickBot="1">
      <c r="A5" s="1469" t="s">
        <v>45</v>
      </c>
      <c r="B5" s="1469" t="s">
        <v>46</v>
      </c>
      <c r="C5" s="1472" t="s">
        <v>47</v>
      </c>
      <c r="D5" s="1466" t="s">
        <v>48</v>
      </c>
      <c r="E5" s="1472" t="s">
        <v>53</v>
      </c>
      <c r="F5" s="1466" t="s">
        <v>54</v>
      </c>
      <c r="G5" s="1463" t="s">
        <v>55</v>
      </c>
      <c r="H5" s="1464"/>
      <c r="I5" s="1464"/>
      <c r="J5" s="1464"/>
      <c r="K5" s="1464"/>
      <c r="L5" s="1464"/>
      <c r="M5" s="1465"/>
      <c r="N5" s="1463" t="s">
        <v>56</v>
      </c>
      <c r="O5" s="1464"/>
      <c r="P5" s="1464"/>
      <c r="Q5" s="1464"/>
      <c r="R5" s="1464"/>
      <c r="S5" s="1464"/>
      <c r="T5" s="1465"/>
      <c r="U5" s="1463" t="s">
        <v>57</v>
      </c>
      <c r="V5" s="1464"/>
      <c r="W5" s="1464"/>
      <c r="X5" s="1464"/>
      <c r="Y5" s="1464"/>
      <c r="Z5" s="1464"/>
      <c r="AA5" s="1465"/>
      <c r="AB5" s="1463" t="s">
        <v>58</v>
      </c>
      <c r="AC5" s="1464"/>
      <c r="AD5" s="1464"/>
      <c r="AE5" s="1464"/>
      <c r="AF5" s="1464"/>
      <c r="AG5" s="1464"/>
      <c r="AH5" s="1465"/>
      <c r="AI5" s="1456" t="s">
        <v>59</v>
      </c>
      <c r="AJ5" s="1456" t="s">
        <v>60</v>
      </c>
      <c r="AK5" s="1456" t="s">
        <v>61</v>
      </c>
    </row>
    <row r="6" spans="1:37" ht="25" customHeight="1" thickBot="1">
      <c r="A6" s="1470"/>
      <c r="B6" s="1470"/>
      <c r="C6" s="1473"/>
      <c r="D6" s="1467"/>
      <c r="E6" s="1473"/>
      <c r="F6" s="1467"/>
      <c r="G6" s="621">
        <v>1</v>
      </c>
      <c r="H6" s="621">
        <v>2</v>
      </c>
      <c r="I6" s="621">
        <v>3</v>
      </c>
      <c r="J6" s="621">
        <v>4</v>
      </c>
      <c r="K6" s="621">
        <v>5</v>
      </c>
      <c r="L6" s="621">
        <v>6</v>
      </c>
      <c r="M6" s="621">
        <v>7</v>
      </c>
      <c r="N6" s="621">
        <v>8</v>
      </c>
      <c r="O6" s="621">
        <v>9</v>
      </c>
      <c r="P6" s="621">
        <v>10</v>
      </c>
      <c r="Q6" s="621">
        <v>11</v>
      </c>
      <c r="R6" s="621">
        <v>12</v>
      </c>
      <c r="S6" s="621">
        <v>13</v>
      </c>
      <c r="T6" s="621">
        <v>14</v>
      </c>
      <c r="U6" s="621">
        <v>15</v>
      </c>
      <c r="V6" s="621">
        <v>16</v>
      </c>
      <c r="W6" s="621">
        <v>17</v>
      </c>
      <c r="X6" s="621">
        <v>18</v>
      </c>
      <c r="Y6" s="621">
        <v>19</v>
      </c>
      <c r="Z6" s="621">
        <v>20</v>
      </c>
      <c r="AA6" s="621">
        <v>21</v>
      </c>
      <c r="AB6" s="621">
        <v>22</v>
      </c>
      <c r="AC6" s="621">
        <v>23</v>
      </c>
      <c r="AD6" s="621">
        <v>24</v>
      </c>
      <c r="AE6" s="621">
        <v>25</v>
      </c>
      <c r="AF6" s="621">
        <v>26</v>
      </c>
      <c r="AG6" s="621">
        <v>27</v>
      </c>
      <c r="AH6" s="621">
        <v>28</v>
      </c>
      <c r="AI6" s="1457"/>
      <c r="AJ6" s="1457"/>
      <c r="AK6" s="1457"/>
    </row>
    <row r="7" spans="1:37" ht="25" customHeight="1" thickBot="1">
      <c r="A7" s="1471"/>
      <c r="B7" s="1471"/>
      <c r="C7" s="1474"/>
      <c r="D7" s="1468"/>
      <c r="E7" s="1474"/>
      <c r="F7" s="1468"/>
      <c r="G7" s="622" t="s">
        <v>1389</v>
      </c>
      <c r="H7" s="622" t="s">
        <v>505</v>
      </c>
      <c r="I7" s="622" t="s">
        <v>500</v>
      </c>
      <c r="J7" s="622" t="s">
        <v>501</v>
      </c>
      <c r="K7" s="622" t="s">
        <v>502</v>
      </c>
      <c r="L7" s="622" t="s">
        <v>503</v>
      </c>
      <c r="M7" s="622" t="s">
        <v>504</v>
      </c>
      <c r="N7" s="622" t="s">
        <v>62</v>
      </c>
      <c r="O7" s="622" t="s">
        <v>505</v>
      </c>
      <c r="P7" s="622" t="s">
        <v>500</v>
      </c>
      <c r="Q7" s="622" t="s">
        <v>501</v>
      </c>
      <c r="R7" s="622" t="s">
        <v>502</v>
      </c>
      <c r="S7" s="622" t="s">
        <v>503</v>
      </c>
      <c r="T7" s="622" t="s">
        <v>504</v>
      </c>
      <c r="U7" s="622" t="s">
        <v>62</v>
      </c>
      <c r="V7" s="622" t="s">
        <v>505</v>
      </c>
      <c r="W7" s="622" t="s">
        <v>500</v>
      </c>
      <c r="X7" s="622" t="s">
        <v>501</v>
      </c>
      <c r="Y7" s="622" t="s">
        <v>502</v>
      </c>
      <c r="Z7" s="622" t="s">
        <v>503</v>
      </c>
      <c r="AA7" s="622" t="s">
        <v>504</v>
      </c>
      <c r="AB7" s="622" t="s">
        <v>62</v>
      </c>
      <c r="AC7" s="622" t="s">
        <v>505</v>
      </c>
      <c r="AD7" s="622" t="s">
        <v>500</v>
      </c>
      <c r="AE7" s="622" t="s">
        <v>501</v>
      </c>
      <c r="AF7" s="622" t="s">
        <v>502</v>
      </c>
      <c r="AG7" s="622" t="s">
        <v>503</v>
      </c>
      <c r="AH7" s="622" t="s">
        <v>504</v>
      </c>
      <c r="AI7" s="1458"/>
      <c r="AJ7" s="1458"/>
      <c r="AK7" s="1458"/>
    </row>
    <row r="8" spans="1:37" ht="30" customHeight="1" thickBot="1">
      <c r="A8" s="248" t="s">
        <v>77</v>
      </c>
      <c r="B8" s="248"/>
      <c r="C8" s="249"/>
      <c r="D8" s="249"/>
      <c r="E8" s="249"/>
      <c r="F8" s="249"/>
      <c r="G8" s="623"/>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4">
        <f t="shared" ref="AI8:AI207" si="0">SUM(G8:AH8)</f>
        <v>0</v>
      </c>
      <c r="AJ8" s="625"/>
      <c r="AK8" s="246" t="e">
        <f>ROUNDDOWN(AJ8/AG209,2)</f>
        <v>#DIV/0!</v>
      </c>
    </row>
    <row r="9" spans="1:37" ht="30" customHeight="1" thickBot="1">
      <c r="A9" s="248" t="s">
        <v>476</v>
      </c>
      <c r="B9" s="248"/>
      <c r="C9" s="249"/>
      <c r="D9" s="249"/>
      <c r="E9" s="249"/>
      <c r="F9" s="249"/>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4">
        <f t="shared" si="0"/>
        <v>0</v>
      </c>
      <c r="AJ9" s="625"/>
      <c r="AK9" s="246" t="e">
        <f>ROUNDDOWN(AJ9/AG209,2)</f>
        <v>#DIV/0!</v>
      </c>
    </row>
    <row r="10" spans="1:37" ht="30" customHeight="1" thickBot="1">
      <c r="A10" s="248"/>
      <c r="B10" s="248"/>
      <c r="C10" s="249"/>
      <c r="D10" s="249"/>
      <c r="E10" s="249"/>
      <c r="F10" s="249"/>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4">
        <f t="shared" si="0"/>
        <v>0</v>
      </c>
      <c r="AJ10" s="625"/>
      <c r="AK10" s="246" t="e">
        <f>ROUNDDOWN(AJ10/AG209,2)</f>
        <v>#DIV/0!</v>
      </c>
    </row>
    <row r="11" spans="1:37" ht="30" customHeight="1" thickBot="1">
      <c r="A11" s="248"/>
      <c r="B11" s="248"/>
      <c r="C11" s="249"/>
      <c r="D11" s="249"/>
      <c r="E11" s="249"/>
      <c r="F11" s="249"/>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4">
        <f t="shared" si="0"/>
        <v>0</v>
      </c>
      <c r="AJ11" s="625"/>
      <c r="AK11" s="246" t="e">
        <f>ROUNDDOWN(AJ11/AG209,2)</f>
        <v>#DIV/0!</v>
      </c>
    </row>
    <row r="12" spans="1:37" ht="30" customHeight="1" thickBot="1">
      <c r="A12" s="248"/>
      <c r="B12" s="248"/>
      <c r="C12" s="249"/>
      <c r="D12" s="249"/>
      <c r="E12" s="249"/>
      <c r="F12" s="249"/>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4">
        <f t="shared" si="0"/>
        <v>0</v>
      </c>
      <c r="AJ12" s="625"/>
      <c r="AK12" s="246" t="e">
        <f>ROUNDDOWN(AJ12/AG209,2)</f>
        <v>#DIV/0!</v>
      </c>
    </row>
    <row r="13" spans="1:37" ht="30" customHeight="1" thickBot="1">
      <c r="A13" s="248"/>
      <c r="B13" s="248"/>
      <c r="C13" s="249"/>
      <c r="D13" s="249"/>
      <c r="E13" s="249"/>
      <c r="F13" s="249"/>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4">
        <f t="shared" si="0"/>
        <v>0</v>
      </c>
      <c r="AJ13" s="625"/>
      <c r="AK13" s="246" t="e">
        <f>ROUNDDOWN(AJ13/AG209,2)</f>
        <v>#DIV/0!</v>
      </c>
    </row>
    <row r="14" spans="1:37" ht="30" customHeight="1" thickBot="1">
      <c r="A14" s="248"/>
      <c r="B14" s="248"/>
      <c r="C14" s="249"/>
      <c r="D14" s="249"/>
      <c r="E14" s="249"/>
      <c r="F14" s="249"/>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4">
        <f t="shared" si="0"/>
        <v>0</v>
      </c>
      <c r="AJ14" s="625"/>
      <c r="AK14" s="246" t="e">
        <f>ROUNDDOWN(AJ14/AG209,2)</f>
        <v>#DIV/0!</v>
      </c>
    </row>
    <row r="15" spans="1:37" ht="30" customHeight="1" thickBot="1">
      <c r="A15" s="248"/>
      <c r="B15" s="248"/>
      <c r="C15" s="249"/>
      <c r="D15" s="249"/>
      <c r="E15" s="249"/>
      <c r="F15" s="249"/>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c r="AH15" s="623"/>
      <c r="AI15" s="624">
        <f t="shared" si="0"/>
        <v>0</v>
      </c>
      <c r="AJ15" s="625"/>
      <c r="AK15" s="246" t="e">
        <f>ROUNDDOWN(AJ15/AG209,2)</f>
        <v>#DIV/0!</v>
      </c>
    </row>
    <row r="16" spans="1:37" ht="30" customHeight="1" thickBot="1">
      <c r="A16" s="248"/>
      <c r="B16" s="248"/>
      <c r="C16" s="249"/>
      <c r="D16" s="249"/>
      <c r="E16" s="249"/>
      <c r="F16" s="249"/>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c r="AH16" s="623"/>
      <c r="AI16" s="624">
        <f t="shared" si="0"/>
        <v>0</v>
      </c>
      <c r="AJ16" s="625"/>
      <c r="AK16" s="246" t="e">
        <f>ROUNDDOWN(AJ16/AG209,2)</f>
        <v>#DIV/0!</v>
      </c>
    </row>
    <row r="17" spans="1:37" ht="30" customHeight="1" thickBot="1">
      <c r="A17" s="248"/>
      <c r="B17" s="248"/>
      <c r="C17" s="249"/>
      <c r="D17" s="249"/>
      <c r="E17" s="249"/>
      <c r="F17" s="249"/>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3"/>
      <c r="AF17" s="623"/>
      <c r="AG17" s="623"/>
      <c r="AH17" s="623"/>
      <c r="AI17" s="624">
        <f t="shared" si="0"/>
        <v>0</v>
      </c>
      <c r="AJ17" s="625"/>
      <c r="AK17" s="246" t="e">
        <f>ROUNDDOWN(AJ17/AG209,2)</f>
        <v>#DIV/0!</v>
      </c>
    </row>
    <row r="18" spans="1:37" ht="30" customHeight="1" thickBot="1">
      <c r="A18" s="248"/>
      <c r="B18" s="248"/>
      <c r="C18" s="249"/>
      <c r="D18" s="249"/>
      <c r="E18" s="249"/>
      <c r="F18" s="249"/>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624">
        <f t="shared" si="0"/>
        <v>0</v>
      </c>
      <c r="AJ18" s="625"/>
      <c r="AK18" s="246" t="e">
        <f>ROUNDDOWN(AJ18/AG209,2)</f>
        <v>#DIV/0!</v>
      </c>
    </row>
    <row r="19" spans="1:37" ht="30" customHeight="1" thickBot="1">
      <c r="A19" s="248"/>
      <c r="B19" s="248"/>
      <c r="C19" s="249"/>
      <c r="D19" s="249"/>
      <c r="E19" s="249"/>
      <c r="F19" s="249"/>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4">
        <f t="shared" si="0"/>
        <v>0</v>
      </c>
      <c r="AJ19" s="625"/>
      <c r="AK19" s="246" t="e">
        <f>ROUNDDOWN(AJ19/AG209,2)</f>
        <v>#DIV/0!</v>
      </c>
    </row>
    <row r="20" spans="1:37" ht="30" customHeight="1" thickBot="1">
      <c r="A20" s="248"/>
      <c r="B20" s="248"/>
      <c r="C20" s="249"/>
      <c r="D20" s="249"/>
      <c r="E20" s="249"/>
      <c r="F20" s="249"/>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4">
        <f t="shared" si="0"/>
        <v>0</v>
      </c>
      <c r="AJ20" s="625"/>
      <c r="AK20" s="246" t="e">
        <f>ROUNDDOWN(AJ20/AG209,2)</f>
        <v>#DIV/0!</v>
      </c>
    </row>
    <row r="21" spans="1:37" ht="30" customHeight="1" thickBot="1">
      <c r="A21" s="248"/>
      <c r="B21" s="248"/>
      <c r="C21" s="249"/>
      <c r="D21" s="249"/>
      <c r="E21" s="249"/>
      <c r="F21" s="249"/>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4">
        <f t="shared" si="0"/>
        <v>0</v>
      </c>
      <c r="AJ21" s="625"/>
      <c r="AK21" s="246" t="e">
        <f>ROUNDDOWN(AJ21/AG209,2)</f>
        <v>#DIV/0!</v>
      </c>
    </row>
    <row r="22" spans="1:37" ht="30" hidden="1" customHeight="1">
      <c r="A22" s="245">
        <v>0</v>
      </c>
      <c r="B22" s="245">
        <v>0</v>
      </c>
      <c r="C22" s="247" t="s">
        <v>526</v>
      </c>
      <c r="D22" s="247" t="s">
        <v>526</v>
      </c>
      <c r="E22" s="247" t="s">
        <v>526</v>
      </c>
      <c r="F22" s="247" t="s">
        <v>526</v>
      </c>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624">
        <f t="shared" si="0"/>
        <v>0</v>
      </c>
      <c r="AJ22" s="626"/>
      <c r="AK22" s="246" t="e">
        <f>ROUNDDOWN(AJ22/AG209,2)</f>
        <v>#DIV/0!</v>
      </c>
    </row>
    <row r="23" spans="1:37" ht="30" hidden="1" customHeight="1">
      <c r="A23" s="245">
        <v>0</v>
      </c>
      <c r="B23" s="245">
        <v>0</v>
      </c>
      <c r="C23" s="247" t="s">
        <v>526</v>
      </c>
      <c r="D23" s="247" t="s">
        <v>526</v>
      </c>
      <c r="E23" s="247" t="s">
        <v>526</v>
      </c>
      <c r="F23" s="247" t="s">
        <v>526</v>
      </c>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624">
        <f t="shared" si="0"/>
        <v>0</v>
      </c>
      <c r="AJ23" s="626"/>
      <c r="AK23" s="246" t="e">
        <f>ROUNDDOWN(AJ23/AG209,2)</f>
        <v>#DIV/0!</v>
      </c>
    </row>
    <row r="24" spans="1:37" ht="30" hidden="1" customHeight="1">
      <c r="A24" s="245">
        <v>0</v>
      </c>
      <c r="B24" s="245">
        <v>0</v>
      </c>
      <c r="C24" s="247" t="s">
        <v>526</v>
      </c>
      <c r="D24" s="247" t="s">
        <v>526</v>
      </c>
      <c r="E24" s="247" t="s">
        <v>526</v>
      </c>
      <c r="F24" s="247" t="s">
        <v>526</v>
      </c>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624">
        <f t="shared" si="0"/>
        <v>0</v>
      </c>
      <c r="AJ24" s="626"/>
      <c r="AK24" s="246" t="e">
        <f>ROUNDDOWN(AJ24/AG209,2)</f>
        <v>#DIV/0!</v>
      </c>
    </row>
    <row r="25" spans="1:37" ht="30" hidden="1" customHeight="1">
      <c r="A25" s="245">
        <v>0</v>
      </c>
      <c r="B25" s="245">
        <v>0</v>
      </c>
      <c r="C25" s="247" t="s">
        <v>526</v>
      </c>
      <c r="D25" s="247" t="s">
        <v>526</v>
      </c>
      <c r="E25" s="247" t="s">
        <v>526</v>
      </c>
      <c r="F25" s="247" t="s">
        <v>526</v>
      </c>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624">
        <f t="shared" si="0"/>
        <v>0</v>
      </c>
      <c r="AJ25" s="626"/>
      <c r="AK25" s="246" t="e">
        <f>ROUNDDOWN(AJ25/AG209,2)</f>
        <v>#DIV/0!</v>
      </c>
    </row>
    <row r="26" spans="1:37" ht="30" hidden="1" customHeight="1">
      <c r="A26" s="245">
        <v>0</v>
      </c>
      <c r="B26" s="245">
        <v>0</v>
      </c>
      <c r="C26" s="247" t="s">
        <v>526</v>
      </c>
      <c r="D26" s="247" t="s">
        <v>526</v>
      </c>
      <c r="E26" s="247" t="s">
        <v>526</v>
      </c>
      <c r="F26" s="247" t="s">
        <v>526</v>
      </c>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624">
        <f t="shared" si="0"/>
        <v>0</v>
      </c>
      <c r="AJ26" s="626"/>
      <c r="AK26" s="246" t="e">
        <f>ROUNDDOWN(AJ26/AG209,2)</f>
        <v>#DIV/0!</v>
      </c>
    </row>
    <row r="27" spans="1:37" ht="30" hidden="1" customHeight="1">
      <c r="A27" s="245">
        <v>0</v>
      </c>
      <c r="B27" s="245">
        <v>0</v>
      </c>
      <c r="C27" s="247" t="s">
        <v>526</v>
      </c>
      <c r="D27" s="247" t="s">
        <v>526</v>
      </c>
      <c r="E27" s="247" t="s">
        <v>526</v>
      </c>
      <c r="F27" s="247" t="s">
        <v>526</v>
      </c>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624">
        <f t="shared" si="0"/>
        <v>0</v>
      </c>
      <c r="AJ27" s="626"/>
      <c r="AK27" s="246" t="e">
        <f>ROUNDDOWN(AJ27/AG209,2)</f>
        <v>#DIV/0!</v>
      </c>
    </row>
    <row r="28" spans="1:37" ht="30" hidden="1" customHeight="1">
      <c r="A28" s="245">
        <v>0</v>
      </c>
      <c r="B28" s="245">
        <v>0</v>
      </c>
      <c r="C28" s="247" t="s">
        <v>526</v>
      </c>
      <c r="D28" s="247" t="s">
        <v>526</v>
      </c>
      <c r="E28" s="247" t="s">
        <v>526</v>
      </c>
      <c r="F28" s="247" t="s">
        <v>526</v>
      </c>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624">
        <f t="shared" si="0"/>
        <v>0</v>
      </c>
      <c r="AJ28" s="626"/>
      <c r="AK28" s="246" t="e">
        <f>ROUNDDOWN(AJ28/AG209,2)</f>
        <v>#DIV/0!</v>
      </c>
    </row>
    <row r="29" spans="1:37" ht="30" hidden="1" customHeight="1">
      <c r="A29" s="245">
        <v>0</v>
      </c>
      <c r="B29" s="245">
        <v>0</v>
      </c>
      <c r="C29" s="247" t="s">
        <v>526</v>
      </c>
      <c r="D29" s="247" t="s">
        <v>526</v>
      </c>
      <c r="E29" s="247" t="s">
        <v>526</v>
      </c>
      <c r="F29" s="247" t="s">
        <v>526</v>
      </c>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624">
        <f t="shared" si="0"/>
        <v>0</v>
      </c>
      <c r="AJ29" s="626"/>
      <c r="AK29" s="246" t="e">
        <f>ROUNDDOWN(AJ29/AG209,2)</f>
        <v>#DIV/0!</v>
      </c>
    </row>
    <row r="30" spans="1:37" ht="30" hidden="1" customHeight="1">
      <c r="A30" s="245">
        <v>0</v>
      </c>
      <c r="B30" s="245">
        <v>0</v>
      </c>
      <c r="C30" s="247" t="s">
        <v>526</v>
      </c>
      <c r="D30" s="247" t="s">
        <v>526</v>
      </c>
      <c r="E30" s="247" t="s">
        <v>526</v>
      </c>
      <c r="F30" s="247" t="s">
        <v>526</v>
      </c>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624">
        <f t="shared" si="0"/>
        <v>0</v>
      </c>
      <c r="AJ30" s="626"/>
      <c r="AK30" s="246" t="e">
        <f>ROUNDDOWN(AJ30/AG209,2)</f>
        <v>#DIV/0!</v>
      </c>
    </row>
    <row r="31" spans="1:37" ht="30" hidden="1" customHeight="1">
      <c r="A31" s="245">
        <v>0</v>
      </c>
      <c r="B31" s="245">
        <v>0</v>
      </c>
      <c r="C31" s="247" t="s">
        <v>526</v>
      </c>
      <c r="D31" s="247" t="s">
        <v>526</v>
      </c>
      <c r="E31" s="247" t="s">
        <v>526</v>
      </c>
      <c r="F31" s="247" t="s">
        <v>526</v>
      </c>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624">
        <f t="shared" si="0"/>
        <v>0</v>
      </c>
      <c r="AJ31" s="626"/>
      <c r="AK31" s="246" t="e">
        <f>ROUNDDOWN(AJ31/AG209,2)</f>
        <v>#DIV/0!</v>
      </c>
    </row>
    <row r="32" spans="1:37" ht="30" hidden="1" customHeight="1">
      <c r="A32" s="245">
        <v>0</v>
      </c>
      <c r="B32" s="245">
        <v>0</v>
      </c>
      <c r="C32" s="247" t="s">
        <v>526</v>
      </c>
      <c r="D32" s="247" t="s">
        <v>526</v>
      </c>
      <c r="E32" s="247" t="s">
        <v>526</v>
      </c>
      <c r="F32" s="247" t="s">
        <v>526</v>
      </c>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624">
        <f t="shared" si="0"/>
        <v>0</v>
      </c>
      <c r="AJ32" s="626"/>
      <c r="AK32" s="246" t="e">
        <f>ROUNDDOWN(AJ32/AG209,2)</f>
        <v>#DIV/0!</v>
      </c>
    </row>
    <row r="33" spans="1:37" ht="30" hidden="1" customHeight="1">
      <c r="A33" s="245">
        <v>0</v>
      </c>
      <c r="B33" s="245">
        <v>0</v>
      </c>
      <c r="C33" s="247" t="s">
        <v>526</v>
      </c>
      <c r="D33" s="247" t="s">
        <v>526</v>
      </c>
      <c r="E33" s="247" t="s">
        <v>526</v>
      </c>
      <c r="F33" s="247" t="s">
        <v>526</v>
      </c>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624">
        <f t="shared" si="0"/>
        <v>0</v>
      </c>
      <c r="AJ33" s="626"/>
      <c r="AK33" s="246" t="e">
        <f>ROUNDDOWN(AJ33/AG209,2)</f>
        <v>#DIV/0!</v>
      </c>
    </row>
    <row r="34" spans="1:37" ht="30" hidden="1" customHeight="1">
      <c r="A34" s="245">
        <v>0</v>
      </c>
      <c r="B34" s="245">
        <v>0</v>
      </c>
      <c r="C34" s="247" t="s">
        <v>526</v>
      </c>
      <c r="D34" s="247" t="s">
        <v>526</v>
      </c>
      <c r="E34" s="247" t="s">
        <v>526</v>
      </c>
      <c r="F34" s="247" t="s">
        <v>526</v>
      </c>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624">
        <f t="shared" si="0"/>
        <v>0</v>
      </c>
      <c r="AJ34" s="626"/>
      <c r="AK34" s="246" t="e">
        <f>ROUNDDOWN(AJ34/AG209,2)</f>
        <v>#DIV/0!</v>
      </c>
    </row>
    <row r="35" spans="1:37" ht="30" hidden="1" customHeight="1">
      <c r="A35" s="245">
        <v>0</v>
      </c>
      <c r="B35" s="245">
        <v>0</v>
      </c>
      <c r="C35" s="247" t="s">
        <v>526</v>
      </c>
      <c r="D35" s="247" t="s">
        <v>526</v>
      </c>
      <c r="E35" s="247" t="s">
        <v>526</v>
      </c>
      <c r="F35" s="247" t="s">
        <v>526</v>
      </c>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624">
        <f t="shared" si="0"/>
        <v>0</v>
      </c>
      <c r="AJ35" s="626"/>
      <c r="AK35" s="246" t="e">
        <f>ROUNDDOWN(AJ35/AG209,2)</f>
        <v>#DIV/0!</v>
      </c>
    </row>
    <row r="36" spans="1:37" ht="30" hidden="1" customHeight="1">
      <c r="A36" s="245">
        <v>0</v>
      </c>
      <c r="B36" s="245">
        <v>0</v>
      </c>
      <c r="C36" s="247" t="s">
        <v>526</v>
      </c>
      <c r="D36" s="247" t="s">
        <v>526</v>
      </c>
      <c r="E36" s="247" t="s">
        <v>526</v>
      </c>
      <c r="F36" s="247" t="s">
        <v>526</v>
      </c>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624">
        <f t="shared" si="0"/>
        <v>0</v>
      </c>
      <c r="AJ36" s="626"/>
      <c r="AK36" s="246" t="e">
        <f>ROUNDDOWN(AJ36/AG209,2)</f>
        <v>#DIV/0!</v>
      </c>
    </row>
    <row r="37" spans="1:37" ht="30" hidden="1" customHeight="1">
      <c r="A37" s="245">
        <v>0</v>
      </c>
      <c r="B37" s="245">
        <v>0</v>
      </c>
      <c r="C37" s="247" t="s">
        <v>526</v>
      </c>
      <c r="D37" s="247" t="s">
        <v>526</v>
      </c>
      <c r="E37" s="247" t="s">
        <v>526</v>
      </c>
      <c r="F37" s="247" t="s">
        <v>526</v>
      </c>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624">
        <f t="shared" si="0"/>
        <v>0</v>
      </c>
      <c r="AJ37" s="626"/>
      <c r="AK37" s="246" t="e">
        <f>ROUNDDOWN(AJ37/AG209,2)</f>
        <v>#DIV/0!</v>
      </c>
    </row>
    <row r="38" spans="1:37" ht="30" hidden="1" customHeight="1">
      <c r="A38" s="245">
        <v>0</v>
      </c>
      <c r="B38" s="245">
        <v>0</v>
      </c>
      <c r="C38" s="247" t="s">
        <v>526</v>
      </c>
      <c r="D38" s="247" t="s">
        <v>526</v>
      </c>
      <c r="E38" s="247" t="s">
        <v>526</v>
      </c>
      <c r="F38" s="247" t="s">
        <v>526</v>
      </c>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624">
        <f t="shared" si="0"/>
        <v>0</v>
      </c>
      <c r="AJ38" s="626"/>
      <c r="AK38" s="246" t="e">
        <f>ROUNDDOWN(AJ38/AG209,2)</f>
        <v>#DIV/0!</v>
      </c>
    </row>
    <row r="39" spans="1:37" ht="30" hidden="1" customHeight="1">
      <c r="A39" s="245">
        <v>0</v>
      </c>
      <c r="B39" s="245">
        <v>0</v>
      </c>
      <c r="C39" s="247" t="s">
        <v>526</v>
      </c>
      <c r="D39" s="247" t="s">
        <v>526</v>
      </c>
      <c r="E39" s="247" t="s">
        <v>526</v>
      </c>
      <c r="F39" s="247" t="s">
        <v>526</v>
      </c>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624">
        <f t="shared" si="0"/>
        <v>0</v>
      </c>
      <c r="AJ39" s="626"/>
      <c r="AK39" s="246" t="e">
        <f>ROUNDDOWN(AJ39/AG209,2)</f>
        <v>#DIV/0!</v>
      </c>
    </row>
    <row r="40" spans="1:37" ht="30" hidden="1" customHeight="1">
      <c r="A40" s="245">
        <v>0</v>
      </c>
      <c r="B40" s="245">
        <v>0</v>
      </c>
      <c r="C40" s="247" t="s">
        <v>526</v>
      </c>
      <c r="D40" s="247" t="s">
        <v>526</v>
      </c>
      <c r="E40" s="247" t="s">
        <v>526</v>
      </c>
      <c r="F40" s="247" t="s">
        <v>526</v>
      </c>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624">
        <f t="shared" si="0"/>
        <v>0</v>
      </c>
      <c r="AJ40" s="626"/>
      <c r="AK40" s="246" t="e">
        <f>ROUNDDOWN(AJ40/AG209,2)</f>
        <v>#DIV/0!</v>
      </c>
    </row>
    <row r="41" spans="1:37" ht="30" hidden="1" customHeight="1">
      <c r="A41" s="245">
        <v>0</v>
      </c>
      <c r="B41" s="245">
        <v>0</v>
      </c>
      <c r="C41" s="247" t="s">
        <v>526</v>
      </c>
      <c r="D41" s="247" t="s">
        <v>526</v>
      </c>
      <c r="E41" s="247" t="s">
        <v>526</v>
      </c>
      <c r="F41" s="247" t="s">
        <v>526</v>
      </c>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624">
        <f t="shared" si="0"/>
        <v>0</v>
      </c>
      <c r="AJ41" s="626"/>
      <c r="AK41" s="246" t="e">
        <f>ROUNDDOWN(AJ41/AG209,2)</f>
        <v>#DIV/0!</v>
      </c>
    </row>
    <row r="42" spans="1:37" ht="30" hidden="1" customHeight="1">
      <c r="A42" s="245">
        <v>0</v>
      </c>
      <c r="B42" s="245">
        <v>0</v>
      </c>
      <c r="C42" s="247" t="s">
        <v>526</v>
      </c>
      <c r="D42" s="247" t="s">
        <v>526</v>
      </c>
      <c r="E42" s="247" t="s">
        <v>526</v>
      </c>
      <c r="F42" s="247" t="s">
        <v>526</v>
      </c>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624">
        <f t="shared" si="0"/>
        <v>0</v>
      </c>
      <c r="AJ42" s="626"/>
      <c r="AK42" s="246" t="e">
        <f>ROUNDDOWN(AJ42/AG209,2)</f>
        <v>#DIV/0!</v>
      </c>
    </row>
    <row r="43" spans="1:37" ht="30" hidden="1" customHeight="1">
      <c r="A43" s="245">
        <v>0</v>
      </c>
      <c r="B43" s="245">
        <v>0</v>
      </c>
      <c r="C43" s="247" t="s">
        <v>526</v>
      </c>
      <c r="D43" s="247" t="s">
        <v>526</v>
      </c>
      <c r="E43" s="247" t="s">
        <v>526</v>
      </c>
      <c r="F43" s="247" t="s">
        <v>526</v>
      </c>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624">
        <f t="shared" si="0"/>
        <v>0</v>
      </c>
      <c r="AJ43" s="626"/>
      <c r="AK43" s="246" t="e">
        <f>ROUNDDOWN(AJ43/AG209,2)</f>
        <v>#DIV/0!</v>
      </c>
    </row>
    <row r="44" spans="1:37" ht="30" hidden="1" customHeight="1">
      <c r="A44" s="245">
        <v>0</v>
      </c>
      <c r="B44" s="245">
        <v>0</v>
      </c>
      <c r="C44" s="247" t="s">
        <v>526</v>
      </c>
      <c r="D44" s="247" t="s">
        <v>526</v>
      </c>
      <c r="E44" s="247" t="s">
        <v>526</v>
      </c>
      <c r="F44" s="247" t="s">
        <v>526</v>
      </c>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624">
        <f t="shared" si="0"/>
        <v>0</v>
      </c>
      <c r="AJ44" s="626"/>
      <c r="AK44" s="246" t="e">
        <f>ROUNDDOWN(AJ44/AG209,2)</f>
        <v>#DIV/0!</v>
      </c>
    </row>
    <row r="45" spans="1:37" ht="30" hidden="1" customHeight="1">
      <c r="A45" s="245">
        <v>0</v>
      </c>
      <c r="B45" s="245">
        <v>0</v>
      </c>
      <c r="C45" s="247" t="s">
        <v>526</v>
      </c>
      <c r="D45" s="247" t="s">
        <v>526</v>
      </c>
      <c r="E45" s="247" t="s">
        <v>526</v>
      </c>
      <c r="F45" s="247" t="s">
        <v>526</v>
      </c>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624">
        <f t="shared" si="0"/>
        <v>0</v>
      </c>
      <c r="AJ45" s="626"/>
      <c r="AK45" s="246" t="e">
        <f>ROUNDDOWN(AJ45/AG209,2)</f>
        <v>#DIV/0!</v>
      </c>
    </row>
    <row r="46" spans="1:37" ht="30" hidden="1" customHeight="1">
      <c r="A46" s="245">
        <v>0</v>
      </c>
      <c r="B46" s="245">
        <v>0</v>
      </c>
      <c r="C46" s="247" t="s">
        <v>526</v>
      </c>
      <c r="D46" s="247" t="s">
        <v>526</v>
      </c>
      <c r="E46" s="247" t="s">
        <v>526</v>
      </c>
      <c r="F46" s="247" t="s">
        <v>526</v>
      </c>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624">
        <f t="shared" si="0"/>
        <v>0</v>
      </c>
      <c r="AJ46" s="626"/>
      <c r="AK46" s="246" t="e">
        <f>ROUNDDOWN(AJ46/AG209,2)</f>
        <v>#DIV/0!</v>
      </c>
    </row>
    <row r="47" spans="1:37" ht="30" hidden="1" customHeight="1">
      <c r="A47" s="245">
        <v>0</v>
      </c>
      <c r="B47" s="245">
        <v>0</v>
      </c>
      <c r="C47" s="247" t="s">
        <v>526</v>
      </c>
      <c r="D47" s="247" t="s">
        <v>526</v>
      </c>
      <c r="E47" s="247" t="s">
        <v>526</v>
      </c>
      <c r="F47" s="247" t="s">
        <v>526</v>
      </c>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624">
        <f t="shared" si="0"/>
        <v>0</v>
      </c>
      <c r="AJ47" s="626"/>
      <c r="AK47" s="246" t="e">
        <f>ROUNDDOWN(AJ47/AG209,2)</f>
        <v>#DIV/0!</v>
      </c>
    </row>
    <row r="48" spans="1:37" ht="30" hidden="1" customHeight="1">
      <c r="A48" s="245">
        <v>0</v>
      </c>
      <c r="B48" s="245">
        <v>0</v>
      </c>
      <c r="C48" s="247" t="s">
        <v>526</v>
      </c>
      <c r="D48" s="247" t="s">
        <v>526</v>
      </c>
      <c r="E48" s="247" t="s">
        <v>526</v>
      </c>
      <c r="F48" s="247" t="s">
        <v>526</v>
      </c>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624">
        <f t="shared" si="0"/>
        <v>0</v>
      </c>
      <c r="AJ48" s="626"/>
      <c r="AK48" s="246" t="e">
        <f>ROUNDDOWN(AJ48/AG209,2)</f>
        <v>#DIV/0!</v>
      </c>
    </row>
    <row r="49" spans="1:37" ht="30" hidden="1" customHeight="1">
      <c r="A49" s="245">
        <v>0</v>
      </c>
      <c r="B49" s="245">
        <v>0</v>
      </c>
      <c r="C49" s="247" t="s">
        <v>526</v>
      </c>
      <c r="D49" s="247" t="s">
        <v>526</v>
      </c>
      <c r="E49" s="247" t="s">
        <v>526</v>
      </c>
      <c r="F49" s="247" t="s">
        <v>526</v>
      </c>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624">
        <f t="shared" si="0"/>
        <v>0</v>
      </c>
      <c r="AJ49" s="626"/>
      <c r="AK49" s="246" t="e">
        <f>ROUNDDOWN(AJ49/AG209,2)</f>
        <v>#DIV/0!</v>
      </c>
    </row>
    <row r="50" spans="1:37" ht="30" hidden="1" customHeight="1">
      <c r="A50" s="245">
        <v>0</v>
      </c>
      <c r="B50" s="245">
        <v>0</v>
      </c>
      <c r="C50" s="247" t="s">
        <v>526</v>
      </c>
      <c r="D50" s="247" t="s">
        <v>526</v>
      </c>
      <c r="E50" s="247" t="s">
        <v>526</v>
      </c>
      <c r="F50" s="247" t="s">
        <v>526</v>
      </c>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624">
        <f t="shared" si="0"/>
        <v>0</v>
      </c>
      <c r="AJ50" s="626"/>
      <c r="AK50" s="246" t="e">
        <f>ROUNDDOWN(AJ50/AG209,2)</f>
        <v>#DIV/0!</v>
      </c>
    </row>
    <row r="51" spans="1:37" ht="30" hidden="1" customHeight="1">
      <c r="A51" s="245">
        <v>0</v>
      </c>
      <c r="B51" s="245">
        <v>0</v>
      </c>
      <c r="C51" s="247" t="s">
        <v>526</v>
      </c>
      <c r="D51" s="247" t="s">
        <v>526</v>
      </c>
      <c r="E51" s="247" t="s">
        <v>526</v>
      </c>
      <c r="F51" s="247" t="s">
        <v>526</v>
      </c>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624">
        <f t="shared" si="0"/>
        <v>0</v>
      </c>
      <c r="AJ51" s="626"/>
      <c r="AK51" s="246" t="e">
        <f>ROUNDDOWN(AJ51/AG209,2)</f>
        <v>#DIV/0!</v>
      </c>
    </row>
    <row r="52" spans="1:37" ht="30" hidden="1" customHeight="1">
      <c r="A52" s="245">
        <v>0</v>
      </c>
      <c r="B52" s="245">
        <v>0</v>
      </c>
      <c r="C52" s="247" t="s">
        <v>526</v>
      </c>
      <c r="D52" s="247" t="s">
        <v>526</v>
      </c>
      <c r="E52" s="247" t="s">
        <v>526</v>
      </c>
      <c r="F52" s="247" t="s">
        <v>526</v>
      </c>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624">
        <f t="shared" si="0"/>
        <v>0</v>
      </c>
      <c r="AJ52" s="626"/>
      <c r="AK52" s="246" t="e">
        <f>ROUNDDOWN(AJ52/AG209,2)</f>
        <v>#DIV/0!</v>
      </c>
    </row>
    <row r="53" spans="1:37" ht="30" hidden="1" customHeight="1">
      <c r="A53" s="245">
        <v>0</v>
      </c>
      <c r="B53" s="245">
        <v>0</v>
      </c>
      <c r="C53" s="247" t="s">
        <v>526</v>
      </c>
      <c r="D53" s="247" t="s">
        <v>526</v>
      </c>
      <c r="E53" s="247" t="s">
        <v>526</v>
      </c>
      <c r="F53" s="247" t="s">
        <v>526</v>
      </c>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624">
        <f t="shared" si="0"/>
        <v>0</v>
      </c>
      <c r="AJ53" s="626"/>
      <c r="AK53" s="246" t="e">
        <f>ROUNDDOWN(AJ53/AG209,2)</f>
        <v>#DIV/0!</v>
      </c>
    </row>
    <row r="54" spans="1:37" ht="30" hidden="1" customHeight="1">
      <c r="A54" s="245">
        <v>0</v>
      </c>
      <c r="B54" s="245">
        <v>0</v>
      </c>
      <c r="C54" s="247" t="s">
        <v>526</v>
      </c>
      <c r="D54" s="247" t="s">
        <v>526</v>
      </c>
      <c r="E54" s="247" t="s">
        <v>526</v>
      </c>
      <c r="F54" s="247" t="s">
        <v>526</v>
      </c>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624">
        <f t="shared" si="0"/>
        <v>0</v>
      </c>
      <c r="AJ54" s="626"/>
      <c r="AK54" s="246" t="e">
        <f>ROUNDDOWN(AJ54/AG209,2)</f>
        <v>#DIV/0!</v>
      </c>
    </row>
    <row r="55" spans="1:37" ht="30" hidden="1" customHeight="1">
      <c r="A55" s="245">
        <v>0</v>
      </c>
      <c r="B55" s="245">
        <v>0</v>
      </c>
      <c r="C55" s="247" t="s">
        <v>526</v>
      </c>
      <c r="D55" s="247" t="s">
        <v>526</v>
      </c>
      <c r="E55" s="247" t="s">
        <v>526</v>
      </c>
      <c r="F55" s="247" t="s">
        <v>526</v>
      </c>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624">
        <f t="shared" si="0"/>
        <v>0</v>
      </c>
      <c r="AJ55" s="626"/>
      <c r="AK55" s="246" t="e">
        <f>ROUNDDOWN(AJ55/AG209,2)</f>
        <v>#DIV/0!</v>
      </c>
    </row>
    <row r="56" spans="1:37" ht="30" hidden="1" customHeight="1">
      <c r="A56" s="245">
        <v>0</v>
      </c>
      <c r="B56" s="245">
        <v>0</v>
      </c>
      <c r="C56" s="247" t="s">
        <v>526</v>
      </c>
      <c r="D56" s="247" t="s">
        <v>526</v>
      </c>
      <c r="E56" s="247" t="s">
        <v>526</v>
      </c>
      <c r="F56" s="247" t="s">
        <v>526</v>
      </c>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624">
        <f t="shared" si="0"/>
        <v>0</v>
      </c>
      <c r="AJ56" s="626"/>
      <c r="AK56" s="246" t="e">
        <f>ROUNDDOWN(AJ56/AG209,2)</f>
        <v>#DIV/0!</v>
      </c>
    </row>
    <row r="57" spans="1:37" ht="30" hidden="1" customHeight="1">
      <c r="A57" s="245">
        <v>0</v>
      </c>
      <c r="B57" s="245">
        <v>0</v>
      </c>
      <c r="C57" s="247" t="s">
        <v>526</v>
      </c>
      <c r="D57" s="247" t="s">
        <v>526</v>
      </c>
      <c r="E57" s="247" t="s">
        <v>526</v>
      </c>
      <c r="F57" s="247" t="s">
        <v>526</v>
      </c>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624">
        <f t="shared" si="0"/>
        <v>0</v>
      </c>
      <c r="AJ57" s="626"/>
      <c r="AK57" s="246" t="e">
        <f>ROUNDDOWN(AJ57/AG209,2)</f>
        <v>#DIV/0!</v>
      </c>
    </row>
    <row r="58" spans="1:37" ht="30" hidden="1" customHeight="1">
      <c r="A58" s="245">
        <v>0</v>
      </c>
      <c r="B58" s="245">
        <v>0</v>
      </c>
      <c r="C58" s="247" t="s">
        <v>526</v>
      </c>
      <c r="D58" s="247" t="s">
        <v>526</v>
      </c>
      <c r="E58" s="247" t="s">
        <v>526</v>
      </c>
      <c r="F58" s="247" t="s">
        <v>526</v>
      </c>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624">
        <f t="shared" si="0"/>
        <v>0</v>
      </c>
      <c r="AJ58" s="626"/>
      <c r="AK58" s="246" t="e">
        <f>ROUNDDOWN(AJ58/AG209,2)</f>
        <v>#DIV/0!</v>
      </c>
    </row>
    <row r="59" spans="1:37" ht="30" hidden="1" customHeight="1">
      <c r="A59" s="245">
        <v>0</v>
      </c>
      <c r="B59" s="245">
        <v>0</v>
      </c>
      <c r="C59" s="247" t="s">
        <v>526</v>
      </c>
      <c r="D59" s="247" t="s">
        <v>526</v>
      </c>
      <c r="E59" s="247" t="s">
        <v>526</v>
      </c>
      <c r="F59" s="247" t="s">
        <v>526</v>
      </c>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624">
        <f t="shared" si="0"/>
        <v>0</v>
      </c>
      <c r="AJ59" s="626"/>
      <c r="AK59" s="246" t="e">
        <f>ROUNDDOWN(AJ59/AG209,2)</f>
        <v>#DIV/0!</v>
      </c>
    </row>
    <row r="60" spans="1:37" ht="30" hidden="1" customHeight="1">
      <c r="A60" s="245">
        <v>0</v>
      </c>
      <c r="B60" s="245">
        <v>0</v>
      </c>
      <c r="C60" s="247" t="s">
        <v>526</v>
      </c>
      <c r="D60" s="247" t="s">
        <v>526</v>
      </c>
      <c r="E60" s="247" t="s">
        <v>526</v>
      </c>
      <c r="F60" s="247" t="s">
        <v>526</v>
      </c>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624">
        <f t="shared" si="0"/>
        <v>0</v>
      </c>
      <c r="AJ60" s="626"/>
      <c r="AK60" s="246" t="e">
        <f>ROUNDDOWN(AJ60/AG209,2)</f>
        <v>#DIV/0!</v>
      </c>
    </row>
    <row r="61" spans="1:37" ht="30" hidden="1" customHeight="1">
      <c r="A61" s="245">
        <v>0</v>
      </c>
      <c r="B61" s="245">
        <v>0</v>
      </c>
      <c r="C61" s="247" t="s">
        <v>526</v>
      </c>
      <c r="D61" s="247" t="s">
        <v>526</v>
      </c>
      <c r="E61" s="247" t="s">
        <v>526</v>
      </c>
      <c r="F61" s="247" t="s">
        <v>526</v>
      </c>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624">
        <f t="shared" si="0"/>
        <v>0</v>
      </c>
      <c r="AJ61" s="626"/>
      <c r="AK61" s="246" t="e">
        <f>ROUNDDOWN(AJ61/AG209,2)</f>
        <v>#DIV/0!</v>
      </c>
    </row>
    <row r="62" spans="1:37" ht="30" hidden="1" customHeight="1">
      <c r="A62" s="245">
        <v>0</v>
      </c>
      <c r="B62" s="245">
        <v>0</v>
      </c>
      <c r="C62" s="247" t="s">
        <v>526</v>
      </c>
      <c r="D62" s="247" t="s">
        <v>526</v>
      </c>
      <c r="E62" s="247" t="s">
        <v>526</v>
      </c>
      <c r="F62" s="247" t="s">
        <v>526</v>
      </c>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624">
        <f t="shared" si="0"/>
        <v>0</v>
      </c>
      <c r="AJ62" s="626"/>
      <c r="AK62" s="246" t="e">
        <f>ROUNDDOWN(AJ62/AG209,2)</f>
        <v>#DIV/0!</v>
      </c>
    </row>
    <row r="63" spans="1:37" ht="30" hidden="1" customHeight="1">
      <c r="A63" s="245">
        <v>0</v>
      </c>
      <c r="B63" s="245">
        <v>0</v>
      </c>
      <c r="C63" s="247" t="s">
        <v>526</v>
      </c>
      <c r="D63" s="247" t="s">
        <v>526</v>
      </c>
      <c r="E63" s="247" t="s">
        <v>526</v>
      </c>
      <c r="F63" s="247" t="s">
        <v>526</v>
      </c>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624">
        <f t="shared" si="0"/>
        <v>0</v>
      </c>
      <c r="AJ63" s="626"/>
      <c r="AK63" s="246" t="e">
        <f>ROUNDDOWN(AJ63/AG209,2)</f>
        <v>#DIV/0!</v>
      </c>
    </row>
    <row r="64" spans="1:37" ht="30" hidden="1" customHeight="1">
      <c r="A64" s="245">
        <v>0</v>
      </c>
      <c r="B64" s="245">
        <v>0</v>
      </c>
      <c r="C64" s="247" t="s">
        <v>526</v>
      </c>
      <c r="D64" s="247" t="s">
        <v>526</v>
      </c>
      <c r="E64" s="247" t="s">
        <v>526</v>
      </c>
      <c r="F64" s="247" t="s">
        <v>526</v>
      </c>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624">
        <f t="shared" si="0"/>
        <v>0</v>
      </c>
      <c r="AJ64" s="626"/>
      <c r="AK64" s="246" t="e">
        <f>ROUNDDOWN(AJ64/AG209,2)</f>
        <v>#DIV/0!</v>
      </c>
    </row>
    <row r="65" spans="1:37" ht="30" hidden="1" customHeight="1">
      <c r="A65" s="245">
        <v>0</v>
      </c>
      <c r="B65" s="245">
        <v>0</v>
      </c>
      <c r="C65" s="247" t="s">
        <v>526</v>
      </c>
      <c r="D65" s="247" t="s">
        <v>526</v>
      </c>
      <c r="E65" s="247" t="s">
        <v>526</v>
      </c>
      <c r="F65" s="247" t="s">
        <v>526</v>
      </c>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624">
        <f t="shared" si="0"/>
        <v>0</v>
      </c>
      <c r="AJ65" s="626"/>
      <c r="AK65" s="246" t="e">
        <f>ROUNDDOWN(AJ65/AG209,2)</f>
        <v>#DIV/0!</v>
      </c>
    </row>
    <row r="66" spans="1:37" ht="30" hidden="1" customHeight="1">
      <c r="A66" s="245">
        <v>0</v>
      </c>
      <c r="B66" s="245">
        <v>0</v>
      </c>
      <c r="C66" s="247" t="s">
        <v>526</v>
      </c>
      <c r="D66" s="247" t="s">
        <v>526</v>
      </c>
      <c r="E66" s="247" t="s">
        <v>526</v>
      </c>
      <c r="F66" s="247" t="s">
        <v>526</v>
      </c>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624">
        <f t="shared" si="0"/>
        <v>0</v>
      </c>
      <c r="AJ66" s="626"/>
      <c r="AK66" s="246" t="e">
        <f>ROUNDDOWN(AJ66/AG209,2)</f>
        <v>#DIV/0!</v>
      </c>
    </row>
    <row r="67" spans="1:37" ht="30" hidden="1" customHeight="1">
      <c r="A67" s="245">
        <v>0</v>
      </c>
      <c r="B67" s="245">
        <v>0</v>
      </c>
      <c r="C67" s="247" t="s">
        <v>526</v>
      </c>
      <c r="D67" s="247" t="s">
        <v>526</v>
      </c>
      <c r="E67" s="247" t="s">
        <v>526</v>
      </c>
      <c r="F67" s="247" t="s">
        <v>526</v>
      </c>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624">
        <f t="shared" si="0"/>
        <v>0</v>
      </c>
      <c r="AJ67" s="626"/>
      <c r="AK67" s="246" t="e">
        <f>ROUNDDOWN(AJ67/AG209,2)</f>
        <v>#DIV/0!</v>
      </c>
    </row>
    <row r="68" spans="1:37" ht="30" hidden="1" customHeight="1">
      <c r="A68" s="245">
        <v>0</v>
      </c>
      <c r="B68" s="245">
        <v>0</v>
      </c>
      <c r="C68" s="247" t="s">
        <v>526</v>
      </c>
      <c r="D68" s="247" t="s">
        <v>526</v>
      </c>
      <c r="E68" s="247" t="s">
        <v>526</v>
      </c>
      <c r="F68" s="247" t="s">
        <v>526</v>
      </c>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624">
        <f t="shared" si="0"/>
        <v>0</v>
      </c>
      <c r="AJ68" s="626"/>
      <c r="AK68" s="246" t="e">
        <f>ROUNDDOWN(AJ68/AG209,2)</f>
        <v>#DIV/0!</v>
      </c>
    </row>
    <row r="69" spans="1:37" ht="30" hidden="1" customHeight="1">
      <c r="A69" s="245">
        <v>0</v>
      </c>
      <c r="B69" s="245">
        <v>0</v>
      </c>
      <c r="C69" s="247" t="s">
        <v>526</v>
      </c>
      <c r="D69" s="247" t="s">
        <v>526</v>
      </c>
      <c r="E69" s="247" t="s">
        <v>526</v>
      </c>
      <c r="F69" s="247" t="s">
        <v>526</v>
      </c>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624">
        <f t="shared" si="0"/>
        <v>0</v>
      </c>
      <c r="AJ69" s="626"/>
      <c r="AK69" s="246" t="e">
        <f>ROUNDDOWN(AJ69/AG209,2)</f>
        <v>#DIV/0!</v>
      </c>
    </row>
    <row r="70" spans="1:37" ht="30" hidden="1" customHeight="1">
      <c r="A70" s="245">
        <v>0</v>
      </c>
      <c r="B70" s="245">
        <v>0</v>
      </c>
      <c r="C70" s="247" t="s">
        <v>526</v>
      </c>
      <c r="D70" s="247" t="s">
        <v>526</v>
      </c>
      <c r="E70" s="247" t="s">
        <v>526</v>
      </c>
      <c r="F70" s="247" t="s">
        <v>526</v>
      </c>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624">
        <f t="shared" si="0"/>
        <v>0</v>
      </c>
      <c r="AJ70" s="626"/>
      <c r="AK70" s="246" t="e">
        <f>ROUNDDOWN(AJ70/AG209,2)</f>
        <v>#DIV/0!</v>
      </c>
    </row>
    <row r="71" spans="1:37" ht="30" hidden="1" customHeight="1">
      <c r="A71" s="245">
        <v>0</v>
      </c>
      <c r="B71" s="245">
        <v>0</v>
      </c>
      <c r="C71" s="247" t="s">
        <v>526</v>
      </c>
      <c r="D71" s="247" t="s">
        <v>526</v>
      </c>
      <c r="E71" s="247" t="s">
        <v>526</v>
      </c>
      <c r="F71" s="247" t="s">
        <v>526</v>
      </c>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624">
        <f t="shared" si="0"/>
        <v>0</v>
      </c>
      <c r="AJ71" s="626"/>
      <c r="AK71" s="246" t="e">
        <f>ROUNDDOWN(AJ71/AG209,2)</f>
        <v>#DIV/0!</v>
      </c>
    </row>
    <row r="72" spans="1:37" ht="30" hidden="1" customHeight="1">
      <c r="A72" s="245">
        <v>0</v>
      </c>
      <c r="B72" s="245">
        <v>0</v>
      </c>
      <c r="C72" s="247" t="s">
        <v>526</v>
      </c>
      <c r="D72" s="247" t="s">
        <v>526</v>
      </c>
      <c r="E72" s="247" t="s">
        <v>526</v>
      </c>
      <c r="F72" s="247" t="s">
        <v>526</v>
      </c>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624">
        <f t="shared" si="0"/>
        <v>0</v>
      </c>
      <c r="AJ72" s="626"/>
      <c r="AK72" s="246" t="e">
        <f>ROUNDDOWN(AJ72/AG209,2)</f>
        <v>#DIV/0!</v>
      </c>
    </row>
    <row r="73" spans="1:37" ht="30" hidden="1" customHeight="1">
      <c r="A73" s="245">
        <v>0</v>
      </c>
      <c r="B73" s="245">
        <v>0</v>
      </c>
      <c r="C73" s="247" t="s">
        <v>526</v>
      </c>
      <c r="D73" s="247" t="s">
        <v>526</v>
      </c>
      <c r="E73" s="247" t="s">
        <v>526</v>
      </c>
      <c r="F73" s="247" t="s">
        <v>526</v>
      </c>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624">
        <f t="shared" si="0"/>
        <v>0</v>
      </c>
      <c r="AJ73" s="626"/>
      <c r="AK73" s="246" t="e">
        <f>ROUNDDOWN(AJ73/AG209,2)</f>
        <v>#DIV/0!</v>
      </c>
    </row>
    <row r="74" spans="1:37" ht="30" hidden="1" customHeight="1">
      <c r="A74" s="245">
        <v>0</v>
      </c>
      <c r="B74" s="245">
        <v>0</v>
      </c>
      <c r="C74" s="247" t="s">
        <v>526</v>
      </c>
      <c r="D74" s="247" t="s">
        <v>526</v>
      </c>
      <c r="E74" s="247" t="s">
        <v>526</v>
      </c>
      <c r="F74" s="247" t="s">
        <v>526</v>
      </c>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624">
        <f t="shared" si="0"/>
        <v>0</v>
      </c>
      <c r="AJ74" s="626"/>
      <c r="AK74" s="246" t="e">
        <f>ROUNDDOWN(AJ74/AG209,2)</f>
        <v>#DIV/0!</v>
      </c>
    </row>
    <row r="75" spans="1:37" ht="30" hidden="1" customHeight="1">
      <c r="A75" s="245">
        <v>0</v>
      </c>
      <c r="B75" s="245">
        <v>0</v>
      </c>
      <c r="C75" s="247" t="s">
        <v>526</v>
      </c>
      <c r="D75" s="247" t="s">
        <v>526</v>
      </c>
      <c r="E75" s="247" t="s">
        <v>526</v>
      </c>
      <c r="F75" s="247" t="s">
        <v>526</v>
      </c>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624">
        <f t="shared" si="0"/>
        <v>0</v>
      </c>
      <c r="AJ75" s="626"/>
      <c r="AK75" s="246" t="e">
        <f>ROUNDDOWN(AJ75/AG209,2)</f>
        <v>#DIV/0!</v>
      </c>
    </row>
    <row r="76" spans="1:37" ht="30" hidden="1" customHeight="1">
      <c r="A76" s="245">
        <v>0</v>
      </c>
      <c r="B76" s="245">
        <v>0</v>
      </c>
      <c r="C76" s="247" t="s">
        <v>526</v>
      </c>
      <c r="D76" s="247" t="s">
        <v>526</v>
      </c>
      <c r="E76" s="247" t="s">
        <v>526</v>
      </c>
      <c r="F76" s="247" t="s">
        <v>526</v>
      </c>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624">
        <f t="shared" si="0"/>
        <v>0</v>
      </c>
      <c r="AJ76" s="626"/>
      <c r="AK76" s="246" t="e">
        <f>ROUNDDOWN(AJ76/AG209,2)</f>
        <v>#DIV/0!</v>
      </c>
    </row>
    <row r="77" spans="1:37" ht="30" hidden="1" customHeight="1">
      <c r="A77" s="245">
        <v>0</v>
      </c>
      <c r="B77" s="245">
        <v>0</v>
      </c>
      <c r="C77" s="247" t="s">
        <v>526</v>
      </c>
      <c r="D77" s="247" t="s">
        <v>526</v>
      </c>
      <c r="E77" s="247" t="s">
        <v>526</v>
      </c>
      <c r="F77" s="247" t="s">
        <v>526</v>
      </c>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624">
        <f t="shared" si="0"/>
        <v>0</v>
      </c>
      <c r="AJ77" s="626"/>
      <c r="AK77" s="246" t="e">
        <f>ROUNDDOWN(AJ77/AG209,2)</f>
        <v>#DIV/0!</v>
      </c>
    </row>
    <row r="78" spans="1:37" ht="30" hidden="1" customHeight="1">
      <c r="A78" s="245">
        <v>0</v>
      </c>
      <c r="B78" s="245">
        <v>0</v>
      </c>
      <c r="C78" s="247" t="s">
        <v>526</v>
      </c>
      <c r="D78" s="247" t="s">
        <v>526</v>
      </c>
      <c r="E78" s="247" t="s">
        <v>526</v>
      </c>
      <c r="F78" s="247" t="s">
        <v>526</v>
      </c>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624">
        <f t="shared" si="0"/>
        <v>0</v>
      </c>
      <c r="AJ78" s="626"/>
      <c r="AK78" s="246" t="e">
        <f>ROUNDDOWN(AJ78/AG209,2)</f>
        <v>#DIV/0!</v>
      </c>
    </row>
    <row r="79" spans="1:37" ht="30" hidden="1" customHeight="1">
      <c r="A79" s="245">
        <v>0</v>
      </c>
      <c r="B79" s="245">
        <v>0</v>
      </c>
      <c r="C79" s="247" t="s">
        <v>526</v>
      </c>
      <c r="D79" s="247" t="s">
        <v>526</v>
      </c>
      <c r="E79" s="247" t="s">
        <v>526</v>
      </c>
      <c r="F79" s="247" t="s">
        <v>526</v>
      </c>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624">
        <f t="shared" si="0"/>
        <v>0</v>
      </c>
      <c r="AJ79" s="626"/>
      <c r="AK79" s="246" t="e">
        <f>ROUNDDOWN(AJ79/AG209,2)</f>
        <v>#DIV/0!</v>
      </c>
    </row>
    <row r="80" spans="1:37" ht="30" hidden="1" customHeight="1">
      <c r="A80" s="245">
        <v>0</v>
      </c>
      <c r="B80" s="245">
        <v>0</v>
      </c>
      <c r="C80" s="247" t="s">
        <v>526</v>
      </c>
      <c r="D80" s="247" t="s">
        <v>526</v>
      </c>
      <c r="E80" s="247" t="s">
        <v>526</v>
      </c>
      <c r="F80" s="247" t="s">
        <v>526</v>
      </c>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624">
        <f t="shared" si="0"/>
        <v>0</v>
      </c>
      <c r="AJ80" s="626"/>
      <c r="AK80" s="246" t="e">
        <f>ROUNDDOWN(AJ80/AG209,2)</f>
        <v>#DIV/0!</v>
      </c>
    </row>
    <row r="81" spans="1:37" ht="30" hidden="1" customHeight="1">
      <c r="A81" s="245">
        <v>0</v>
      </c>
      <c r="B81" s="245">
        <v>0</v>
      </c>
      <c r="C81" s="247" t="s">
        <v>526</v>
      </c>
      <c r="D81" s="247" t="s">
        <v>526</v>
      </c>
      <c r="E81" s="247" t="s">
        <v>526</v>
      </c>
      <c r="F81" s="247" t="s">
        <v>526</v>
      </c>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624">
        <f t="shared" si="0"/>
        <v>0</v>
      </c>
      <c r="AJ81" s="626"/>
      <c r="AK81" s="246" t="e">
        <f>ROUNDDOWN(AJ81/AG209,2)</f>
        <v>#DIV/0!</v>
      </c>
    </row>
    <row r="82" spans="1:37" ht="30" hidden="1" customHeight="1">
      <c r="A82" s="245">
        <v>0</v>
      </c>
      <c r="B82" s="245">
        <v>0</v>
      </c>
      <c r="C82" s="247" t="s">
        <v>526</v>
      </c>
      <c r="D82" s="247" t="s">
        <v>526</v>
      </c>
      <c r="E82" s="247" t="s">
        <v>526</v>
      </c>
      <c r="F82" s="247" t="s">
        <v>526</v>
      </c>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624">
        <f t="shared" si="0"/>
        <v>0</v>
      </c>
      <c r="AJ82" s="626"/>
      <c r="AK82" s="246" t="e">
        <f>ROUNDDOWN(AJ82/AG209,2)</f>
        <v>#DIV/0!</v>
      </c>
    </row>
    <row r="83" spans="1:37" ht="30" hidden="1" customHeight="1">
      <c r="A83" s="245">
        <v>0</v>
      </c>
      <c r="B83" s="245">
        <v>0</v>
      </c>
      <c r="C83" s="247" t="s">
        <v>526</v>
      </c>
      <c r="D83" s="247" t="s">
        <v>526</v>
      </c>
      <c r="E83" s="247" t="s">
        <v>526</v>
      </c>
      <c r="F83" s="247" t="s">
        <v>526</v>
      </c>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624">
        <f t="shared" si="0"/>
        <v>0</v>
      </c>
      <c r="AJ83" s="626"/>
      <c r="AK83" s="246" t="e">
        <f>ROUNDDOWN(AJ83/AG209,2)</f>
        <v>#DIV/0!</v>
      </c>
    </row>
    <row r="84" spans="1:37" ht="30" hidden="1" customHeight="1">
      <c r="A84" s="245">
        <v>0</v>
      </c>
      <c r="B84" s="245">
        <v>0</v>
      </c>
      <c r="C84" s="247" t="s">
        <v>526</v>
      </c>
      <c r="D84" s="247" t="s">
        <v>526</v>
      </c>
      <c r="E84" s="247" t="s">
        <v>526</v>
      </c>
      <c r="F84" s="247" t="s">
        <v>526</v>
      </c>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624">
        <f t="shared" si="0"/>
        <v>0</v>
      </c>
      <c r="AJ84" s="626"/>
      <c r="AK84" s="246" t="e">
        <f>ROUNDDOWN(AJ84/AG209,2)</f>
        <v>#DIV/0!</v>
      </c>
    </row>
    <row r="85" spans="1:37" ht="30" hidden="1" customHeight="1">
      <c r="A85" s="245">
        <v>0</v>
      </c>
      <c r="B85" s="245">
        <v>0</v>
      </c>
      <c r="C85" s="247" t="s">
        <v>526</v>
      </c>
      <c r="D85" s="247" t="s">
        <v>526</v>
      </c>
      <c r="E85" s="247" t="s">
        <v>526</v>
      </c>
      <c r="F85" s="247" t="s">
        <v>526</v>
      </c>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624">
        <f t="shared" si="0"/>
        <v>0</v>
      </c>
      <c r="AJ85" s="626"/>
      <c r="AK85" s="246" t="e">
        <f>ROUNDDOWN(AJ85/AG209,2)</f>
        <v>#DIV/0!</v>
      </c>
    </row>
    <row r="86" spans="1:37" ht="30" hidden="1" customHeight="1">
      <c r="A86" s="245">
        <v>0</v>
      </c>
      <c r="B86" s="245">
        <v>0</v>
      </c>
      <c r="C86" s="247" t="s">
        <v>526</v>
      </c>
      <c r="D86" s="247" t="s">
        <v>526</v>
      </c>
      <c r="E86" s="247" t="s">
        <v>526</v>
      </c>
      <c r="F86" s="247" t="s">
        <v>526</v>
      </c>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624">
        <f t="shared" si="0"/>
        <v>0</v>
      </c>
      <c r="AJ86" s="626"/>
      <c r="AK86" s="246" t="e">
        <f>ROUNDDOWN(AJ86/AG209,2)</f>
        <v>#DIV/0!</v>
      </c>
    </row>
    <row r="87" spans="1:37" ht="30" hidden="1" customHeight="1">
      <c r="A87" s="245">
        <v>0</v>
      </c>
      <c r="B87" s="245">
        <v>0</v>
      </c>
      <c r="C87" s="247" t="s">
        <v>526</v>
      </c>
      <c r="D87" s="247" t="s">
        <v>526</v>
      </c>
      <c r="E87" s="247" t="s">
        <v>526</v>
      </c>
      <c r="F87" s="247" t="s">
        <v>526</v>
      </c>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624">
        <f t="shared" si="0"/>
        <v>0</v>
      </c>
      <c r="AJ87" s="626"/>
      <c r="AK87" s="246" t="e">
        <f>ROUNDDOWN(AJ87/AG209,2)</f>
        <v>#DIV/0!</v>
      </c>
    </row>
    <row r="88" spans="1:37" ht="30" hidden="1" customHeight="1">
      <c r="A88" s="245">
        <v>0</v>
      </c>
      <c r="B88" s="245">
        <v>0</v>
      </c>
      <c r="C88" s="247" t="s">
        <v>526</v>
      </c>
      <c r="D88" s="247" t="s">
        <v>526</v>
      </c>
      <c r="E88" s="247" t="s">
        <v>526</v>
      </c>
      <c r="F88" s="247" t="s">
        <v>526</v>
      </c>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624">
        <f t="shared" si="0"/>
        <v>0</v>
      </c>
      <c r="AJ88" s="626"/>
      <c r="AK88" s="246" t="e">
        <f>ROUNDDOWN(AJ88/AG209,2)</f>
        <v>#DIV/0!</v>
      </c>
    </row>
    <row r="89" spans="1:37" ht="30" hidden="1" customHeight="1">
      <c r="A89" s="245">
        <v>0</v>
      </c>
      <c r="B89" s="245">
        <v>0</v>
      </c>
      <c r="C89" s="247" t="s">
        <v>526</v>
      </c>
      <c r="D89" s="247" t="s">
        <v>526</v>
      </c>
      <c r="E89" s="247" t="s">
        <v>526</v>
      </c>
      <c r="F89" s="247" t="s">
        <v>526</v>
      </c>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624">
        <f t="shared" si="0"/>
        <v>0</v>
      </c>
      <c r="AJ89" s="626"/>
      <c r="AK89" s="246" t="e">
        <f>ROUNDDOWN(AJ89/AG209,2)</f>
        <v>#DIV/0!</v>
      </c>
    </row>
    <row r="90" spans="1:37" ht="30" hidden="1" customHeight="1">
      <c r="A90" s="245">
        <v>0</v>
      </c>
      <c r="B90" s="245">
        <v>0</v>
      </c>
      <c r="C90" s="247" t="s">
        <v>526</v>
      </c>
      <c r="D90" s="247" t="s">
        <v>526</v>
      </c>
      <c r="E90" s="247" t="s">
        <v>526</v>
      </c>
      <c r="F90" s="247" t="s">
        <v>526</v>
      </c>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624">
        <f t="shared" si="0"/>
        <v>0</v>
      </c>
      <c r="AJ90" s="626"/>
      <c r="AK90" s="246" t="e">
        <f>ROUNDDOWN(AJ90/AG209,2)</f>
        <v>#DIV/0!</v>
      </c>
    </row>
    <row r="91" spans="1:37" ht="30" hidden="1" customHeight="1">
      <c r="A91" s="245">
        <v>0</v>
      </c>
      <c r="B91" s="245">
        <v>0</v>
      </c>
      <c r="C91" s="247" t="s">
        <v>526</v>
      </c>
      <c r="D91" s="247" t="s">
        <v>526</v>
      </c>
      <c r="E91" s="247" t="s">
        <v>526</v>
      </c>
      <c r="F91" s="247" t="s">
        <v>526</v>
      </c>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624">
        <f t="shared" si="0"/>
        <v>0</v>
      </c>
      <c r="AJ91" s="626"/>
      <c r="AK91" s="246" t="e">
        <f>ROUNDDOWN(AJ91/AG209,2)</f>
        <v>#DIV/0!</v>
      </c>
    </row>
    <row r="92" spans="1:37" ht="30" hidden="1" customHeight="1">
      <c r="A92" s="245">
        <v>0</v>
      </c>
      <c r="B92" s="245">
        <v>0</v>
      </c>
      <c r="C92" s="247" t="s">
        <v>526</v>
      </c>
      <c r="D92" s="247" t="s">
        <v>526</v>
      </c>
      <c r="E92" s="247" t="s">
        <v>526</v>
      </c>
      <c r="F92" s="247" t="s">
        <v>526</v>
      </c>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624">
        <f t="shared" si="0"/>
        <v>0</v>
      </c>
      <c r="AJ92" s="626"/>
      <c r="AK92" s="246" t="e">
        <f>ROUNDDOWN(AJ92/AG209,2)</f>
        <v>#DIV/0!</v>
      </c>
    </row>
    <row r="93" spans="1:37" ht="30" hidden="1" customHeight="1">
      <c r="A93" s="245">
        <v>0</v>
      </c>
      <c r="B93" s="245">
        <v>0</v>
      </c>
      <c r="C93" s="247" t="s">
        <v>526</v>
      </c>
      <c r="D93" s="247" t="s">
        <v>526</v>
      </c>
      <c r="E93" s="247" t="s">
        <v>526</v>
      </c>
      <c r="F93" s="247" t="s">
        <v>526</v>
      </c>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624">
        <f t="shared" si="0"/>
        <v>0</v>
      </c>
      <c r="AJ93" s="626"/>
      <c r="AK93" s="246" t="e">
        <f>ROUNDDOWN(AJ93/AG209,2)</f>
        <v>#DIV/0!</v>
      </c>
    </row>
    <row r="94" spans="1:37" ht="30" hidden="1" customHeight="1">
      <c r="A94" s="245">
        <v>0</v>
      </c>
      <c r="B94" s="245">
        <v>0</v>
      </c>
      <c r="C94" s="247" t="s">
        <v>526</v>
      </c>
      <c r="D94" s="247" t="s">
        <v>526</v>
      </c>
      <c r="E94" s="247" t="s">
        <v>526</v>
      </c>
      <c r="F94" s="247" t="s">
        <v>526</v>
      </c>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624">
        <f t="shared" si="0"/>
        <v>0</v>
      </c>
      <c r="AJ94" s="626"/>
      <c r="AK94" s="246" t="e">
        <f>ROUNDDOWN(AJ94/AG209,2)</f>
        <v>#DIV/0!</v>
      </c>
    </row>
    <row r="95" spans="1:37" ht="30" hidden="1" customHeight="1">
      <c r="A95" s="245">
        <v>0</v>
      </c>
      <c r="B95" s="245">
        <v>0</v>
      </c>
      <c r="C95" s="247" t="s">
        <v>526</v>
      </c>
      <c r="D95" s="247" t="s">
        <v>526</v>
      </c>
      <c r="E95" s="247" t="s">
        <v>526</v>
      </c>
      <c r="F95" s="247" t="s">
        <v>526</v>
      </c>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624">
        <f t="shared" si="0"/>
        <v>0</v>
      </c>
      <c r="AJ95" s="626"/>
      <c r="AK95" s="246" t="e">
        <f>ROUNDDOWN(AJ95/AG209,2)</f>
        <v>#DIV/0!</v>
      </c>
    </row>
    <row r="96" spans="1:37" ht="30" hidden="1" customHeight="1">
      <c r="A96" s="245">
        <v>0</v>
      </c>
      <c r="B96" s="245">
        <v>0</v>
      </c>
      <c r="C96" s="247" t="s">
        <v>526</v>
      </c>
      <c r="D96" s="247" t="s">
        <v>526</v>
      </c>
      <c r="E96" s="247" t="s">
        <v>526</v>
      </c>
      <c r="F96" s="247" t="s">
        <v>526</v>
      </c>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624">
        <f t="shared" si="0"/>
        <v>0</v>
      </c>
      <c r="AJ96" s="626"/>
      <c r="AK96" s="246" t="e">
        <f>ROUNDDOWN(AJ96/AG209,2)</f>
        <v>#DIV/0!</v>
      </c>
    </row>
    <row r="97" spans="1:37" ht="30" hidden="1" customHeight="1">
      <c r="A97" s="245">
        <v>0</v>
      </c>
      <c r="B97" s="245">
        <v>0</v>
      </c>
      <c r="C97" s="247" t="s">
        <v>526</v>
      </c>
      <c r="D97" s="247" t="s">
        <v>526</v>
      </c>
      <c r="E97" s="247" t="s">
        <v>526</v>
      </c>
      <c r="F97" s="247" t="s">
        <v>526</v>
      </c>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624">
        <f t="shared" si="0"/>
        <v>0</v>
      </c>
      <c r="AJ97" s="626"/>
      <c r="AK97" s="246" t="e">
        <f>ROUNDDOWN(AJ97/AG209,2)</f>
        <v>#DIV/0!</v>
      </c>
    </row>
    <row r="98" spans="1:37" ht="30" hidden="1" customHeight="1">
      <c r="A98" s="245">
        <v>0</v>
      </c>
      <c r="B98" s="245">
        <v>0</v>
      </c>
      <c r="C98" s="247" t="s">
        <v>526</v>
      </c>
      <c r="D98" s="247" t="s">
        <v>526</v>
      </c>
      <c r="E98" s="247" t="s">
        <v>526</v>
      </c>
      <c r="F98" s="247" t="s">
        <v>526</v>
      </c>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624">
        <f t="shared" si="0"/>
        <v>0</v>
      </c>
      <c r="AJ98" s="626"/>
      <c r="AK98" s="246" t="e">
        <f>ROUNDDOWN(AJ98/AG209,2)</f>
        <v>#DIV/0!</v>
      </c>
    </row>
    <row r="99" spans="1:37" ht="30" hidden="1" customHeight="1">
      <c r="A99" s="245">
        <v>0</v>
      </c>
      <c r="B99" s="245">
        <v>0</v>
      </c>
      <c r="C99" s="247" t="s">
        <v>526</v>
      </c>
      <c r="D99" s="247" t="s">
        <v>526</v>
      </c>
      <c r="E99" s="247" t="s">
        <v>526</v>
      </c>
      <c r="F99" s="247" t="s">
        <v>526</v>
      </c>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624">
        <f t="shared" si="0"/>
        <v>0</v>
      </c>
      <c r="AJ99" s="626"/>
      <c r="AK99" s="246" t="e">
        <f>ROUNDDOWN(AJ99/AG209,2)</f>
        <v>#DIV/0!</v>
      </c>
    </row>
    <row r="100" spans="1:37" ht="30" hidden="1" customHeight="1">
      <c r="A100" s="245">
        <v>0</v>
      </c>
      <c r="B100" s="245">
        <v>0</v>
      </c>
      <c r="C100" s="247" t="s">
        <v>526</v>
      </c>
      <c r="D100" s="247" t="s">
        <v>526</v>
      </c>
      <c r="E100" s="247" t="s">
        <v>526</v>
      </c>
      <c r="F100" s="247" t="s">
        <v>526</v>
      </c>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624">
        <f t="shared" si="0"/>
        <v>0</v>
      </c>
      <c r="AJ100" s="626"/>
      <c r="AK100" s="246" t="e">
        <f>ROUNDDOWN(AJ100/AG209,2)</f>
        <v>#DIV/0!</v>
      </c>
    </row>
    <row r="101" spans="1:37" ht="30" hidden="1" customHeight="1">
      <c r="A101" s="245">
        <v>0</v>
      </c>
      <c r="B101" s="245">
        <v>0</v>
      </c>
      <c r="C101" s="247" t="s">
        <v>526</v>
      </c>
      <c r="D101" s="247" t="s">
        <v>526</v>
      </c>
      <c r="E101" s="247" t="s">
        <v>526</v>
      </c>
      <c r="F101" s="247" t="s">
        <v>526</v>
      </c>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624">
        <f t="shared" si="0"/>
        <v>0</v>
      </c>
      <c r="AJ101" s="626"/>
      <c r="AK101" s="246" t="e">
        <f>ROUNDDOWN(AJ101/AG209,2)</f>
        <v>#DIV/0!</v>
      </c>
    </row>
    <row r="102" spans="1:37" ht="30" hidden="1" customHeight="1">
      <c r="A102" s="245">
        <v>0</v>
      </c>
      <c r="B102" s="245">
        <v>0</v>
      </c>
      <c r="C102" s="247" t="s">
        <v>526</v>
      </c>
      <c r="D102" s="247" t="s">
        <v>526</v>
      </c>
      <c r="E102" s="247" t="s">
        <v>526</v>
      </c>
      <c r="F102" s="247" t="s">
        <v>526</v>
      </c>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624">
        <f t="shared" si="0"/>
        <v>0</v>
      </c>
      <c r="AJ102" s="626"/>
      <c r="AK102" s="246" t="e">
        <f>ROUNDDOWN(AJ102/AG209,2)</f>
        <v>#DIV/0!</v>
      </c>
    </row>
    <row r="103" spans="1:37" ht="30" hidden="1" customHeight="1">
      <c r="A103" s="245">
        <v>0</v>
      </c>
      <c r="B103" s="245">
        <v>0</v>
      </c>
      <c r="C103" s="247" t="s">
        <v>526</v>
      </c>
      <c r="D103" s="247" t="s">
        <v>526</v>
      </c>
      <c r="E103" s="247" t="s">
        <v>526</v>
      </c>
      <c r="F103" s="247" t="s">
        <v>526</v>
      </c>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624">
        <f t="shared" si="0"/>
        <v>0</v>
      </c>
      <c r="AJ103" s="626"/>
      <c r="AK103" s="246" t="e">
        <f>ROUNDDOWN(AJ103/AG209,2)</f>
        <v>#DIV/0!</v>
      </c>
    </row>
    <row r="104" spans="1:37" ht="30" hidden="1" customHeight="1">
      <c r="A104" s="245">
        <v>0</v>
      </c>
      <c r="B104" s="245">
        <v>0</v>
      </c>
      <c r="C104" s="247" t="s">
        <v>526</v>
      </c>
      <c r="D104" s="247" t="s">
        <v>526</v>
      </c>
      <c r="E104" s="247" t="s">
        <v>526</v>
      </c>
      <c r="F104" s="247" t="s">
        <v>526</v>
      </c>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624">
        <f t="shared" si="0"/>
        <v>0</v>
      </c>
      <c r="AJ104" s="626"/>
      <c r="AK104" s="246" t="e">
        <f>ROUNDDOWN(AJ104/AG209,2)</f>
        <v>#DIV/0!</v>
      </c>
    </row>
    <row r="105" spans="1:37" ht="30" hidden="1" customHeight="1">
      <c r="A105" s="245">
        <v>0</v>
      </c>
      <c r="B105" s="245">
        <v>0</v>
      </c>
      <c r="C105" s="247" t="s">
        <v>526</v>
      </c>
      <c r="D105" s="247" t="s">
        <v>526</v>
      </c>
      <c r="E105" s="247" t="s">
        <v>526</v>
      </c>
      <c r="F105" s="247" t="s">
        <v>526</v>
      </c>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624">
        <f t="shared" si="0"/>
        <v>0</v>
      </c>
      <c r="AJ105" s="626"/>
      <c r="AK105" s="246" t="e">
        <f>ROUNDDOWN(AJ105/AG209,2)</f>
        <v>#DIV/0!</v>
      </c>
    </row>
    <row r="106" spans="1:37" ht="30" hidden="1" customHeight="1">
      <c r="A106" s="245">
        <v>0</v>
      </c>
      <c r="B106" s="245">
        <v>0</v>
      </c>
      <c r="C106" s="247" t="s">
        <v>526</v>
      </c>
      <c r="D106" s="247" t="s">
        <v>526</v>
      </c>
      <c r="E106" s="247" t="s">
        <v>526</v>
      </c>
      <c r="F106" s="247" t="s">
        <v>526</v>
      </c>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624">
        <f t="shared" si="0"/>
        <v>0</v>
      </c>
      <c r="AJ106" s="626"/>
      <c r="AK106" s="246" t="e">
        <f>ROUNDDOWN(AJ106/AG209,2)</f>
        <v>#DIV/0!</v>
      </c>
    </row>
    <row r="107" spans="1:37" ht="30" hidden="1" customHeight="1">
      <c r="A107" s="245">
        <v>0</v>
      </c>
      <c r="B107" s="245">
        <v>0</v>
      </c>
      <c r="C107" s="247" t="s">
        <v>526</v>
      </c>
      <c r="D107" s="247" t="s">
        <v>526</v>
      </c>
      <c r="E107" s="247" t="s">
        <v>526</v>
      </c>
      <c r="F107" s="247" t="s">
        <v>526</v>
      </c>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624">
        <f t="shared" si="0"/>
        <v>0</v>
      </c>
      <c r="AJ107" s="626"/>
      <c r="AK107" s="246" t="e">
        <f>ROUNDDOWN(AJ107/AG209,2)</f>
        <v>#DIV/0!</v>
      </c>
    </row>
    <row r="108" spans="1:37" ht="30" hidden="1" customHeight="1">
      <c r="A108" s="245">
        <v>0</v>
      </c>
      <c r="B108" s="245">
        <v>0</v>
      </c>
      <c r="C108" s="247" t="s">
        <v>526</v>
      </c>
      <c r="D108" s="247" t="s">
        <v>526</v>
      </c>
      <c r="E108" s="247" t="s">
        <v>526</v>
      </c>
      <c r="F108" s="247" t="s">
        <v>526</v>
      </c>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624">
        <f t="shared" si="0"/>
        <v>0</v>
      </c>
      <c r="AJ108" s="626"/>
      <c r="AK108" s="246" t="e">
        <f>ROUNDDOWN(AJ108/AG209,2)</f>
        <v>#DIV/0!</v>
      </c>
    </row>
    <row r="109" spans="1:37" ht="30" hidden="1" customHeight="1">
      <c r="A109" s="245">
        <v>0</v>
      </c>
      <c r="B109" s="245">
        <v>0</v>
      </c>
      <c r="C109" s="247" t="s">
        <v>526</v>
      </c>
      <c r="D109" s="247" t="s">
        <v>526</v>
      </c>
      <c r="E109" s="247" t="s">
        <v>526</v>
      </c>
      <c r="F109" s="247" t="s">
        <v>526</v>
      </c>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624">
        <f t="shared" si="0"/>
        <v>0</v>
      </c>
      <c r="AJ109" s="626"/>
      <c r="AK109" s="246" t="e">
        <f>ROUNDDOWN(AJ109/AG209,2)</f>
        <v>#DIV/0!</v>
      </c>
    </row>
    <row r="110" spans="1:37" ht="30" hidden="1" customHeight="1">
      <c r="A110" s="245">
        <v>0</v>
      </c>
      <c r="B110" s="245">
        <v>0</v>
      </c>
      <c r="C110" s="247" t="s">
        <v>526</v>
      </c>
      <c r="D110" s="247" t="s">
        <v>526</v>
      </c>
      <c r="E110" s="247" t="s">
        <v>526</v>
      </c>
      <c r="F110" s="247" t="s">
        <v>526</v>
      </c>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624">
        <f t="shared" si="0"/>
        <v>0</v>
      </c>
      <c r="AJ110" s="626"/>
      <c r="AK110" s="246" t="e">
        <f>ROUNDDOWN(AJ110/AG209,2)</f>
        <v>#DIV/0!</v>
      </c>
    </row>
    <row r="111" spans="1:37" ht="30" hidden="1" customHeight="1">
      <c r="A111" s="245">
        <v>0</v>
      </c>
      <c r="B111" s="245">
        <v>0</v>
      </c>
      <c r="C111" s="247" t="s">
        <v>526</v>
      </c>
      <c r="D111" s="247" t="s">
        <v>526</v>
      </c>
      <c r="E111" s="247" t="s">
        <v>526</v>
      </c>
      <c r="F111" s="247" t="s">
        <v>526</v>
      </c>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624">
        <f t="shared" si="0"/>
        <v>0</v>
      </c>
      <c r="AJ111" s="626"/>
      <c r="AK111" s="246" t="e">
        <f>ROUNDDOWN(AJ111/AG209,2)</f>
        <v>#DIV/0!</v>
      </c>
    </row>
    <row r="112" spans="1:37" ht="30" hidden="1" customHeight="1">
      <c r="A112" s="245">
        <v>0</v>
      </c>
      <c r="B112" s="245">
        <v>0</v>
      </c>
      <c r="C112" s="247" t="s">
        <v>526</v>
      </c>
      <c r="D112" s="247" t="s">
        <v>526</v>
      </c>
      <c r="E112" s="247" t="s">
        <v>526</v>
      </c>
      <c r="F112" s="247" t="s">
        <v>526</v>
      </c>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624">
        <f t="shared" si="0"/>
        <v>0</v>
      </c>
      <c r="AJ112" s="626"/>
      <c r="AK112" s="246" t="e">
        <f>ROUNDDOWN(AJ112/AG209,2)</f>
        <v>#DIV/0!</v>
      </c>
    </row>
    <row r="113" spans="1:37" ht="30" hidden="1" customHeight="1">
      <c r="A113" s="245">
        <v>0</v>
      </c>
      <c r="B113" s="245">
        <v>0</v>
      </c>
      <c r="C113" s="247" t="s">
        <v>526</v>
      </c>
      <c r="D113" s="247" t="s">
        <v>526</v>
      </c>
      <c r="E113" s="247" t="s">
        <v>526</v>
      </c>
      <c r="F113" s="247" t="s">
        <v>526</v>
      </c>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624">
        <f t="shared" si="0"/>
        <v>0</v>
      </c>
      <c r="AJ113" s="626"/>
      <c r="AK113" s="246" t="e">
        <f>ROUNDDOWN(AJ113/AG209,2)</f>
        <v>#DIV/0!</v>
      </c>
    </row>
    <row r="114" spans="1:37" ht="30" hidden="1" customHeight="1">
      <c r="A114" s="245">
        <v>0</v>
      </c>
      <c r="B114" s="245">
        <v>0</v>
      </c>
      <c r="C114" s="247" t="s">
        <v>526</v>
      </c>
      <c r="D114" s="247" t="s">
        <v>526</v>
      </c>
      <c r="E114" s="247" t="s">
        <v>526</v>
      </c>
      <c r="F114" s="247" t="s">
        <v>526</v>
      </c>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624">
        <f t="shared" si="0"/>
        <v>0</v>
      </c>
      <c r="AJ114" s="626"/>
      <c r="AK114" s="246" t="e">
        <f>ROUNDDOWN(AJ114/AG209,2)</f>
        <v>#DIV/0!</v>
      </c>
    </row>
    <row r="115" spans="1:37" ht="30" hidden="1" customHeight="1">
      <c r="A115" s="245">
        <v>0</v>
      </c>
      <c r="B115" s="245">
        <v>0</v>
      </c>
      <c r="C115" s="247" t="s">
        <v>526</v>
      </c>
      <c r="D115" s="247" t="s">
        <v>526</v>
      </c>
      <c r="E115" s="247" t="s">
        <v>526</v>
      </c>
      <c r="F115" s="247" t="s">
        <v>526</v>
      </c>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624">
        <f t="shared" si="0"/>
        <v>0</v>
      </c>
      <c r="AJ115" s="626"/>
      <c r="AK115" s="246" t="e">
        <f>ROUNDDOWN(AJ115/AG209,2)</f>
        <v>#DIV/0!</v>
      </c>
    </row>
    <row r="116" spans="1:37" ht="30" hidden="1" customHeight="1">
      <c r="A116" s="245">
        <v>0</v>
      </c>
      <c r="B116" s="245">
        <v>0</v>
      </c>
      <c r="C116" s="247" t="s">
        <v>526</v>
      </c>
      <c r="D116" s="247" t="s">
        <v>526</v>
      </c>
      <c r="E116" s="247" t="s">
        <v>526</v>
      </c>
      <c r="F116" s="247" t="s">
        <v>526</v>
      </c>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624">
        <f t="shared" si="0"/>
        <v>0</v>
      </c>
      <c r="AJ116" s="626"/>
      <c r="AK116" s="246" t="e">
        <f>ROUNDDOWN(AJ116/AG209,2)</f>
        <v>#DIV/0!</v>
      </c>
    </row>
    <row r="117" spans="1:37" ht="30" hidden="1" customHeight="1">
      <c r="A117" s="245">
        <v>0</v>
      </c>
      <c r="B117" s="245">
        <v>0</v>
      </c>
      <c r="C117" s="247" t="s">
        <v>526</v>
      </c>
      <c r="D117" s="247" t="s">
        <v>526</v>
      </c>
      <c r="E117" s="247" t="s">
        <v>526</v>
      </c>
      <c r="F117" s="247" t="s">
        <v>526</v>
      </c>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624">
        <f t="shared" si="0"/>
        <v>0</v>
      </c>
      <c r="AJ117" s="626"/>
      <c r="AK117" s="246" t="e">
        <f>ROUNDDOWN(AJ117/AG209,2)</f>
        <v>#DIV/0!</v>
      </c>
    </row>
    <row r="118" spans="1:37" ht="30" hidden="1" customHeight="1">
      <c r="A118" s="245">
        <v>0</v>
      </c>
      <c r="B118" s="245">
        <v>0</v>
      </c>
      <c r="C118" s="247" t="s">
        <v>526</v>
      </c>
      <c r="D118" s="247" t="s">
        <v>526</v>
      </c>
      <c r="E118" s="247" t="s">
        <v>526</v>
      </c>
      <c r="F118" s="247" t="s">
        <v>526</v>
      </c>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624">
        <f t="shared" si="0"/>
        <v>0</v>
      </c>
      <c r="AJ118" s="626"/>
      <c r="AK118" s="246" t="e">
        <f>ROUNDDOWN(AJ118/AG209,2)</f>
        <v>#DIV/0!</v>
      </c>
    </row>
    <row r="119" spans="1:37" ht="30" hidden="1" customHeight="1">
      <c r="A119" s="245">
        <v>0</v>
      </c>
      <c r="B119" s="245">
        <v>0</v>
      </c>
      <c r="C119" s="247" t="s">
        <v>526</v>
      </c>
      <c r="D119" s="247" t="s">
        <v>526</v>
      </c>
      <c r="E119" s="247" t="s">
        <v>526</v>
      </c>
      <c r="F119" s="247" t="s">
        <v>526</v>
      </c>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624">
        <f t="shared" si="0"/>
        <v>0</v>
      </c>
      <c r="AJ119" s="626"/>
      <c r="AK119" s="246" t="e">
        <f>ROUNDDOWN(AJ119/AG209,2)</f>
        <v>#DIV/0!</v>
      </c>
    </row>
    <row r="120" spans="1:37" ht="30" hidden="1" customHeight="1">
      <c r="A120" s="245">
        <v>0</v>
      </c>
      <c r="B120" s="245">
        <v>0</v>
      </c>
      <c r="C120" s="247" t="s">
        <v>526</v>
      </c>
      <c r="D120" s="247" t="s">
        <v>526</v>
      </c>
      <c r="E120" s="247" t="s">
        <v>526</v>
      </c>
      <c r="F120" s="247" t="s">
        <v>526</v>
      </c>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624">
        <f t="shared" si="0"/>
        <v>0</v>
      </c>
      <c r="AJ120" s="626"/>
      <c r="AK120" s="246" t="e">
        <f>ROUNDDOWN(AJ120/AG209,2)</f>
        <v>#DIV/0!</v>
      </c>
    </row>
    <row r="121" spans="1:37" ht="30" hidden="1" customHeight="1">
      <c r="A121" s="245">
        <v>0</v>
      </c>
      <c r="B121" s="245">
        <v>0</v>
      </c>
      <c r="C121" s="247" t="s">
        <v>526</v>
      </c>
      <c r="D121" s="247" t="s">
        <v>526</v>
      </c>
      <c r="E121" s="247" t="s">
        <v>526</v>
      </c>
      <c r="F121" s="247" t="s">
        <v>526</v>
      </c>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624">
        <f t="shared" si="0"/>
        <v>0</v>
      </c>
      <c r="AJ121" s="626"/>
      <c r="AK121" s="246" t="e">
        <f>ROUNDDOWN(AJ121/AG209,2)</f>
        <v>#DIV/0!</v>
      </c>
    </row>
    <row r="122" spans="1:37" ht="30" hidden="1" customHeight="1">
      <c r="A122" s="245">
        <v>0</v>
      </c>
      <c r="B122" s="245">
        <v>0</v>
      </c>
      <c r="C122" s="247" t="s">
        <v>526</v>
      </c>
      <c r="D122" s="247" t="s">
        <v>526</v>
      </c>
      <c r="E122" s="247" t="s">
        <v>526</v>
      </c>
      <c r="F122" s="247" t="s">
        <v>526</v>
      </c>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624">
        <f t="shared" si="0"/>
        <v>0</v>
      </c>
      <c r="AJ122" s="626"/>
      <c r="AK122" s="246" t="e">
        <f>ROUNDDOWN(AJ122/AG209,2)</f>
        <v>#DIV/0!</v>
      </c>
    </row>
    <row r="123" spans="1:37" ht="30" hidden="1" customHeight="1">
      <c r="A123" s="245">
        <v>0</v>
      </c>
      <c r="B123" s="245">
        <v>0</v>
      </c>
      <c r="C123" s="247" t="s">
        <v>526</v>
      </c>
      <c r="D123" s="247" t="s">
        <v>526</v>
      </c>
      <c r="E123" s="247" t="s">
        <v>526</v>
      </c>
      <c r="F123" s="247" t="s">
        <v>526</v>
      </c>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624">
        <f t="shared" si="0"/>
        <v>0</v>
      </c>
      <c r="AJ123" s="626"/>
      <c r="AK123" s="246" t="e">
        <f>ROUNDDOWN(AJ123/AG209,2)</f>
        <v>#DIV/0!</v>
      </c>
    </row>
    <row r="124" spans="1:37" ht="30" hidden="1" customHeight="1">
      <c r="A124" s="245">
        <v>0</v>
      </c>
      <c r="B124" s="245">
        <v>0</v>
      </c>
      <c r="C124" s="247" t="s">
        <v>526</v>
      </c>
      <c r="D124" s="247" t="s">
        <v>526</v>
      </c>
      <c r="E124" s="247" t="s">
        <v>526</v>
      </c>
      <c r="F124" s="247" t="s">
        <v>526</v>
      </c>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624">
        <f t="shared" si="0"/>
        <v>0</v>
      </c>
      <c r="AJ124" s="626"/>
      <c r="AK124" s="246" t="e">
        <f>ROUNDDOWN(AJ124/AG209,2)</f>
        <v>#DIV/0!</v>
      </c>
    </row>
    <row r="125" spans="1:37" ht="30" hidden="1" customHeight="1">
      <c r="A125" s="245">
        <v>0</v>
      </c>
      <c r="B125" s="245">
        <v>0</v>
      </c>
      <c r="C125" s="247" t="s">
        <v>526</v>
      </c>
      <c r="D125" s="247" t="s">
        <v>526</v>
      </c>
      <c r="E125" s="247" t="s">
        <v>526</v>
      </c>
      <c r="F125" s="247" t="s">
        <v>526</v>
      </c>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624">
        <f t="shared" si="0"/>
        <v>0</v>
      </c>
      <c r="AJ125" s="626"/>
      <c r="AK125" s="246" t="e">
        <f>ROUNDDOWN(AJ125/AG209,2)</f>
        <v>#DIV/0!</v>
      </c>
    </row>
    <row r="126" spans="1:37" ht="30" hidden="1" customHeight="1">
      <c r="A126" s="245">
        <v>0</v>
      </c>
      <c r="B126" s="245">
        <v>0</v>
      </c>
      <c r="C126" s="247" t="s">
        <v>526</v>
      </c>
      <c r="D126" s="247" t="s">
        <v>526</v>
      </c>
      <c r="E126" s="247" t="s">
        <v>526</v>
      </c>
      <c r="F126" s="247" t="s">
        <v>526</v>
      </c>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624">
        <f t="shared" si="0"/>
        <v>0</v>
      </c>
      <c r="AJ126" s="626"/>
      <c r="AK126" s="246" t="e">
        <f>ROUNDDOWN(AJ126/AG209,2)</f>
        <v>#DIV/0!</v>
      </c>
    </row>
    <row r="127" spans="1:37" ht="30" hidden="1" customHeight="1">
      <c r="A127" s="245">
        <v>0</v>
      </c>
      <c r="B127" s="245">
        <v>0</v>
      </c>
      <c r="C127" s="247" t="s">
        <v>526</v>
      </c>
      <c r="D127" s="247" t="s">
        <v>526</v>
      </c>
      <c r="E127" s="247" t="s">
        <v>526</v>
      </c>
      <c r="F127" s="247" t="s">
        <v>526</v>
      </c>
      <c r="G127" s="247"/>
      <c r="H127" s="247"/>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624">
        <f t="shared" si="0"/>
        <v>0</v>
      </c>
      <c r="AJ127" s="626"/>
      <c r="AK127" s="246" t="e">
        <f>ROUNDDOWN(AJ127/AG209,2)</f>
        <v>#DIV/0!</v>
      </c>
    </row>
    <row r="128" spans="1:37" ht="30" hidden="1" customHeight="1">
      <c r="A128" s="245">
        <v>0</v>
      </c>
      <c r="B128" s="245">
        <v>0</v>
      </c>
      <c r="C128" s="247" t="s">
        <v>526</v>
      </c>
      <c r="D128" s="247" t="s">
        <v>526</v>
      </c>
      <c r="E128" s="247" t="s">
        <v>526</v>
      </c>
      <c r="F128" s="247" t="s">
        <v>526</v>
      </c>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624">
        <f t="shared" si="0"/>
        <v>0</v>
      </c>
      <c r="AJ128" s="626"/>
      <c r="AK128" s="246" t="e">
        <f>ROUNDDOWN(AJ128/AG209,2)</f>
        <v>#DIV/0!</v>
      </c>
    </row>
    <row r="129" spans="1:37" ht="30" hidden="1" customHeight="1">
      <c r="A129" s="245">
        <v>0</v>
      </c>
      <c r="B129" s="245">
        <v>0</v>
      </c>
      <c r="C129" s="247" t="s">
        <v>526</v>
      </c>
      <c r="D129" s="247" t="s">
        <v>526</v>
      </c>
      <c r="E129" s="247" t="s">
        <v>526</v>
      </c>
      <c r="F129" s="247" t="s">
        <v>526</v>
      </c>
      <c r="G129" s="247"/>
      <c r="H129" s="247"/>
      <c r="I129" s="247"/>
      <c r="J129" s="247"/>
      <c r="K129" s="247"/>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c r="AG129" s="247"/>
      <c r="AH129" s="247"/>
      <c r="AI129" s="624">
        <f t="shared" si="0"/>
        <v>0</v>
      </c>
      <c r="AJ129" s="626"/>
      <c r="AK129" s="246" t="e">
        <f>ROUNDDOWN(AJ129/AG209,2)</f>
        <v>#DIV/0!</v>
      </c>
    </row>
    <row r="130" spans="1:37" ht="30" hidden="1" customHeight="1">
      <c r="A130" s="245">
        <v>0</v>
      </c>
      <c r="B130" s="245">
        <v>0</v>
      </c>
      <c r="C130" s="247" t="s">
        <v>526</v>
      </c>
      <c r="D130" s="247" t="s">
        <v>526</v>
      </c>
      <c r="E130" s="247" t="s">
        <v>526</v>
      </c>
      <c r="F130" s="247" t="s">
        <v>526</v>
      </c>
      <c r="G130" s="247"/>
      <c r="H130" s="247"/>
      <c r="I130" s="247"/>
      <c r="J130" s="247"/>
      <c r="K130" s="247"/>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c r="AG130" s="247"/>
      <c r="AH130" s="247"/>
      <c r="AI130" s="624">
        <f t="shared" si="0"/>
        <v>0</v>
      </c>
      <c r="AJ130" s="626"/>
      <c r="AK130" s="246" t="e">
        <f>ROUNDDOWN(AJ130/AG209,2)</f>
        <v>#DIV/0!</v>
      </c>
    </row>
    <row r="131" spans="1:37" ht="30" hidden="1" customHeight="1">
      <c r="A131" s="245">
        <v>0</v>
      </c>
      <c r="B131" s="245">
        <v>0</v>
      </c>
      <c r="C131" s="247" t="s">
        <v>526</v>
      </c>
      <c r="D131" s="247" t="s">
        <v>526</v>
      </c>
      <c r="E131" s="247" t="s">
        <v>526</v>
      </c>
      <c r="F131" s="247" t="s">
        <v>526</v>
      </c>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624">
        <f t="shared" si="0"/>
        <v>0</v>
      </c>
      <c r="AJ131" s="626"/>
      <c r="AK131" s="246" t="e">
        <f>ROUNDDOWN(AJ131/AG209,2)</f>
        <v>#DIV/0!</v>
      </c>
    </row>
    <row r="132" spans="1:37" ht="30" hidden="1" customHeight="1">
      <c r="A132" s="245">
        <v>0</v>
      </c>
      <c r="B132" s="245">
        <v>0</v>
      </c>
      <c r="C132" s="247" t="s">
        <v>526</v>
      </c>
      <c r="D132" s="247" t="s">
        <v>526</v>
      </c>
      <c r="E132" s="247" t="s">
        <v>526</v>
      </c>
      <c r="F132" s="247" t="s">
        <v>526</v>
      </c>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624">
        <f t="shared" si="0"/>
        <v>0</v>
      </c>
      <c r="AJ132" s="626"/>
      <c r="AK132" s="246" t="e">
        <f>ROUNDDOWN(AJ132/AG209,2)</f>
        <v>#DIV/0!</v>
      </c>
    </row>
    <row r="133" spans="1:37" ht="30" hidden="1" customHeight="1">
      <c r="A133" s="245">
        <v>0</v>
      </c>
      <c r="B133" s="245">
        <v>0</v>
      </c>
      <c r="C133" s="247" t="s">
        <v>526</v>
      </c>
      <c r="D133" s="247" t="s">
        <v>526</v>
      </c>
      <c r="E133" s="247" t="s">
        <v>526</v>
      </c>
      <c r="F133" s="247" t="s">
        <v>526</v>
      </c>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624">
        <f t="shared" si="0"/>
        <v>0</v>
      </c>
      <c r="AJ133" s="626"/>
      <c r="AK133" s="246" t="e">
        <f>ROUNDDOWN(AJ133/AG209,2)</f>
        <v>#DIV/0!</v>
      </c>
    </row>
    <row r="134" spans="1:37" ht="30" hidden="1" customHeight="1">
      <c r="A134" s="245">
        <v>0</v>
      </c>
      <c r="B134" s="245">
        <v>0</v>
      </c>
      <c r="C134" s="247" t="s">
        <v>526</v>
      </c>
      <c r="D134" s="247" t="s">
        <v>526</v>
      </c>
      <c r="E134" s="247" t="s">
        <v>526</v>
      </c>
      <c r="F134" s="247" t="s">
        <v>526</v>
      </c>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624">
        <f t="shared" si="0"/>
        <v>0</v>
      </c>
      <c r="AJ134" s="626"/>
      <c r="AK134" s="246" t="e">
        <f>ROUNDDOWN(AJ134/AG209,2)</f>
        <v>#DIV/0!</v>
      </c>
    </row>
    <row r="135" spans="1:37" ht="30" hidden="1" customHeight="1">
      <c r="A135" s="245">
        <v>0</v>
      </c>
      <c r="B135" s="245">
        <v>0</v>
      </c>
      <c r="C135" s="247" t="s">
        <v>526</v>
      </c>
      <c r="D135" s="247" t="s">
        <v>526</v>
      </c>
      <c r="E135" s="247" t="s">
        <v>526</v>
      </c>
      <c r="F135" s="247" t="s">
        <v>526</v>
      </c>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624">
        <f t="shared" si="0"/>
        <v>0</v>
      </c>
      <c r="AJ135" s="626"/>
      <c r="AK135" s="246" t="e">
        <f>ROUNDDOWN(AJ135/AG209,2)</f>
        <v>#DIV/0!</v>
      </c>
    </row>
    <row r="136" spans="1:37" ht="30" hidden="1" customHeight="1">
      <c r="A136" s="245">
        <v>0</v>
      </c>
      <c r="B136" s="245">
        <v>0</v>
      </c>
      <c r="C136" s="247" t="s">
        <v>526</v>
      </c>
      <c r="D136" s="247" t="s">
        <v>526</v>
      </c>
      <c r="E136" s="247" t="s">
        <v>526</v>
      </c>
      <c r="F136" s="247" t="s">
        <v>526</v>
      </c>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624">
        <f t="shared" si="0"/>
        <v>0</v>
      </c>
      <c r="AJ136" s="626"/>
      <c r="AK136" s="246" t="e">
        <f>ROUNDDOWN(AJ136/AG209,2)</f>
        <v>#DIV/0!</v>
      </c>
    </row>
    <row r="137" spans="1:37" ht="30" hidden="1" customHeight="1">
      <c r="A137" s="245">
        <v>0</v>
      </c>
      <c r="B137" s="245">
        <v>0</v>
      </c>
      <c r="C137" s="247" t="s">
        <v>526</v>
      </c>
      <c r="D137" s="247" t="s">
        <v>526</v>
      </c>
      <c r="E137" s="247" t="s">
        <v>526</v>
      </c>
      <c r="F137" s="247" t="s">
        <v>526</v>
      </c>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624">
        <f t="shared" si="0"/>
        <v>0</v>
      </c>
      <c r="AJ137" s="626"/>
      <c r="AK137" s="246" t="e">
        <f>ROUNDDOWN(AJ137/AG209,2)</f>
        <v>#DIV/0!</v>
      </c>
    </row>
    <row r="138" spans="1:37" ht="30" hidden="1" customHeight="1">
      <c r="A138" s="245">
        <v>0</v>
      </c>
      <c r="B138" s="245">
        <v>0</v>
      </c>
      <c r="C138" s="247" t="s">
        <v>526</v>
      </c>
      <c r="D138" s="247" t="s">
        <v>526</v>
      </c>
      <c r="E138" s="247" t="s">
        <v>526</v>
      </c>
      <c r="F138" s="247" t="s">
        <v>526</v>
      </c>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624">
        <f t="shared" si="0"/>
        <v>0</v>
      </c>
      <c r="AJ138" s="626"/>
      <c r="AK138" s="246" t="e">
        <f>ROUNDDOWN(AJ138/AG209,2)</f>
        <v>#DIV/0!</v>
      </c>
    </row>
    <row r="139" spans="1:37" ht="30" hidden="1" customHeight="1">
      <c r="A139" s="245">
        <v>0</v>
      </c>
      <c r="B139" s="245">
        <v>0</v>
      </c>
      <c r="C139" s="247" t="s">
        <v>526</v>
      </c>
      <c r="D139" s="247" t="s">
        <v>526</v>
      </c>
      <c r="E139" s="247" t="s">
        <v>526</v>
      </c>
      <c r="F139" s="247" t="s">
        <v>526</v>
      </c>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624">
        <f t="shared" si="0"/>
        <v>0</v>
      </c>
      <c r="AJ139" s="626"/>
      <c r="AK139" s="246" t="e">
        <f>ROUNDDOWN(AJ139/AG209,2)</f>
        <v>#DIV/0!</v>
      </c>
    </row>
    <row r="140" spans="1:37" ht="30" hidden="1" customHeight="1">
      <c r="A140" s="245">
        <v>0</v>
      </c>
      <c r="B140" s="245">
        <v>0</v>
      </c>
      <c r="C140" s="247" t="s">
        <v>526</v>
      </c>
      <c r="D140" s="247" t="s">
        <v>526</v>
      </c>
      <c r="E140" s="247" t="s">
        <v>526</v>
      </c>
      <c r="F140" s="247" t="s">
        <v>526</v>
      </c>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624">
        <f t="shared" si="0"/>
        <v>0</v>
      </c>
      <c r="AJ140" s="626"/>
      <c r="AK140" s="246" t="e">
        <f>ROUNDDOWN(AJ140/AG209,2)</f>
        <v>#DIV/0!</v>
      </c>
    </row>
    <row r="141" spans="1:37" ht="30" hidden="1" customHeight="1">
      <c r="A141" s="245">
        <v>0</v>
      </c>
      <c r="B141" s="245">
        <v>0</v>
      </c>
      <c r="C141" s="247" t="s">
        <v>526</v>
      </c>
      <c r="D141" s="247" t="s">
        <v>526</v>
      </c>
      <c r="E141" s="247" t="s">
        <v>526</v>
      </c>
      <c r="F141" s="247" t="s">
        <v>526</v>
      </c>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624">
        <f t="shared" si="0"/>
        <v>0</v>
      </c>
      <c r="AJ141" s="626"/>
      <c r="AK141" s="246" t="e">
        <f>ROUNDDOWN(AJ141/AG209,2)</f>
        <v>#DIV/0!</v>
      </c>
    </row>
    <row r="142" spans="1:37" ht="30" hidden="1" customHeight="1">
      <c r="A142" s="245">
        <v>0</v>
      </c>
      <c r="B142" s="245">
        <v>0</v>
      </c>
      <c r="C142" s="247" t="s">
        <v>526</v>
      </c>
      <c r="D142" s="247" t="s">
        <v>526</v>
      </c>
      <c r="E142" s="247" t="s">
        <v>526</v>
      </c>
      <c r="F142" s="247" t="s">
        <v>526</v>
      </c>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624">
        <f t="shared" si="0"/>
        <v>0</v>
      </c>
      <c r="AJ142" s="626"/>
      <c r="AK142" s="246" t="e">
        <f>ROUNDDOWN(AJ142/AG209,2)</f>
        <v>#DIV/0!</v>
      </c>
    </row>
    <row r="143" spans="1:37" ht="30" hidden="1" customHeight="1">
      <c r="A143" s="245">
        <v>0</v>
      </c>
      <c r="B143" s="245">
        <v>0</v>
      </c>
      <c r="C143" s="247" t="s">
        <v>526</v>
      </c>
      <c r="D143" s="247" t="s">
        <v>526</v>
      </c>
      <c r="E143" s="247" t="s">
        <v>526</v>
      </c>
      <c r="F143" s="247" t="s">
        <v>526</v>
      </c>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624">
        <f t="shared" si="0"/>
        <v>0</v>
      </c>
      <c r="AJ143" s="626"/>
      <c r="AK143" s="246" t="e">
        <f>ROUNDDOWN(AJ143/AG209,2)</f>
        <v>#DIV/0!</v>
      </c>
    </row>
    <row r="144" spans="1:37" ht="30" hidden="1" customHeight="1">
      <c r="A144" s="245">
        <v>0</v>
      </c>
      <c r="B144" s="245">
        <v>0</v>
      </c>
      <c r="C144" s="247" t="s">
        <v>526</v>
      </c>
      <c r="D144" s="247" t="s">
        <v>526</v>
      </c>
      <c r="E144" s="247" t="s">
        <v>526</v>
      </c>
      <c r="F144" s="247" t="s">
        <v>526</v>
      </c>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624">
        <f t="shared" si="0"/>
        <v>0</v>
      </c>
      <c r="AJ144" s="626"/>
      <c r="AK144" s="246" t="e">
        <f>ROUNDDOWN(AJ144/AG209,2)</f>
        <v>#DIV/0!</v>
      </c>
    </row>
    <row r="145" spans="1:37" ht="30" hidden="1" customHeight="1">
      <c r="A145" s="245">
        <v>0</v>
      </c>
      <c r="B145" s="245">
        <v>0</v>
      </c>
      <c r="C145" s="247" t="s">
        <v>526</v>
      </c>
      <c r="D145" s="247" t="s">
        <v>526</v>
      </c>
      <c r="E145" s="247" t="s">
        <v>526</v>
      </c>
      <c r="F145" s="247" t="s">
        <v>526</v>
      </c>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624">
        <f t="shared" si="0"/>
        <v>0</v>
      </c>
      <c r="AJ145" s="626"/>
      <c r="AK145" s="246" t="e">
        <f>ROUNDDOWN(AJ145/AG209,2)</f>
        <v>#DIV/0!</v>
      </c>
    </row>
    <row r="146" spans="1:37" ht="30" hidden="1" customHeight="1">
      <c r="A146" s="245">
        <v>0</v>
      </c>
      <c r="B146" s="245">
        <v>0</v>
      </c>
      <c r="C146" s="247" t="s">
        <v>526</v>
      </c>
      <c r="D146" s="247" t="s">
        <v>526</v>
      </c>
      <c r="E146" s="247" t="s">
        <v>526</v>
      </c>
      <c r="F146" s="247" t="s">
        <v>526</v>
      </c>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624">
        <f t="shared" si="0"/>
        <v>0</v>
      </c>
      <c r="AJ146" s="626"/>
      <c r="AK146" s="246" t="e">
        <f>ROUNDDOWN(AJ146/AG209,2)</f>
        <v>#DIV/0!</v>
      </c>
    </row>
    <row r="147" spans="1:37" ht="30" hidden="1" customHeight="1">
      <c r="A147" s="245">
        <v>0</v>
      </c>
      <c r="B147" s="245">
        <v>0</v>
      </c>
      <c r="C147" s="247" t="s">
        <v>526</v>
      </c>
      <c r="D147" s="247" t="s">
        <v>526</v>
      </c>
      <c r="E147" s="247" t="s">
        <v>526</v>
      </c>
      <c r="F147" s="247" t="s">
        <v>526</v>
      </c>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624">
        <f t="shared" si="0"/>
        <v>0</v>
      </c>
      <c r="AJ147" s="626"/>
      <c r="AK147" s="246" t="e">
        <f>ROUNDDOWN(AJ147/AG209,2)</f>
        <v>#DIV/0!</v>
      </c>
    </row>
    <row r="148" spans="1:37" ht="30" hidden="1" customHeight="1">
      <c r="A148" s="245">
        <v>0</v>
      </c>
      <c r="B148" s="245">
        <v>0</v>
      </c>
      <c r="C148" s="247" t="s">
        <v>526</v>
      </c>
      <c r="D148" s="247" t="s">
        <v>526</v>
      </c>
      <c r="E148" s="247" t="s">
        <v>526</v>
      </c>
      <c r="F148" s="247" t="s">
        <v>526</v>
      </c>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624">
        <f t="shared" si="0"/>
        <v>0</v>
      </c>
      <c r="AJ148" s="626"/>
      <c r="AK148" s="246" t="e">
        <f>ROUNDDOWN(AJ148/AG209,2)</f>
        <v>#DIV/0!</v>
      </c>
    </row>
    <row r="149" spans="1:37" ht="30" hidden="1" customHeight="1">
      <c r="A149" s="245">
        <v>0</v>
      </c>
      <c r="B149" s="245">
        <v>0</v>
      </c>
      <c r="C149" s="247" t="s">
        <v>526</v>
      </c>
      <c r="D149" s="247" t="s">
        <v>526</v>
      </c>
      <c r="E149" s="247" t="s">
        <v>526</v>
      </c>
      <c r="F149" s="247" t="s">
        <v>526</v>
      </c>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624">
        <f t="shared" si="0"/>
        <v>0</v>
      </c>
      <c r="AJ149" s="626"/>
      <c r="AK149" s="246" t="e">
        <f>ROUNDDOWN(AJ149/AG209,2)</f>
        <v>#DIV/0!</v>
      </c>
    </row>
    <row r="150" spans="1:37" ht="30" hidden="1" customHeight="1">
      <c r="A150" s="245">
        <v>0</v>
      </c>
      <c r="B150" s="245">
        <v>0</v>
      </c>
      <c r="C150" s="247" t="s">
        <v>526</v>
      </c>
      <c r="D150" s="247" t="s">
        <v>526</v>
      </c>
      <c r="E150" s="247" t="s">
        <v>526</v>
      </c>
      <c r="F150" s="247" t="s">
        <v>526</v>
      </c>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624">
        <f t="shared" si="0"/>
        <v>0</v>
      </c>
      <c r="AJ150" s="626"/>
      <c r="AK150" s="246" t="e">
        <f>ROUNDDOWN(AJ150/AG209,2)</f>
        <v>#DIV/0!</v>
      </c>
    </row>
    <row r="151" spans="1:37" ht="30" hidden="1" customHeight="1">
      <c r="A151" s="245">
        <v>0</v>
      </c>
      <c r="B151" s="245">
        <v>0</v>
      </c>
      <c r="C151" s="247" t="s">
        <v>526</v>
      </c>
      <c r="D151" s="247" t="s">
        <v>526</v>
      </c>
      <c r="E151" s="247" t="s">
        <v>526</v>
      </c>
      <c r="F151" s="247" t="s">
        <v>526</v>
      </c>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624">
        <f t="shared" si="0"/>
        <v>0</v>
      </c>
      <c r="AJ151" s="626"/>
      <c r="AK151" s="246" t="e">
        <f>ROUNDDOWN(AJ151/AG209,2)</f>
        <v>#DIV/0!</v>
      </c>
    </row>
    <row r="152" spans="1:37" ht="30" hidden="1" customHeight="1">
      <c r="A152" s="245">
        <v>0</v>
      </c>
      <c r="B152" s="245">
        <v>0</v>
      </c>
      <c r="C152" s="247" t="s">
        <v>526</v>
      </c>
      <c r="D152" s="247" t="s">
        <v>526</v>
      </c>
      <c r="E152" s="247" t="s">
        <v>526</v>
      </c>
      <c r="F152" s="247" t="s">
        <v>526</v>
      </c>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624">
        <f t="shared" si="0"/>
        <v>0</v>
      </c>
      <c r="AJ152" s="626"/>
      <c r="AK152" s="246" t="e">
        <f>ROUNDDOWN(AJ152/AG209,2)</f>
        <v>#DIV/0!</v>
      </c>
    </row>
    <row r="153" spans="1:37" ht="30" hidden="1" customHeight="1">
      <c r="A153" s="245">
        <v>0</v>
      </c>
      <c r="B153" s="245">
        <v>0</v>
      </c>
      <c r="C153" s="247" t="s">
        <v>526</v>
      </c>
      <c r="D153" s="247" t="s">
        <v>526</v>
      </c>
      <c r="E153" s="247" t="s">
        <v>526</v>
      </c>
      <c r="F153" s="247" t="s">
        <v>526</v>
      </c>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624">
        <f t="shared" si="0"/>
        <v>0</v>
      </c>
      <c r="AJ153" s="626"/>
      <c r="AK153" s="246" t="e">
        <f>ROUNDDOWN(AJ153/AG209,2)</f>
        <v>#DIV/0!</v>
      </c>
    </row>
    <row r="154" spans="1:37" ht="30" hidden="1" customHeight="1">
      <c r="A154" s="245">
        <v>0</v>
      </c>
      <c r="B154" s="245">
        <v>0</v>
      </c>
      <c r="C154" s="247" t="s">
        <v>526</v>
      </c>
      <c r="D154" s="247" t="s">
        <v>526</v>
      </c>
      <c r="E154" s="247" t="s">
        <v>526</v>
      </c>
      <c r="F154" s="247" t="s">
        <v>526</v>
      </c>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624">
        <f t="shared" si="0"/>
        <v>0</v>
      </c>
      <c r="AJ154" s="626"/>
      <c r="AK154" s="246" t="e">
        <f>ROUNDDOWN(AJ154/AG209,2)</f>
        <v>#DIV/0!</v>
      </c>
    </row>
    <row r="155" spans="1:37" ht="30" hidden="1" customHeight="1">
      <c r="A155" s="245">
        <v>0</v>
      </c>
      <c r="B155" s="245">
        <v>0</v>
      </c>
      <c r="C155" s="247" t="s">
        <v>526</v>
      </c>
      <c r="D155" s="247" t="s">
        <v>526</v>
      </c>
      <c r="E155" s="247" t="s">
        <v>526</v>
      </c>
      <c r="F155" s="247" t="s">
        <v>526</v>
      </c>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624">
        <f t="shared" si="0"/>
        <v>0</v>
      </c>
      <c r="AJ155" s="626"/>
      <c r="AK155" s="246" t="e">
        <f>ROUNDDOWN(AJ155/AG209,2)</f>
        <v>#DIV/0!</v>
      </c>
    </row>
    <row r="156" spans="1:37" ht="30" hidden="1" customHeight="1">
      <c r="A156" s="245">
        <v>0</v>
      </c>
      <c r="B156" s="245">
        <v>0</v>
      </c>
      <c r="C156" s="247" t="s">
        <v>526</v>
      </c>
      <c r="D156" s="247" t="s">
        <v>526</v>
      </c>
      <c r="E156" s="247" t="s">
        <v>526</v>
      </c>
      <c r="F156" s="247" t="s">
        <v>526</v>
      </c>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624">
        <f t="shared" si="0"/>
        <v>0</v>
      </c>
      <c r="AJ156" s="626"/>
      <c r="AK156" s="246" t="e">
        <f>ROUNDDOWN(AJ156/AG209,2)</f>
        <v>#DIV/0!</v>
      </c>
    </row>
    <row r="157" spans="1:37" ht="30" hidden="1" customHeight="1">
      <c r="A157" s="245">
        <v>0</v>
      </c>
      <c r="B157" s="245">
        <v>0</v>
      </c>
      <c r="C157" s="247" t="s">
        <v>526</v>
      </c>
      <c r="D157" s="247" t="s">
        <v>526</v>
      </c>
      <c r="E157" s="247" t="s">
        <v>526</v>
      </c>
      <c r="F157" s="247" t="s">
        <v>526</v>
      </c>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624">
        <f t="shared" si="0"/>
        <v>0</v>
      </c>
      <c r="AJ157" s="626"/>
      <c r="AK157" s="246" t="e">
        <f>ROUNDDOWN(AJ157/AG209,2)</f>
        <v>#DIV/0!</v>
      </c>
    </row>
    <row r="158" spans="1:37" ht="30" hidden="1" customHeight="1">
      <c r="A158" s="245">
        <v>0</v>
      </c>
      <c r="B158" s="245">
        <v>0</v>
      </c>
      <c r="C158" s="247" t="s">
        <v>526</v>
      </c>
      <c r="D158" s="247" t="s">
        <v>526</v>
      </c>
      <c r="E158" s="247" t="s">
        <v>526</v>
      </c>
      <c r="F158" s="247" t="s">
        <v>526</v>
      </c>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624">
        <f t="shared" si="0"/>
        <v>0</v>
      </c>
      <c r="AJ158" s="626"/>
      <c r="AK158" s="246" t="e">
        <f>ROUNDDOWN(AJ158/AG209,2)</f>
        <v>#DIV/0!</v>
      </c>
    </row>
    <row r="159" spans="1:37" ht="30" hidden="1" customHeight="1">
      <c r="A159" s="245">
        <v>0</v>
      </c>
      <c r="B159" s="245">
        <v>0</v>
      </c>
      <c r="C159" s="247" t="s">
        <v>526</v>
      </c>
      <c r="D159" s="247" t="s">
        <v>526</v>
      </c>
      <c r="E159" s="247" t="s">
        <v>526</v>
      </c>
      <c r="F159" s="247" t="s">
        <v>526</v>
      </c>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624">
        <f t="shared" si="0"/>
        <v>0</v>
      </c>
      <c r="AJ159" s="626"/>
      <c r="AK159" s="246" t="e">
        <f>ROUNDDOWN(AJ159/AG209,2)</f>
        <v>#DIV/0!</v>
      </c>
    </row>
    <row r="160" spans="1:37" ht="30" hidden="1" customHeight="1">
      <c r="A160" s="245">
        <v>0</v>
      </c>
      <c r="B160" s="245">
        <v>0</v>
      </c>
      <c r="C160" s="247" t="s">
        <v>526</v>
      </c>
      <c r="D160" s="247" t="s">
        <v>526</v>
      </c>
      <c r="E160" s="247" t="s">
        <v>526</v>
      </c>
      <c r="F160" s="247" t="s">
        <v>526</v>
      </c>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624">
        <f t="shared" si="0"/>
        <v>0</v>
      </c>
      <c r="AJ160" s="626"/>
      <c r="AK160" s="246" t="e">
        <f>ROUNDDOWN(AJ160/AG209,2)</f>
        <v>#DIV/0!</v>
      </c>
    </row>
    <row r="161" spans="1:37" ht="30" hidden="1" customHeight="1">
      <c r="A161" s="245">
        <v>0</v>
      </c>
      <c r="B161" s="245">
        <v>0</v>
      </c>
      <c r="C161" s="247" t="s">
        <v>526</v>
      </c>
      <c r="D161" s="247" t="s">
        <v>526</v>
      </c>
      <c r="E161" s="247" t="s">
        <v>526</v>
      </c>
      <c r="F161" s="247" t="s">
        <v>526</v>
      </c>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624">
        <f t="shared" si="0"/>
        <v>0</v>
      </c>
      <c r="AJ161" s="626"/>
      <c r="AK161" s="246" t="e">
        <f>ROUNDDOWN(AJ161/AG209,2)</f>
        <v>#DIV/0!</v>
      </c>
    </row>
    <row r="162" spans="1:37" ht="30" hidden="1" customHeight="1">
      <c r="A162" s="245">
        <v>0</v>
      </c>
      <c r="B162" s="245">
        <v>0</v>
      </c>
      <c r="C162" s="247" t="s">
        <v>526</v>
      </c>
      <c r="D162" s="247" t="s">
        <v>526</v>
      </c>
      <c r="E162" s="247" t="s">
        <v>526</v>
      </c>
      <c r="F162" s="247" t="s">
        <v>526</v>
      </c>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624">
        <f t="shared" si="0"/>
        <v>0</v>
      </c>
      <c r="AJ162" s="626"/>
      <c r="AK162" s="246" t="e">
        <f>ROUNDDOWN(AJ162/AG209,2)</f>
        <v>#DIV/0!</v>
      </c>
    </row>
    <row r="163" spans="1:37" ht="30" hidden="1" customHeight="1">
      <c r="A163" s="245">
        <v>0</v>
      </c>
      <c r="B163" s="245">
        <v>0</v>
      </c>
      <c r="C163" s="247" t="s">
        <v>526</v>
      </c>
      <c r="D163" s="247" t="s">
        <v>526</v>
      </c>
      <c r="E163" s="247" t="s">
        <v>526</v>
      </c>
      <c r="F163" s="247" t="s">
        <v>526</v>
      </c>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624">
        <f t="shared" si="0"/>
        <v>0</v>
      </c>
      <c r="AJ163" s="626"/>
      <c r="AK163" s="246" t="e">
        <f>ROUNDDOWN(AJ163/AG209,2)</f>
        <v>#DIV/0!</v>
      </c>
    </row>
    <row r="164" spans="1:37" ht="30" hidden="1" customHeight="1">
      <c r="A164" s="245">
        <v>0</v>
      </c>
      <c r="B164" s="245">
        <v>0</v>
      </c>
      <c r="C164" s="247" t="s">
        <v>526</v>
      </c>
      <c r="D164" s="247" t="s">
        <v>526</v>
      </c>
      <c r="E164" s="247" t="s">
        <v>526</v>
      </c>
      <c r="F164" s="247" t="s">
        <v>526</v>
      </c>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624">
        <f t="shared" si="0"/>
        <v>0</v>
      </c>
      <c r="AJ164" s="626"/>
      <c r="AK164" s="246" t="e">
        <f>ROUNDDOWN(AJ164/AG209,2)</f>
        <v>#DIV/0!</v>
      </c>
    </row>
    <row r="165" spans="1:37" ht="30" hidden="1" customHeight="1">
      <c r="A165" s="245">
        <v>0</v>
      </c>
      <c r="B165" s="245">
        <v>0</v>
      </c>
      <c r="C165" s="247" t="s">
        <v>526</v>
      </c>
      <c r="D165" s="247" t="s">
        <v>526</v>
      </c>
      <c r="E165" s="247" t="s">
        <v>526</v>
      </c>
      <c r="F165" s="247" t="s">
        <v>526</v>
      </c>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624">
        <f t="shared" si="0"/>
        <v>0</v>
      </c>
      <c r="AJ165" s="626"/>
      <c r="AK165" s="246" t="e">
        <f>ROUNDDOWN(AJ165/AG209,2)</f>
        <v>#DIV/0!</v>
      </c>
    </row>
    <row r="166" spans="1:37" ht="30" hidden="1" customHeight="1">
      <c r="A166" s="245">
        <v>0</v>
      </c>
      <c r="B166" s="245">
        <v>0</v>
      </c>
      <c r="C166" s="247" t="s">
        <v>526</v>
      </c>
      <c r="D166" s="247" t="s">
        <v>526</v>
      </c>
      <c r="E166" s="247" t="s">
        <v>526</v>
      </c>
      <c r="F166" s="247" t="s">
        <v>526</v>
      </c>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624">
        <f t="shared" si="0"/>
        <v>0</v>
      </c>
      <c r="AJ166" s="626"/>
      <c r="AK166" s="246" t="e">
        <f>ROUNDDOWN(AJ166/AG209,2)</f>
        <v>#DIV/0!</v>
      </c>
    </row>
    <row r="167" spans="1:37" ht="30" hidden="1" customHeight="1">
      <c r="A167" s="245">
        <v>0</v>
      </c>
      <c r="B167" s="245">
        <v>0</v>
      </c>
      <c r="C167" s="247" t="s">
        <v>526</v>
      </c>
      <c r="D167" s="247" t="s">
        <v>526</v>
      </c>
      <c r="E167" s="247" t="s">
        <v>526</v>
      </c>
      <c r="F167" s="247" t="s">
        <v>526</v>
      </c>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624">
        <f t="shared" si="0"/>
        <v>0</v>
      </c>
      <c r="AJ167" s="626"/>
      <c r="AK167" s="246" t="e">
        <f>ROUNDDOWN(AJ167/AG209,2)</f>
        <v>#DIV/0!</v>
      </c>
    </row>
    <row r="168" spans="1:37" ht="30" hidden="1" customHeight="1">
      <c r="A168" s="245">
        <v>0</v>
      </c>
      <c r="B168" s="245">
        <v>0</v>
      </c>
      <c r="C168" s="247" t="s">
        <v>526</v>
      </c>
      <c r="D168" s="247" t="s">
        <v>526</v>
      </c>
      <c r="E168" s="247" t="s">
        <v>526</v>
      </c>
      <c r="F168" s="247" t="s">
        <v>526</v>
      </c>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624">
        <f t="shared" si="0"/>
        <v>0</v>
      </c>
      <c r="AJ168" s="626"/>
      <c r="AK168" s="246" t="e">
        <f>ROUNDDOWN(AJ168/AG209,2)</f>
        <v>#DIV/0!</v>
      </c>
    </row>
    <row r="169" spans="1:37" ht="30" hidden="1" customHeight="1">
      <c r="A169" s="245">
        <v>0</v>
      </c>
      <c r="B169" s="245">
        <v>0</v>
      </c>
      <c r="C169" s="247" t="s">
        <v>526</v>
      </c>
      <c r="D169" s="247" t="s">
        <v>526</v>
      </c>
      <c r="E169" s="247" t="s">
        <v>526</v>
      </c>
      <c r="F169" s="247" t="s">
        <v>526</v>
      </c>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624">
        <f t="shared" si="0"/>
        <v>0</v>
      </c>
      <c r="AJ169" s="626"/>
      <c r="AK169" s="246" t="e">
        <f>ROUNDDOWN(AJ169/AG209,2)</f>
        <v>#DIV/0!</v>
      </c>
    </row>
    <row r="170" spans="1:37" ht="30" hidden="1" customHeight="1">
      <c r="A170" s="245">
        <v>0</v>
      </c>
      <c r="B170" s="245">
        <v>0</v>
      </c>
      <c r="C170" s="247" t="s">
        <v>526</v>
      </c>
      <c r="D170" s="247" t="s">
        <v>526</v>
      </c>
      <c r="E170" s="247" t="s">
        <v>526</v>
      </c>
      <c r="F170" s="247" t="s">
        <v>526</v>
      </c>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624">
        <f t="shared" si="0"/>
        <v>0</v>
      </c>
      <c r="AJ170" s="626"/>
      <c r="AK170" s="246" t="e">
        <f>ROUNDDOWN(AJ170/AG209,2)</f>
        <v>#DIV/0!</v>
      </c>
    </row>
    <row r="171" spans="1:37" ht="30" hidden="1" customHeight="1">
      <c r="A171" s="245">
        <v>0</v>
      </c>
      <c r="B171" s="245">
        <v>0</v>
      </c>
      <c r="C171" s="247" t="s">
        <v>526</v>
      </c>
      <c r="D171" s="247" t="s">
        <v>526</v>
      </c>
      <c r="E171" s="247" t="s">
        <v>526</v>
      </c>
      <c r="F171" s="247" t="s">
        <v>526</v>
      </c>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624">
        <f t="shared" si="0"/>
        <v>0</v>
      </c>
      <c r="AJ171" s="626"/>
      <c r="AK171" s="246" t="e">
        <f>ROUNDDOWN(AJ171/AG209,2)</f>
        <v>#DIV/0!</v>
      </c>
    </row>
    <row r="172" spans="1:37" ht="30" hidden="1" customHeight="1">
      <c r="A172" s="245">
        <v>0</v>
      </c>
      <c r="B172" s="245">
        <v>0</v>
      </c>
      <c r="C172" s="247" t="s">
        <v>526</v>
      </c>
      <c r="D172" s="247" t="s">
        <v>526</v>
      </c>
      <c r="E172" s="247" t="s">
        <v>526</v>
      </c>
      <c r="F172" s="247" t="s">
        <v>526</v>
      </c>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624">
        <f t="shared" si="0"/>
        <v>0</v>
      </c>
      <c r="AJ172" s="626"/>
      <c r="AK172" s="246" t="e">
        <f>ROUNDDOWN(AJ172/AG209,2)</f>
        <v>#DIV/0!</v>
      </c>
    </row>
    <row r="173" spans="1:37" ht="30" hidden="1" customHeight="1">
      <c r="A173" s="245">
        <v>0</v>
      </c>
      <c r="B173" s="245">
        <v>0</v>
      </c>
      <c r="C173" s="247" t="s">
        <v>526</v>
      </c>
      <c r="D173" s="247" t="s">
        <v>526</v>
      </c>
      <c r="E173" s="247" t="s">
        <v>526</v>
      </c>
      <c r="F173" s="247" t="s">
        <v>526</v>
      </c>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624">
        <f t="shared" si="0"/>
        <v>0</v>
      </c>
      <c r="AJ173" s="626"/>
      <c r="AK173" s="246" t="e">
        <f>ROUNDDOWN(AJ173/AG209,2)</f>
        <v>#DIV/0!</v>
      </c>
    </row>
    <row r="174" spans="1:37" ht="30" hidden="1" customHeight="1">
      <c r="A174" s="245">
        <v>0</v>
      </c>
      <c r="B174" s="245">
        <v>0</v>
      </c>
      <c r="C174" s="247" t="s">
        <v>526</v>
      </c>
      <c r="D174" s="247" t="s">
        <v>526</v>
      </c>
      <c r="E174" s="247" t="s">
        <v>526</v>
      </c>
      <c r="F174" s="247" t="s">
        <v>526</v>
      </c>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624">
        <f t="shared" si="0"/>
        <v>0</v>
      </c>
      <c r="AJ174" s="626"/>
      <c r="AK174" s="246" t="e">
        <f>ROUNDDOWN(AJ174/AG209,2)</f>
        <v>#DIV/0!</v>
      </c>
    </row>
    <row r="175" spans="1:37" ht="30" hidden="1" customHeight="1">
      <c r="A175" s="245">
        <v>0</v>
      </c>
      <c r="B175" s="245">
        <v>0</v>
      </c>
      <c r="C175" s="247" t="s">
        <v>526</v>
      </c>
      <c r="D175" s="247" t="s">
        <v>526</v>
      </c>
      <c r="E175" s="247" t="s">
        <v>526</v>
      </c>
      <c r="F175" s="247" t="s">
        <v>526</v>
      </c>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624">
        <f t="shared" si="0"/>
        <v>0</v>
      </c>
      <c r="AJ175" s="626"/>
      <c r="AK175" s="246" t="e">
        <f>ROUNDDOWN(AJ175/AG209,2)</f>
        <v>#DIV/0!</v>
      </c>
    </row>
    <row r="176" spans="1:37" ht="30" hidden="1" customHeight="1">
      <c r="A176" s="245">
        <v>0</v>
      </c>
      <c r="B176" s="245">
        <v>0</v>
      </c>
      <c r="C176" s="247" t="s">
        <v>526</v>
      </c>
      <c r="D176" s="247" t="s">
        <v>526</v>
      </c>
      <c r="E176" s="247" t="s">
        <v>526</v>
      </c>
      <c r="F176" s="247" t="s">
        <v>526</v>
      </c>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624">
        <f t="shared" si="0"/>
        <v>0</v>
      </c>
      <c r="AJ176" s="626"/>
      <c r="AK176" s="246" t="e">
        <f>ROUNDDOWN(AJ176/AG209,2)</f>
        <v>#DIV/0!</v>
      </c>
    </row>
    <row r="177" spans="1:37" ht="30" hidden="1" customHeight="1">
      <c r="A177" s="245">
        <v>0</v>
      </c>
      <c r="B177" s="245">
        <v>0</v>
      </c>
      <c r="C177" s="247" t="s">
        <v>526</v>
      </c>
      <c r="D177" s="247" t="s">
        <v>526</v>
      </c>
      <c r="E177" s="247" t="s">
        <v>526</v>
      </c>
      <c r="F177" s="247" t="s">
        <v>526</v>
      </c>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624">
        <f t="shared" si="0"/>
        <v>0</v>
      </c>
      <c r="AJ177" s="626"/>
      <c r="AK177" s="246" t="e">
        <f>ROUNDDOWN(AJ177/AG209,2)</f>
        <v>#DIV/0!</v>
      </c>
    </row>
    <row r="178" spans="1:37" ht="30" hidden="1" customHeight="1">
      <c r="A178" s="245">
        <v>0</v>
      </c>
      <c r="B178" s="245">
        <v>0</v>
      </c>
      <c r="C178" s="247" t="s">
        <v>526</v>
      </c>
      <c r="D178" s="247" t="s">
        <v>526</v>
      </c>
      <c r="E178" s="247" t="s">
        <v>526</v>
      </c>
      <c r="F178" s="247" t="s">
        <v>526</v>
      </c>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624">
        <f t="shared" si="0"/>
        <v>0</v>
      </c>
      <c r="AJ178" s="626"/>
      <c r="AK178" s="246" t="e">
        <f>ROUNDDOWN(AJ178/AG209,2)</f>
        <v>#DIV/0!</v>
      </c>
    </row>
    <row r="179" spans="1:37" ht="30" hidden="1" customHeight="1">
      <c r="A179" s="245">
        <v>0</v>
      </c>
      <c r="B179" s="245">
        <v>0</v>
      </c>
      <c r="C179" s="247" t="s">
        <v>526</v>
      </c>
      <c r="D179" s="247" t="s">
        <v>526</v>
      </c>
      <c r="E179" s="247" t="s">
        <v>526</v>
      </c>
      <c r="F179" s="247" t="s">
        <v>526</v>
      </c>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624">
        <f t="shared" si="0"/>
        <v>0</v>
      </c>
      <c r="AJ179" s="626"/>
      <c r="AK179" s="246" t="e">
        <f>ROUNDDOWN(AJ179/AG209,2)</f>
        <v>#DIV/0!</v>
      </c>
    </row>
    <row r="180" spans="1:37" ht="30" hidden="1" customHeight="1">
      <c r="A180" s="245">
        <v>0</v>
      </c>
      <c r="B180" s="245">
        <v>0</v>
      </c>
      <c r="C180" s="247" t="s">
        <v>526</v>
      </c>
      <c r="D180" s="247" t="s">
        <v>526</v>
      </c>
      <c r="E180" s="247" t="s">
        <v>526</v>
      </c>
      <c r="F180" s="247" t="s">
        <v>526</v>
      </c>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624">
        <f t="shared" si="0"/>
        <v>0</v>
      </c>
      <c r="AJ180" s="626"/>
      <c r="AK180" s="246" t="e">
        <f>ROUNDDOWN(AJ180/AG209,2)</f>
        <v>#DIV/0!</v>
      </c>
    </row>
    <row r="181" spans="1:37" ht="30" hidden="1" customHeight="1">
      <c r="A181" s="245">
        <v>0</v>
      </c>
      <c r="B181" s="245">
        <v>0</v>
      </c>
      <c r="C181" s="247" t="s">
        <v>526</v>
      </c>
      <c r="D181" s="247" t="s">
        <v>526</v>
      </c>
      <c r="E181" s="247" t="s">
        <v>526</v>
      </c>
      <c r="F181" s="247" t="s">
        <v>526</v>
      </c>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624">
        <f t="shared" si="0"/>
        <v>0</v>
      </c>
      <c r="AJ181" s="626"/>
      <c r="AK181" s="246" t="e">
        <f>ROUNDDOWN(AJ181/AG209,2)</f>
        <v>#DIV/0!</v>
      </c>
    </row>
    <row r="182" spans="1:37" ht="30" hidden="1" customHeight="1">
      <c r="A182" s="245">
        <v>0</v>
      </c>
      <c r="B182" s="245">
        <v>0</v>
      </c>
      <c r="C182" s="247" t="s">
        <v>526</v>
      </c>
      <c r="D182" s="247" t="s">
        <v>526</v>
      </c>
      <c r="E182" s="247" t="s">
        <v>526</v>
      </c>
      <c r="F182" s="247" t="s">
        <v>526</v>
      </c>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624">
        <f t="shared" si="0"/>
        <v>0</v>
      </c>
      <c r="AJ182" s="626"/>
      <c r="AK182" s="246" t="e">
        <f>ROUNDDOWN(AJ182/AG209,2)</f>
        <v>#DIV/0!</v>
      </c>
    </row>
    <row r="183" spans="1:37" ht="30" hidden="1" customHeight="1">
      <c r="A183" s="245">
        <v>0</v>
      </c>
      <c r="B183" s="245">
        <v>0</v>
      </c>
      <c r="C183" s="247" t="s">
        <v>526</v>
      </c>
      <c r="D183" s="247" t="s">
        <v>526</v>
      </c>
      <c r="E183" s="247" t="s">
        <v>526</v>
      </c>
      <c r="F183" s="247" t="s">
        <v>526</v>
      </c>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624">
        <f t="shared" si="0"/>
        <v>0</v>
      </c>
      <c r="AJ183" s="626"/>
      <c r="AK183" s="246" t="e">
        <f>ROUNDDOWN(AJ183/AG209,2)</f>
        <v>#DIV/0!</v>
      </c>
    </row>
    <row r="184" spans="1:37" ht="30" hidden="1" customHeight="1">
      <c r="A184" s="245">
        <v>0</v>
      </c>
      <c r="B184" s="245">
        <v>0</v>
      </c>
      <c r="C184" s="247" t="s">
        <v>526</v>
      </c>
      <c r="D184" s="247" t="s">
        <v>526</v>
      </c>
      <c r="E184" s="247" t="s">
        <v>526</v>
      </c>
      <c r="F184" s="247" t="s">
        <v>526</v>
      </c>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624">
        <f t="shared" si="0"/>
        <v>0</v>
      </c>
      <c r="AJ184" s="626"/>
      <c r="AK184" s="246" t="e">
        <f>ROUNDDOWN(AJ184/AG209,2)</f>
        <v>#DIV/0!</v>
      </c>
    </row>
    <row r="185" spans="1:37" ht="30" hidden="1" customHeight="1">
      <c r="A185" s="245">
        <v>0</v>
      </c>
      <c r="B185" s="245">
        <v>0</v>
      </c>
      <c r="C185" s="247" t="s">
        <v>526</v>
      </c>
      <c r="D185" s="247" t="s">
        <v>526</v>
      </c>
      <c r="E185" s="247" t="s">
        <v>526</v>
      </c>
      <c r="F185" s="247" t="s">
        <v>526</v>
      </c>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624">
        <f t="shared" si="0"/>
        <v>0</v>
      </c>
      <c r="AJ185" s="626"/>
      <c r="AK185" s="246" t="e">
        <f>ROUNDDOWN(AJ185/AG209,2)</f>
        <v>#DIV/0!</v>
      </c>
    </row>
    <row r="186" spans="1:37" ht="30" hidden="1" customHeight="1">
      <c r="A186" s="245">
        <v>0</v>
      </c>
      <c r="B186" s="245">
        <v>0</v>
      </c>
      <c r="C186" s="247" t="s">
        <v>526</v>
      </c>
      <c r="D186" s="247" t="s">
        <v>526</v>
      </c>
      <c r="E186" s="247" t="s">
        <v>526</v>
      </c>
      <c r="F186" s="247" t="s">
        <v>526</v>
      </c>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624">
        <f t="shared" si="0"/>
        <v>0</v>
      </c>
      <c r="AJ186" s="626"/>
      <c r="AK186" s="246" t="e">
        <f>ROUNDDOWN(AJ186/AG209,2)</f>
        <v>#DIV/0!</v>
      </c>
    </row>
    <row r="187" spans="1:37" ht="30" hidden="1" customHeight="1">
      <c r="A187" s="245">
        <v>0</v>
      </c>
      <c r="B187" s="245">
        <v>0</v>
      </c>
      <c r="C187" s="247" t="s">
        <v>526</v>
      </c>
      <c r="D187" s="247" t="s">
        <v>526</v>
      </c>
      <c r="E187" s="247" t="s">
        <v>526</v>
      </c>
      <c r="F187" s="247" t="s">
        <v>526</v>
      </c>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624">
        <f t="shared" si="0"/>
        <v>0</v>
      </c>
      <c r="AJ187" s="626"/>
      <c r="AK187" s="246" t="e">
        <f>ROUNDDOWN(AJ187/AG209,2)</f>
        <v>#DIV/0!</v>
      </c>
    </row>
    <row r="188" spans="1:37" ht="30" hidden="1" customHeight="1">
      <c r="A188" s="245">
        <v>0</v>
      </c>
      <c r="B188" s="245">
        <v>0</v>
      </c>
      <c r="C188" s="247" t="s">
        <v>526</v>
      </c>
      <c r="D188" s="247" t="s">
        <v>526</v>
      </c>
      <c r="E188" s="247" t="s">
        <v>526</v>
      </c>
      <c r="F188" s="247" t="s">
        <v>526</v>
      </c>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624">
        <f t="shared" si="0"/>
        <v>0</v>
      </c>
      <c r="AJ188" s="626"/>
      <c r="AK188" s="246" t="e">
        <f>ROUNDDOWN(AJ188/AG209,2)</f>
        <v>#DIV/0!</v>
      </c>
    </row>
    <row r="189" spans="1:37" ht="30" hidden="1" customHeight="1">
      <c r="A189" s="245">
        <v>0</v>
      </c>
      <c r="B189" s="245">
        <v>0</v>
      </c>
      <c r="C189" s="247" t="s">
        <v>526</v>
      </c>
      <c r="D189" s="247" t="s">
        <v>526</v>
      </c>
      <c r="E189" s="247" t="s">
        <v>526</v>
      </c>
      <c r="F189" s="247" t="s">
        <v>526</v>
      </c>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624">
        <f t="shared" si="0"/>
        <v>0</v>
      </c>
      <c r="AJ189" s="626"/>
      <c r="AK189" s="246" t="e">
        <f>ROUNDDOWN(AJ189/AG209,2)</f>
        <v>#DIV/0!</v>
      </c>
    </row>
    <row r="190" spans="1:37" ht="30" hidden="1" customHeight="1">
      <c r="A190" s="245">
        <v>0</v>
      </c>
      <c r="B190" s="245">
        <v>0</v>
      </c>
      <c r="C190" s="247" t="s">
        <v>526</v>
      </c>
      <c r="D190" s="247" t="s">
        <v>526</v>
      </c>
      <c r="E190" s="247" t="s">
        <v>526</v>
      </c>
      <c r="F190" s="247" t="s">
        <v>526</v>
      </c>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624">
        <f t="shared" si="0"/>
        <v>0</v>
      </c>
      <c r="AJ190" s="626"/>
      <c r="AK190" s="246" t="e">
        <f>ROUNDDOWN(AJ190/AG209,2)</f>
        <v>#DIV/0!</v>
      </c>
    </row>
    <row r="191" spans="1:37" ht="30" hidden="1" customHeight="1">
      <c r="A191" s="245">
        <v>0</v>
      </c>
      <c r="B191" s="245">
        <v>0</v>
      </c>
      <c r="C191" s="247" t="s">
        <v>526</v>
      </c>
      <c r="D191" s="247" t="s">
        <v>526</v>
      </c>
      <c r="E191" s="247" t="s">
        <v>526</v>
      </c>
      <c r="F191" s="247" t="s">
        <v>526</v>
      </c>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624">
        <f t="shared" si="0"/>
        <v>0</v>
      </c>
      <c r="AJ191" s="626"/>
      <c r="AK191" s="246" t="e">
        <f>ROUNDDOWN(AJ191/AG209,2)</f>
        <v>#DIV/0!</v>
      </c>
    </row>
    <row r="192" spans="1:37" ht="30" hidden="1" customHeight="1">
      <c r="A192" s="245">
        <v>0</v>
      </c>
      <c r="B192" s="245">
        <v>0</v>
      </c>
      <c r="C192" s="247" t="s">
        <v>526</v>
      </c>
      <c r="D192" s="247" t="s">
        <v>526</v>
      </c>
      <c r="E192" s="247" t="s">
        <v>526</v>
      </c>
      <c r="F192" s="247" t="s">
        <v>526</v>
      </c>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624">
        <f t="shared" si="0"/>
        <v>0</v>
      </c>
      <c r="AJ192" s="626"/>
      <c r="AK192" s="246" t="e">
        <f>ROUNDDOWN(AJ192/AG209,2)</f>
        <v>#DIV/0!</v>
      </c>
    </row>
    <row r="193" spans="1:37" ht="30" hidden="1" customHeight="1">
      <c r="A193" s="245">
        <v>0</v>
      </c>
      <c r="B193" s="245">
        <v>0</v>
      </c>
      <c r="C193" s="247" t="s">
        <v>526</v>
      </c>
      <c r="D193" s="247" t="s">
        <v>526</v>
      </c>
      <c r="E193" s="247" t="s">
        <v>526</v>
      </c>
      <c r="F193" s="247" t="s">
        <v>526</v>
      </c>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624">
        <f t="shared" si="0"/>
        <v>0</v>
      </c>
      <c r="AJ193" s="626"/>
      <c r="AK193" s="246" t="e">
        <f>ROUNDDOWN(AJ193/AG209,2)</f>
        <v>#DIV/0!</v>
      </c>
    </row>
    <row r="194" spans="1:37" ht="30" hidden="1" customHeight="1">
      <c r="A194" s="245">
        <v>0</v>
      </c>
      <c r="B194" s="245">
        <v>0</v>
      </c>
      <c r="C194" s="247" t="s">
        <v>526</v>
      </c>
      <c r="D194" s="247" t="s">
        <v>526</v>
      </c>
      <c r="E194" s="247" t="s">
        <v>526</v>
      </c>
      <c r="F194" s="247" t="s">
        <v>526</v>
      </c>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624">
        <f t="shared" si="0"/>
        <v>0</v>
      </c>
      <c r="AJ194" s="626"/>
      <c r="AK194" s="246" t="e">
        <f>ROUNDDOWN(AJ194/AG209,2)</f>
        <v>#DIV/0!</v>
      </c>
    </row>
    <row r="195" spans="1:37" ht="30" hidden="1" customHeight="1">
      <c r="A195" s="245">
        <v>0</v>
      </c>
      <c r="B195" s="245">
        <v>0</v>
      </c>
      <c r="C195" s="247" t="s">
        <v>526</v>
      </c>
      <c r="D195" s="247" t="s">
        <v>526</v>
      </c>
      <c r="E195" s="247" t="s">
        <v>526</v>
      </c>
      <c r="F195" s="247" t="s">
        <v>526</v>
      </c>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624">
        <f t="shared" si="0"/>
        <v>0</v>
      </c>
      <c r="AJ195" s="626"/>
      <c r="AK195" s="246" t="e">
        <f>ROUNDDOWN(AJ195/AG209,2)</f>
        <v>#DIV/0!</v>
      </c>
    </row>
    <row r="196" spans="1:37" ht="30" hidden="1" customHeight="1">
      <c r="A196" s="245">
        <v>0</v>
      </c>
      <c r="B196" s="245">
        <v>0</v>
      </c>
      <c r="C196" s="247" t="s">
        <v>526</v>
      </c>
      <c r="D196" s="247" t="s">
        <v>526</v>
      </c>
      <c r="E196" s="247" t="s">
        <v>526</v>
      </c>
      <c r="F196" s="247" t="s">
        <v>526</v>
      </c>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624">
        <f t="shared" si="0"/>
        <v>0</v>
      </c>
      <c r="AJ196" s="626"/>
      <c r="AK196" s="246" t="e">
        <f>ROUNDDOWN(AJ196/AG209,2)</f>
        <v>#DIV/0!</v>
      </c>
    </row>
    <row r="197" spans="1:37" ht="30" hidden="1" customHeight="1">
      <c r="A197" s="245">
        <v>0</v>
      </c>
      <c r="B197" s="245">
        <v>0</v>
      </c>
      <c r="C197" s="247" t="s">
        <v>526</v>
      </c>
      <c r="D197" s="247" t="s">
        <v>526</v>
      </c>
      <c r="E197" s="247" t="s">
        <v>526</v>
      </c>
      <c r="F197" s="247" t="s">
        <v>526</v>
      </c>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624">
        <f t="shared" si="0"/>
        <v>0</v>
      </c>
      <c r="AJ197" s="626"/>
      <c r="AK197" s="246" t="e">
        <f>ROUNDDOWN(AJ197/AG209,2)</f>
        <v>#DIV/0!</v>
      </c>
    </row>
    <row r="198" spans="1:37" ht="30" hidden="1" customHeight="1">
      <c r="A198" s="245">
        <v>0</v>
      </c>
      <c r="B198" s="245">
        <v>0</v>
      </c>
      <c r="C198" s="247" t="s">
        <v>526</v>
      </c>
      <c r="D198" s="247" t="s">
        <v>526</v>
      </c>
      <c r="E198" s="247" t="s">
        <v>526</v>
      </c>
      <c r="F198" s="247" t="s">
        <v>526</v>
      </c>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624">
        <f t="shared" si="0"/>
        <v>0</v>
      </c>
      <c r="AJ198" s="626"/>
      <c r="AK198" s="246" t="e">
        <f>ROUNDDOWN(AJ198/AG209,2)</f>
        <v>#DIV/0!</v>
      </c>
    </row>
    <row r="199" spans="1:37" ht="30" hidden="1" customHeight="1">
      <c r="A199" s="245">
        <v>0</v>
      </c>
      <c r="B199" s="245">
        <v>0</v>
      </c>
      <c r="C199" s="247" t="s">
        <v>526</v>
      </c>
      <c r="D199" s="247" t="s">
        <v>526</v>
      </c>
      <c r="E199" s="247" t="s">
        <v>526</v>
      </c>
      <c r="F199" s="247" t="s">
        <v>526</v>
      </c>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624">
        <f t="shared" si="0"/>
        <v>0</v>
      </c>
      <c r="AJ199" s="626"/>
      <c r="AK199" s="246" t="e">
        <f>ROUNDDOWN(AJ199/AG209,2)</f>
        <v>#DIV/0!</v>
      </c>
    </row>
    <row r="200" spans="1:37" ht="30" hidden="1" customHeight="1">
      <c r="A200" s="245">
        <v>0</v>
      </c>
      <c r="B200" s="245">
        <v>0</v>
      </c>
      <c r="C200" s="247" t="s">
        <v>526</v>
      </c>
      <c r="D200" s="247" t="s">
        <v>526</v>
      </c>
      <c r="E200" s="247" t="s">
        <v>526</v>
      </c>
      <c r="F200" s="247" t="s">
        <v>526</v>
      </c>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624">
        <f t="shared" si="0"/>
        <v>0</v>
      </c>
      <c r="AJ200" s="626"/>
      <c r="AK200" s="246" t="e">
        <f>ROUNDDOWN(AJ200/AG209,2)</f>
        <v>#DIV/0!</v>
      </c>
    </row>
    <row r="201" spans="1:37" ht="30" hidden="1" customHeight="1">
      <c r="A201" s="245">
        <v>0</v>
      </c>
      <c r="B201" s="245">
        <v>0</v>
      </c>
      <c r="C201" s="247" t="s">
        <v>526</v>
      </c>
      <c r="D201" s="247" t="s">
        <v>526</v>
      </c>
      <c r="E201" s="247" t="s">
        <v>526</v>
      </c>
      <c r="F201" s="247" t="s">
        <v>526</v>
      </c>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624">
        <f t="shared" si="0"/>
        <v>0</v>
      </c>
      <c r="AJ201" s="626"/>
      <c r="AK201" s="246" t="e">
        <f>ROUNDDOWN(AJ201/AG209,2)</f>
        <v>#DIV/0!</v>
      </c>
    </row>
    <row r="202" spans="1:37" ht="30" hidden="1" customHeight="1">
      <c r="A202" s="245">
        <v>0</v>
      </c>
      <c r="B202" s="245">
        <v>0</v>
      </c>
      <c r="C202" s="247" t="s">
        <v>526</v>
      </c>
      <c r="D202" s="247" t="s">
        <v>526</v>
      </c>
      <c r="E202" s="247" t="s">
        <v>526</v>
      </c>
      <c r="F202" s="247" t="s">
        <v>526</v>
      </c>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624">
        <f t="shared" si="0"/>
        <v>0</v>
      </c>
      <c r="AJ202" s="626"/>
      <c r="AK202" s="246" t="e">
        <f>ROUNDDOWN(AJ202/AG209,2)</f>
        <v>#DIV/0!</v>
      </c>
    </row>
    <row r="203" spans="1:37" ht="30" hidden="1" customHeight="1">
      <c r="A203" s="245">
        <v>0</v>
      </c>
      <c r="B203" s="245">
        <v>0</v>
      </c>
      <c r="C203" s="247" t="s">
        <v>526</v>
      </c>
      <c r="D203" s="247" t="s">
        <v>526</v>
      </c>
      <c r="E203" s="247" t="s">
        <v>526</v>
      </c>
      <c r="F203" s="247" t="s">
        <v>526</v>
      </c>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624">
        <f t="shared" si="0"/>
        <v>0</v>
      </c>
      <c r="AJ203" s="626"/>
      <c r="AK203" s="246" t="e">
        <f>ROUNDDOWN(AJ203/AG209,2)</f>
        <v>#DIV/0!</v>
      </c>
    </row>
    <row r="204" spans="1:37" ht="30" hidden="1" customHeight="1">
      <c r="A204" s="245">
        <v>0</v>
      </c>
      <c r="B204" s="245">
        <v>0</v>
      </c>
      <c r="C204" s="247" t="s">
        <v>526</v>
      </c>
      <c r="D204" s="247" t="s">
        <v>526</v>
      </c>
      <c r="E204" s="247" t="s">
        <v>526</v>
      </c>
      <c r="F204" s="247" t="s">
        <v>526</v>
      </c>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624">
        <f t="shared" si="0"/>
        <v>0</v>
      </c>
      <c r="AJ204" s="626"/>
      <c r="AK204" s="246" t="e">
        <f>ROUNDDOWN(AJ204/AG209,2)</f>
        <v>#DIV/0!</v>
      </c>
    </row>
    <row r="205" spans="1:37" ht="30" hidden="1" customHeight="1">
      <c r="A205" s="245">
        <v>0</v>
      </c>
      <c r="B205" s="245">
        <v>0</v>
      </c>
      <c r="C205" s="247" t="s">
        <v>526</v>
      </c>
      <c r="D205" s="247" t="s">
        <v>526</v>
      </c>
      <c r="E205" s="247" t="s">
        <v>526</v>
      </c>
      <c r="F205" s="247" t="s">
        <v>526</v>
      </c>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624">
        <f t="shared" si="0"/>
        <v>0</v>
      </c>
      <c r="AJ205" s="626"/>
      <c r="AK205" s="246" t="e">
        <f>ROUNDDOWN(AJ205/AG209,2)</f>
        <v>#DIV/0!</v>
      </c>
    </row>
    <row r="206" spans="1:37" ht="30" hidden="1" customHeight="1">
      <c r="A206" s="245">
        <v>0</v>
      </c>
      <c r="B206" s="245">
        <v>0</v>
      </c>
      <c r="C206" s="247" t="s">
        <v>526</v>
      </c>
      <c r="D206" s="247" t="s">
        <v>526</v>
      </c>
      <c r="E206" s="247" t="s">
        <v>526</v>
      </c>
      <c r="F206" s="247" t="s">
        <v>526</v>
      </c>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624">
        <f t="shared" si="0"/>
        <v>0</v>
      </c>
      <c r="AJ206" s="626"/>
      <c r="AK206" s="246" t="e">
        <f>ROUNDDOWN(AJ206/AG209,2)</f>
        <v>#DIV/0!</v>
      </c>
    </row>
    <row r="207" spans="1:37" ht="30" hidden="1" customHeight="1">
      <c r="A207" s="245">
        <v>0</v>
      </c>
      <c r="B207" s="245">
        <v>0</v>
      </c>
      <c r="C207" s="247" t="s">
        <v>526</v>
      </c>
      <c r="D207" s="247" t="s">
        <v>526</v>
      </c>
      <c r="E207" s="247" t="s">
        <v>526</v>
      </c>
      <c r="F207" s="247" t="s">
        <v>526</v>
      </c>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624">
        <f t="shared" si="0"/>
        <v>0</v>
      </c>
      <c r="AJ207" s="626"/>
      <c r="AK207" s="246" t="e">
        <f>ROUNDDOWN(AJ207/AG209,2)</f>
        <v>#DIV/0!</v>
      </c>
    </row>
    <row r="208" spans="1:37" ht="10" customHeight="1" thickBot="1">
      <c r="A208" s="627"/>
      <c r="B208" s="628"/>
      <c r="C208" s="629"/>
      <c r="D208" s="629"/>
      <c r="E208" s="629"/>
      <c r="F208" s="629"/>
      <c r="G208" s="629"/>
      <c r="H208" s="629"/>
      <c r="I208" s="629"/>
      <c r="J208" s="629"/>
      <c r="K208" s="629"/>
      <c r="L208" s="629"/>
      <c r="M208" s="629"/>
      <c r="N208" s="629"/>
      <c r="O208" s="629"/>
      <c r="P208" s="629"/>
      <c r="Q208" s="629"/>
      <c r="R208" s="629"/>
      <c r="S208" s="629"/>
      <c r="T208" s="629"/>
      <c r="U208" s="629"/>
      <c r="V208" s="629"/>
      <c r="W208" s="629"/>
      <c r="X208" s="629"/>
      <c r="Y208" s="629"/>
      <c r="Z208" s="629"/>
      <c r="AA208" s="629"/>
      <c r="AB208" s="629"/>
      <c r="AC208" s="629"/>
      <c r="AD208" s="629"/>
      <c r="AE208" s="629"/>
      <c r="AF208" s="629"/>
      <c r="AG208" s="629"/>
      <c r="AH208" s="629"/>
      <c r="AI208" s="630"/>
      <c r="AJ208" s="630"/>
      <c r="AK208" s="631"/>
    </row>
    <row r="209" spans="1:37" ht="25" customHeight="1" thickBot="1">
      <c r="A209" s="632" t="s">
        <v>1118</v>
      </c>
      <c r="B209" s="633" t="s">
        <v>77</v>
      </c>
      <c r="C209" s="634"/>
      <c r="D209" s="634"/>
      <c r="E209" s="635" t="s">
        <v>64</v>
      </c>
      <c r="F209" s="1448" t="e">
        <f t="shared" ref="F209:F226" si="1">SUMIF($A$8:$A$207,B209,$AK$8:$AK$207)</f>
        <v>#DIV/0!</v>
      </c>
      <c r="G209" s="1448"/>
      <c r="H209" s="613" t="s">
        <v>65</v>
      </c>
      <c r="I209" s="634"/>
      <c r="J209" s="1459" t="s">
        <v>66</v>
      </c>
      <c r="K209" s="1459"/>
      <c r="L209" s="1459"/>
      <c r="M209" s="1459"/>
      <c r="N209" s="1460"/>
      <c r="O209" s="1461"/>
      <c r="P209" s="1462"/>
      <c r="Q209" s="613" t="s">
        <v>521</v>
      </c>
      <c r="S209" s="1459" t="s">
        <v>67</v>
      </c>
      <c r="T209" s="1459"/>
      <c r="U209" s="1459"/>
      <c r="V209" s="1459"/>
      <c r="W209" s="1460"/>
      <c r="X209" s="1461"/>
      <c r="Y209" s="1462"/>
      <c r="Z209" s="613" t="s">
        <v>68</v>
      </c>
      <c r="AB209" s="1459" t="s">
        <v>69</v>
      </c>
      <c r="AC209" s="1459"/>
      <c r="AD209" s="1459"/>
      <c r="AE209" s="1459"/>
      <c r="AF209" s="1460"/>
      <c r="AG209" s="1461"/>
      <c r="AH209" s="1462"/>
      <c r="AI209" s="613" t="s">
        <v>521</v>
      </c>
      <c r="AK209" s="636"/>
    </row>
    <row r="210" spans="1:37" ht="25" customHeight="1">
      <c r="A210" s="632" t="s">
        <v>1119</v>
      </c>
      <c r="B210" s="637" t="s">
        <v>476</v>
      </c>
      <c r="C210" s="634"/>
      <c r="D210" s="634"/>
      <c r="E210" s="635" t="s">
        <v>64</v>
      </c>
      <c r="F210" s="1448" t="e">
        <f t="shared" si="1"/>
        <v>#DIV/0!</v>
      </c>
      <c r="G210" s="1448"/>
      <c r="H210" s="613" t="s">
        <v>65</v>
      </c>
      <c r="I210" s="634"/>
      <c r="AG210" s="613" t="str">
        <f>IF(O209*X209=AG209,"","NG")</f>
        <v/>
      </c>
      <c r="AK210" s="636"/>
    </row>
    <row r="211" spans="1:37" ht="25" customHeight="1">
      <c r="A211" s="632" t="s">
        <v>1120</v>
      </c>
      <c r="B211" s="633" t="s">
        <v>49</v>
      </c>
      <c r="C211" s="634"/>
      <c r="D211" s="634"/>
      <c r="E211" s="635" t="s">
        <v>64</v>
      </c>
      <c r="F211" s="1448">
        <f>SUMIF($A$8:$A$207,B211,$AK$8:$AK$207)</f>
        <v>0</v>
      </c>
      <c r="G211" s="1448"/>
      <c r="H211" s="613" t="s">
        <v>65</v>
      </c>
      <c r="I211" s="634"/>
      <c r="AK211" s="636"/>
    </row>
    <row r="212" spans="1:37" ht="25" customHeight="1" thickBot="1">
      <c r="A212" s="638" t="s">
        <v>1121</v>
      </c>
      <c r="B212" s="613" t="s">
        <v>63</v>
      </c>
      <c r="E212" s="635" t="s">
        <v>64</v>
      </c>
      <c r="F212" s="1448">
        <f t="shared" si="1"/>
        <v>0</v>
      </c>
      <c r="G212" s="1448"/>
      <c r="H212" s="613" t="s">
        <v>65</v>
      </c>
      <c r="R212" s="1453">
        <f>SUM(F212:G217)</f>
        <v>0</v>
      </c>
      <c r="S212" s="1453"/>
      <c r="T212" s="639"/>
      <c r="AK212" s="640"/>
    </row>
    <row r="213" spans="1:37" ht="25" customHeight="1" thickBot="1">
      <c r="A213" s="638" t="s">
        <v>1122</v>
      </c>
      <c r="B213" s="641" t="s">
        <v>70</v>
      </c>
      <c r="E213" s="635" t="s">
        <v>64</v>
      </c>
      <c r="F213" s="1448">
        <f>SUMIF($A$8:$A$207,B213,$AK$8:$AK$207)</f>
        <v>0</v>
      </c>
      <c r="G213" s="1448"/>
      <c r="H213" s="613" t="s">
        <v>65</v>
      </c>
      <c r="J213" s="613" t="s">
        <v>483</v>
      </c>
      <c r="W213" s="1454">
        <f>SUM(F212:G217)</f>
        <v>0</v>
      </c>
      <c r="X213" s="1455"/>
      <c r="Y213" s="613" t="s">
        <v>65</v>
      </c>
      <c r="Z213" s="613" t="s">
        <v>1123</v>
      </c>
      <c r="AK213" s="640"/>
    </row>
    <row r="214" spans="1:37" ht="25" customHeight="1" thickBot="1">
      <c r="A214" s="638" t="s">
        <v>1124</v>
      </c>
      <c r="B214" s="642" t="s">
        <v>71</v>
      </c>
      <c r="E214" s="635" t="s">
        <v>64</v>
      </c>
      <c r="F214" s="1448">
        <f t="shared" si="1"/>
        <v>0</v>
      </c>
      <c r="G214" s="1448"/>
      <c r="H214" s="613" t="s">
        <v>65</v>
      </c>
      <c r="Z214" s="643"/>
      <c r="AA214" s="643"/>
      <c r="AB214" s="639"/>
      <c r="AK214" s="640"/>
    </row>
    <row r="215" spans="1:37" ht="25" customHeight="1" thickBot="1">
      <c r="A215" s="638" t="s">
        <v>1125</v>
      </c>
      <c r="B215" s="642" t="s">
        <v>72</v>
      </c>
      <c r="E215" s="635" t="s">
        <v>64</v>
      </c>
      <c r="F215" s="1448">
        <f t="shared" si="1"/>
        <v>0</v>
      </c>
      <c r="G215" s="1448"/>
      <c r="H215" s="613" t="s">
        <v>65</v>
      </c>
      <c r="J215" s="613" t="s">
        <v>484</v>
      </c>
      <c r="S215" s="643"/>
      <c r="T215" s="644"/>
      <c r="W215" s="1450">
        <f>F215+F216+F217+F219</f>
        <v>0</v>
      </c>
      <c r="X215" s="1451"/>
      <c r="Y215" s="613" t="s">
        <v>65</v>
      </c>
      <c r="Z215" s="645" t="s">
        <v>1126</v>
      </c>
      <c r="AA215" s="645"/>
      <c r="AB215" s="639"/>
      <c r="AK215" s="640"/>
    </row>
    <row r="216" spans="1:37" ht="25" customHeight="1">
      <c r="A216" s="638" t="s">
        <v>1127</v>
      </c>
      <c r="B216" s="613" t="s">
        <v>73</v>
      </c>
      <c r="E216" s="635" t="s">
        <v>64</v>
      </c>
      <c r="F216" s="1448">
        <f t="shared" si="1"/>
        <v>0</v>
      </c>
      <c r="G216" s="1448"/>
      <c r="H216" s="613" t="s">
        <v>65</v>
      </c>
      <c r="K216" s="613" t="s">
        <v>522</v>
      </c>
      <c r="Z216" s="645"/>
      <c r="AA216" s="645"/>
      <c r="AB216" s="639"/>
      <c r="AK216" s="640"/>
    </row>
    <row r="217" spans="1:37" ht="25" customHeight="1">
      <c r="A217" s="638" t="s">
        <v>1128</v>
      </c>
      <c r="B217" s="613" t="s">
        <v>74</v>
      </c>
      <c r="E217" s="635" t="s">
        <v>64</v>
      </c>
      <c r="F217" s="1448">
        <f t="shared" si="1"/>
        <v>0</v>
      </c>
      <c r="G217" s="1448"/>
      <c r="H217" s="613" t="s">
        <v>65</v>
      </c>
      <c r="Z217" s="635"/>
      <c r="AA217" s="635"/>
      <c r="AK217" s="640"/>
    </row>
    <row r="218" spans="1:37" ht="25" customHeight="1">
      <c r="A218" s="638" t="s">
        <v>1129</v>
      </c>
      <c r="B218" s="646" t="s">
        <v>75</v>
      </c>
      <c r="E218" s="635" t="s">
        <v>64</v>
      </c>
      <c r="F218" s="1448">
        <f t="shared" si="1"/>
        <v>0</v>
      </c>
      <c r="G218" s="1448"/>
      <c r="H218" s="613" t="s">
        <v>65</v>
      </c>
      <c r="R218" s="639"/>
      <c r="S218" s="643"/>
      <c r="T218" s="643"/>
      <c r="Z218" s="635"/>
      <c r="AA218" s="635"/>
      <c r="AK218" s="640"/>
    </row>
    <row r="219" spans="1:37" ht="25" customHeight="1">
      <c r="A219" s="638" t="s">
        <v>1130</v>
      </c>
      <c r="B219" s="613" t="s">
        <v>76</v>
      </c>
      <c r="E219" s="635" t="s">
        <v>64</v>
      </c>
      <c r="F219" s="1448">
        <f t="shared" si="1"/>
        <v>0</v>
      </c>
      <c r="G219" s="1448"/>
      <c r="H219" s="613" t="s">
        <v>65</v>
      </c>
      <c r="R219" s="639"/>
      <c r="S219" s="1452"/>
      <c r="T219" s="1452"/>
      <c r="U219" s="639"/>
      <c r="W219" s="647"/>
      <c r="X219" s="647"/>
      <c r="Y219" s="647"/>
      <c r="Z219" s="1447"/>
      <c r="AA219" s="1447"/>
      <c r="AC219" s="648"/>
      <c r="AK219" s="640"/>
    </row>
    <row r="220" spans="1:37" ht="25" customHeight="1">
      <c r="A220" s="638" t="s">
        <v>1131</v>
      </c>
      <c r="B220" s="639" t="s">
        <v>373</v>
      </c>
      <c r="E220" s="635" t="s">
        <v>64</v>
      </c>
      <c r="F220" s="1448">
        <f t="shared" si="1"/>
        <v>0</v>
      </c>
      <c r="G220" s="1448"/>
      <c r="H220" s="613" t="s">
        <v>65</v>
      </c>
      <c r="S220" s="635"/>
      <c r="T220" s="635"/>
      <c r="Z220" s="635"/>
      <c r="AA220" s="635"/>
      <c r="AK220" s="640"/>
    </row>
    <row r="221" spans="1:37" ht="25" customHeight="1">
      <c r="A221" s="638" t="s">
        <v>1132</v>
      </c>
      <c r="B221" s="642" t="s">
        <v>145</v>
      </c>
      <c r="E221" s="635" t="s">
        <v>64</v>
      </c>
      <c r="F221" s="1448">
        <f>SUMIF($A$8:$A$207,B221,$AK$8:$AK$207)</f>
        <v>0</v>
      </c>
      <c r="G221" s="1448"/>
      <c r="H221" s="613" t="s">
        <v>65</v>
      </c>
      <c r="S221" s="635"/>
      <c r="T221" s="635"/>
      <c r="Z221" s="635"/>
      <c r="AA221" s="635"/>
      <c r="AK221" s="640"/>
    </row>
    <row r="222" spans="1:37" ht="25" customHeight="1">
      <c r="A222" s="638" t="s">
        <v>1133</v>
      </c>
      <c r="B222" s="642" t="s">
        <v>144</v>
      </c>
      <c r="E222" s="635" t="s">
        <v>64</v>
      </c>
      <c r="F222" s="1448">
        <f>SUMIF($A$8:$A$207,B222,$AK$8:$AK$207)</f>
        <v>0</v>
      </c>
      <c r="G222" s="1448"/>
      <c r="H222" s="613" t="s">
        <v>65</v>
      </c>
      <c r="R222" s="639"/>
      <c r="S222" s="1449"/>
      <c r="T222" s="1449"/>
      <c r="U222" s="639"/>
      <c r="W222" s="647"/>
      <c r="X222" s="647"/>
      <c r="Y222" s="647"/>
      <c r="Z222" s="1447"/>
      <c r="AA222" s="1447"/>
      <c r="AC222" s="649"/>
      <c r="AK222" s="640"/>
    </row>
    <row r="223" spans="1:37" ht="25" customHeight="1">
      <c r="A223" s="638" t="s">
        <v>1134</v>
      </c>
      <c r="B223" s="613" t="s">
        <v>175</v>
      </c>
      <c r="E223" s="635" t="s">
        <v>64</v>
      </c>
      <c r="F223" s="1448">
        <f t="shared" si="1"/>
        <v>0</v>
      </c>
      <c r="G223" s="1448"/>
      <c r="H223" s="613" t="s">
        <v>65</v>
      </c>
      <c r="R223" s="639"/>
      <c r="S223" s="1452"/>
      <c r="T223" s="1452"/>
      <c r="U223" s="639"/>
      <c r="W223" s="647"/>
      <c r="X223" s="647"/>
      <c r="Y223" s="647"/>
      <c r="Z223" s="1447"/>
      <c r="AA223" s="1447"/>
      <c r="AC223" s="649"/>
      <c r="AK223" s="640"/>
    </row>
    <row r="224" spans="1:37" ht="25" customHeight="1">
      <c r="A224" s="638" t="s">
        <v>1135</v>
      </c>
      <c r="B224" s="613" t="s">
        <v>50</v>
      </c>
      <c r="E224" s="635" t="s">
        <v>64</v>
      </c>
      <c r="F224" s="1448">
        <f>SUMIF($A$8:$A$207,B224,$AK$8:$AK$207)</f>
        <v>0</v>
      </c>
      <c r="G224" s="1448"/>
      <c r="H224" s="613" t="s">
        <v>65</v>
      </c>
      <c r="AK224" s="640"/>
    </row>
    <row r="225" spans="1:37" ht="25" customHeight="1">
      <c r="A225" s="638" t="s">
        <v>1136</v>
      </c>
      <c r="B225" s="613" t="s">
        <v>51</v>
      </c>
      <c r="E225" s="635" t="s">
        <v>64</v>
      </c>
      <c r="F225" s="1448">
        <f>SUMIF($A$8:$A$207,B225,$AK$8:$AK$207)</f>
        <v>0</v>
      </c>
      <c r="G225" s="1448"/>
      <c r="H225" s="613" t="s">
        <v>65</v>
      </c>
      <c r="AK225" s="640"/>
    </row>
    <row r="226" spans="1:37" ht="25" customHeight="1">
      <c r="A226" s="638" t="s">
        <v>1137</v>
      </c>
      <c r="B226" s="613" t="s">
        <v>124</v>
      </c>
      <c r="E226" s="635" t="s">
        <v>64</v>
      </c>
      <c r="F226" s="1448">
        <f t="shared" si="1"/>
        <v>0</v>
      </c>
      <c r="G226" s="1448"/>
      <c r="H226" s="613" t="s">
        <v>65</v>
      </c>
      <c r="Q226" s="639"/>
      <c r="R226" s="643"/>
      <c r="S226" s="643"/>
      <c r="T226" s="639"/>
      <c r="V226" s="647"/>
      <c r="W226" s="647"/>
      <c r="X226" s="650"/>
      <c r="Y226" s="650"/>
      <c r="AK226" s="640"/>
    </row>
    <row r="227" spans="1:37" ht="10" customHeight="1" thickBot="1">
      <c r="A227" s="651"/>
      <c r="B227" s="652"/>
      <c r="C227" s="652"/>
      <c r="D227" s="652"/>
      <c r="E227" s="653"/>
      <c r="F227" s="654"/>
      <c r="G227" s="654"/>
      <c r="H227" s="652"/>
      <c r="I227" s="652"/>
      <c r="J227" s="652"/>
      <c r="K227" s="652"/>
      <c r="L227" s="652"/>
      <c r="M227" s="652"/>
      <c r="N227" s="652"/>
      <c r="O227" s="652"/>
      <c r="P227" s="652"/>
      <c r="Q227" s="655"/>
      <c r="R227" s="654"/>
      <c r="S227" s="654"/>
      <c r="T227" s="655"/>
      <c r="U227" s="652"/>
      <c r="V227" s="652"/>
      <c r="W227" s="652"/>
      <c r="X227" s="656"/>
      <c r="Y227" s="656"/>
      <c r="Z227" s="652"/>
      <c r="AA227" s="652"/>
      <c r="AB227" s="652"/>
      <c r="AC227" s="652"/>
      <c r="AD227" s="652"/>
      <c r="AE227" s="652"/>
      <c r="AF227" s="652"/>
      <c r="AG227" s="652"/>
      <c r="AH227" s="652"/>
      <c r="AI227" s="652"/>
      <c r="AJ227" s="652"/>
      <c r="AK227" s="657"/>
    </row>
    <row r="228" spans="1:37" ht="20.149999999999999" customHeight="1">
      <c r="A228" s="613" t="s">
        <v>475</v>
      </c>
    </row>
    <row r="229" spans="1:37" ht="20.149999999999999" customHeight="1">
      <c r="A229" s="613" t="s">
        <v>529</v>
      </c>
    </row>
    <row r="230" spans="1:37" ht="20.149999999999999" customHeight="1">
      <c r="A230" s="613" t="s">
        <v>52</v>
      </c>
    </row>
    <row r="231" spans="1:37" ht="20.149999999999999" customHeight="1">
      <c r="A231" s="613" t="s">
        <v>474</v>
      </c>
    </row>
    <row r="232" spans="1:37" ht="20.149999999999999" customHeight="1">
      <c r="A232" s="613" t="s">
        <v>473</v>
      </c>
    </row>
    <row r="233" spans="1:37" ht="20.149999999999999" customHeight="1">
      <c r="A233" s="613" t="s">
        <v>235</v>
      </c>
    </row>
    <row r="234" spans="1:37" ht="20.149999999999999" customHeight="1">
      <c r="A234" s="613" t="s">
        <v>472</v>
      </c>
    </row>
    <row r="235" spans="1:37" ht="20.149999999999999" customHeight="1">
      <c r="A235" s="613" t="s">
        <v>471</v>
      </c>
    </row>
    <row r="236" spans="1:37" ht="20.149999999999999" customHeight="1">
      <c r="C236" s="647"/>
      <c r="D236" s="647"/>
      <c r="E236" s="647"/>
      <c r="F236" s="647"/>
    </row>
    <row r="237" spans="1:37" ht="20.149999999999999" customHeight="1"/>
    <row r="238" spans="1:37" ht="20.149999999999999" customHeight="1"/>
    <row r="239" spans="1:37" ht="20.149999999999999" customHeight="1"/>
    <row r="240" spans="1:37" ht="20.149999999999999" customHeight="1"/>
    <row r="241" ht="20.149999999999999" customHeight="1"/>
    <row r="242" ht="20.149999999999999" customHeight="1"/>
  </sheetData>
  <mergeCells count="68">
    <mergeCell ref="AJ1:AK1"/>
    <mergeCell ref="B2:O2"/>
    <mergeCell ref="P2:U2"/>
    <mergeCell ref="V2:AB2"/>
    <mergeCell ref="AC2:AG2"/>
    <mergeCell ref="AH2:AI2"/>
    <mergeCell ref="AH3:AI3"/>
    <mergeCell ref="C4:E4"/>
    <mergeCell ref="F4:H4"/>
    <mergeCell ref="I4:K4"/>
    <mergeCell ref="L4:N4"/>
    <mergeCell ref="O4:S4"/>
    <mergeCell ref="T4:V4"/>
    <mergeCell ref="W4:AB4"/>
    <mergeCell ref="AC4:AG4"/>
    <mergeCell ref="AH4:AI4"/>
    <mergeCell ref="C3:E3"/>
    <mergeCell ref="I3:K3"/>
    <mergeCell ref="O3:S3"/>
    <mergeCell ref="T3:V3"/>
    <mergeCell ref="W3:AB3"/>
    <mergeCell ref="AC3:AG3"/>
    <mergeCell ref="AJ5:AJ7"/>
    <mergeCell ref="F5:F7"/>
    <mergeCell ref="A5:A7"/>
    <mergeCell ref="B5:B7"/>
    <mergeCell ref="C5:C7"/>
    <mergeCell ref="D5:D7"/>
    <mergeCell ref="E5:E7"/>
    <mergeCell ref="F214:G214"/>
    <mergeCell ref="F215:G215"/>
    <mergeCell ref="W213:X213"/>
    <mergeCell ref="AK5:AK7"/>
    <mergeCell ref="F209:G209"/>
    <mergeCell ref="J209:N209"/>
    <mergeCell ref="O209:P209"/>
    <mergeCell ref="S209:W209"/>
    <mergeCell ref="X209:Y209"/>
    <mergeCell ref="AB209:AF209"/>
    <mergeCell ref="AG209:AH209"/>
    <mergeCell ref="G5:M5"/>
    <mergeCell ref="N5:T5"/>
    <mergeCell ref="U5:AA5"/>
    <mergeCell ref="AB5:AH5"/>
    <mergeCell ref="AI5:AI7"/>
    <mergeCell ref="F210:G210"/>
    <mergeCell ref="F211:G211"/>
    <mergeCell ref="F212:G212"/>
    <mergeCell ref="R212:S212"/>
    <mergeCell ref="F213:G213"/>
    <mergeCell ref="W215:X215"/>
    <mergeCell ref="F216:G216"/>
    <mergeCell ref="F217:G217"/>
    <mergeCell ref="F226:G226"/>
    <mergeCell ref="F219:G219"/>
    <mergeCell ref="S219:T219"/>
    <mergeCell ref="F223:G223"/>
    <mergeCell ref="S223:T223"/>
    <mergeCell ref="F218:G218"/>
    <mergeCell ref="Z223:AA223"/>
    <mergeCell ref="F224:G224"/>
    <mergeCell ref="F225:G225"/>
    <mergeCell ref="Z219:AA219"/>
    <mergeCell ref="F220:G220"/>
    <mergeCell ref="F221:G221"/>
    <mergeCell ref="F222:G222"/>
    <mergeCell ref="S222:T222"/>
    <mergeCell ref="Z222:AA222"/>
  </mergeCells>
  <phoneticPr fontId="6"/>
  <dataValidations count="4">
    <dataValidation type="list" allowBlank="1" showInputMessage="1" showErrorMessage="1" sqref="V2:AB2" xr:uid="{3B80E265-DFFB-417F-9311-B559ECB68C36}">
      <formula1>"生活介護,療養介護"</formula1>
    </dataValidation>
    <dataValidation type="list" allowBlank="1" showInputMessage="1" showErrorMessage="1" sqref="C208:D211 E208:F208" xr:uid="{CFFC73F9-B3C1-4168-AF97-B29443E9599C}">
      <formula1>"○"</formula1>
    </dataValidation>
    <dataValidation type="list" allowBlank="1" showInputMessage="1" showErrorMessage="1" sqref="S219:T219 S223:T223 Z216:AA216" xr:uid="{72726738-20F0-457A-8BC0-83E8C16F0419}">
      <formula1>"0,1,2,3,4,5,6,7,8,9,10,11,12,13,14,15,16,17,18,19,20,21,22,23,24,25,26,27,27,29,30,31,32,33,34,35,36,37,38,39,40,41,42,43,44,45,46,47,48,49,50"</formula1>
    </dataValidation>
    <dataValidation type="list" allowBlank="1" showInputMessage="1" showErrorMessage="1" sqref="A8:A21" xr:uid="{55EE1C17-54B6-49ED-B308-CC67BB5F2AF5}">
      <formula1>$B$209:$B$226</formula1>
    </dataValidation>
  </dataValidations>
  <pageMargins left="0.65" right="0.39" top="0.56000000000000005" bottom="0.21" header="0.37" footer="0.51200000000000001"/>
  <pageSetup paperSize="9" scale="46" orientation="landscape" r:id="rId1"/>
  <headerFooter alignWithMargins="0">
    <oddHeader>&amp;R&amp;F&amp;A</oddHead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tabColor rgb="FFFF0000"/>
  </sheetPr>
  <dimension ref="A1:AM38"/>
  <sheetViews>
    <sheetView showGridLines="0" view="pageBreakPreview" zoomScale="85" zoomScaleNormal="100" zoomScaleSheetLayoutView="85" workbookViewId="0">
      <selection activeCell="L8" sqref="L8:AL9"/>
    </sheetView>
  </sheetViews>
  <sheetFormatPr defaultColWidth="2.26953125" defaultRowHeight="13"/>
  <cols>
    <col min="1" max="1" width="2.26953125" style="350" customWidth="1"/>
    <col min="2" max="2" width="2.26953125" style="351" customWidth="1"/>
    <col min="3" max="5" width="2.26953125" style="350"/>
    <col min="6" max="6" width="2.453125" style="350" bestFit="1" customWidth="1"/>
    <col min="7" max="20" width="2.26953125" style="350"/>
    <col min="21" max="21" width="2.453125" style="350" bestFit="1" customWidth="1"/>
    <col min="22" max="26" width="2.26953125" style="350"/>
    <col min="27" max="38" width="2.7265625" style="350" customWidth="1"/>
    <col min="39" max="256" width="2.26953125" style="350"/>
    <col min="257" max="258" width="2.26953125" style="350" customWidth="1"/>
    <col min="259" max="261" width="2.26953125" style="350"/>
    <col min="262" max="262" width="2.453125" style="350" bestFit="1" customWidth="1"/>
    <col min="263" max="276" width="2.26953125" style="350"/>
    <col min="277" max="277" width="2.453125" style="350" bestFit="1" customWidth="1"/>
    <col min="278" max="282" width="2.26953125" style="350"/>
    <col min="283" max="294" width="2.7265625" style="350" customWidth="1"/>
    <col min="295" max="512" width="2.26953125" style="350"/>
    <col min="513" max="514" width="2.26953125" style="350" customWidth="1"/>
    <col min="515" max="517" width="2.26953125" style="350"/>
    <col min="518" max="518" width="2.453125" style="350" bestFit="1" customWidth="1"/>
    <col min="519" max="532" width="2.26953125" style="350"/>
    <col min="533" max="533" width="2.453125" style="350" bestFit="1" customWidth="1"/>
    <col min="534" max="538" width="2.26953125" style="350"/>
    <col min="539" max="550" width="2.7265625" style="350" customWidth="1"/>
    <col min="551" max="768" width="2.26953125" style="350"/>
    <col min="769" max="770" width="2.26953125" style="350" customWidth="1"/>
    <col min="771" max="773" width="2.26953125" style="350"/>
    <col min="774" max="774" width="2.453125" style="350" bestFit="1" customWidth="1"/>
    <col min="775" max="788" width="2.26953125" style="350"/>
    <col min="789" max="789" width="2.453125" style="350" bestFit="1" customWidth="1"/>
    <col min="790" max="794" width="2.26953125" style="350"/>
    <col min="795" max="806" width="2.7265625" style="350" customWidth="1"/>
    <col min="807" max="1024" width="2.26953125" style="350"/>
    <col min="1025" max="1026" width="2.26953125" style="350" customWidth="1"/>
    <col min="1027" max="1029" width="2.26953125" style="350"/>
    <col min="1030" max="1030" width="2.453125" style="350" bestFit="1" customWidth="1"/>
    <col min="1031" max="1044" width="2.26953125" style="350"/>
    <col min="1045" max="1045" width="2.453125" style="350" bestFit="1" customWidth="1"/>
    <col min="1046" max="1050" width="2.26953125" style="350"/>
    <col min="1051" max="1062" width="2.7265625" style="350" customWidth="1"/>
    <col min="1063" max="1280" width="2.26953125" style="350"/>
    <col min="1281" max="1282" width="2.26953125" style="350" customWidth="1"/>
    <col min="1283" max="1285" width="2.26953125" style="350"/>
    <col min="1286" max="1286" width="2.453125" style="350" bestFit="1" customWidth="1"/>
    <col min="1287" max="1300" width="2.26953125" style="350"/>
    <col min="1301" max="1301" width="2.453125" style="350" bestFit="1" customWidth="1"/>
    <col min="1302" max="1306" width="2.26953125" style="350"/>
    <col min="1307" max="1318" width="2.7265625" style="350" customWidth="1"/>
    <col min="1319" max="1536" width="2.26953125" style="350"/>
    <col min="1537" max="1538" width="2.26953125" style="350" customWidth="1"/>
    <col min="1539" max="1541" width="2.26953125" style="350"/>
    <col min="1542" max="1542" width="2.453125" style="350" bestFit="1" customWidth="1"/>
    <col min="1543" max="1556" width="2.26953125" style="350"/>
    <col min="1557" max="1557" width="2.453125" style="350" bestFit="1" customWidth="1"/>
    <col min="1558" max="1562" width="2.26953125" style="350"/>
    <col min="1563" max="1574" width="2.7265625" style="350" customWidth="1"/>
    <col min="1575" max="1792" width="2.26953125" style="350"/>
    <col min="1793" max="1794" width="2.26953125" style="350" customWidth="1"/>
    <col min="1795" max="1797" width="2.26953125" style="350"/>
    <col min="1798" max="1798" width="2.453125" style="350" bestFit="1" customWidth="1"/>
    <col min="1799" max="1812" width="2.26953125" style="350"/>
    <col min="1813" max="1813" width="2.453125" style="350" bestFit="1" customWidth="1"/>
    <col min="1814" max="1818" width="2.26953125" style="350"/>
    <col min="1819" max="1830" width="2.7265625" style="350" customWidth="1"/>
    <col min="1831" max="2048" width="2.26953125" style="350"/>
    <col min="2049" max="2050" width="2.26953125" style="350" customWidth="1"/>
    <col min="2051" max="2053" width="2.26953125" style="350"/>
    <col min="2054" max="2054" width="2.453125" style="350" bestFit="1" customWidth="1"/>
    <col min="2055" max="2068" width="2.26953125" style="350"/>
    <col min="2069" max="2069" width="2.453125" style="350" bestFit="1" customWidth="1"/>
    <col min="2070" max="2074" width="2.26953125" style="350"/>
    <col min="2075" max="2086" width="2.7265625" style="350" customWidth="1"/>
    <col min="2087" max="2304" width="2.26953125" style="350"/>
    <col min="2305" max="2306" width="2.26953125" style="350" customWidth="1"/>
    <col min="2307" max="2309" width="2.26953125" style="350"/>
    <col min="2310" max="2310" width="2.453125" style="350" bestFit="1" customWidth="1"/>
    <col min="2311" max="2324" width="2.26953125" style="350"/>
    <col min="2325" max="2325" width="2.453125" style="350" bestFit="1" customWidth="1"/>
    <col min="2326" max="2330" width="2.26953125" style="350"/>
    <col min="2331" max="2342" width="2.7265625" style="350" customWidth="1"/>
    <col min="2343" max="2560" width="2.26953125" style="350"/>
    <col min="2561" max="2562" width="2.26953125" style="350" customWidth="1"/>
    <col min="2563" max="2565" width="2.26953125" style="350"/>
    <col min="2566" max="2566" width="2.453125" style="350" bestFit="1" customWidth="1"/>
    <col min="2567" max="2580" width="2.26953125" style="350"/>
    <col min="2581" max="2581" width="2.453125" style="350" bestFit="1" customWidth="1"/>
    <col min="2582" max="2586" width="2.26953125" style="350"/>
    <col min="2587" max="2598" width="2.7265625" style="350" customWidth="1"/>
    <col min="2599" max="2816" width="2.26953125" style="350"/>
    <col min="2817" max="2818" width="2.26953125" style="350" customWidth="1"/>
    <col min="2819" max="2821" width="2.26953125" style="350"/>
    <col min="2822" max="2822" width="2.453125" style="350" bestFit="1" customWidth="1"/>
    <col min="2823" max="2836" width="2.26953125" style="350"/>
    <col min="2837" max="2837" width="2.453125" style="350" bestFit="1" customWidth="1"/>
    <col min="2838" max="2842" width="2.26953125" style="350"/>
    <col min="2843" max="2854" width="2.7265625" style="350" customWidth="1"/>
    <col min="2855" max="3072" width="2.26953125" style="350"/>
    <col min="3073" max="3074" width="2.26953125" style="350" customWidth="1"/>
    <col min="3075" max="3077" width="2.26953125" style="350"/>
    <col min="3078" max="3078" width="2.453125" style="350" bestFit="1" customWidth="1"/>
    <col min="3079" max="3092" width="2.26953125" style="350"/>
    <col min="3093" max="3093" width="2.453125" style="350" bestFit="1" customWidth="1"/>
    <col min="3094" max="3098" width="2.26953125" style="350"/>
    <col min="3099" max="3110" width="2.7265625" style="350" customWidth="1"/>
    <col min="3111" max="3328" width="2.26953125" style="350"/>
    <col min="3329" max="3330" width="2.26953125" style="350" customWidth="1"/>
    <col min="3331" max="3333" width="2.26953125" style="350"/>
    <col min="3334" max="3334" width="2.453125" style="350" bestFit="1" customWidth="1"/>
    <col min="3335" max="3348" width="2.26953125" style="350"/>
    <col min="3349" max="3349" width="2.453125" style="350" bestFit="1" customWidth="1"/>
    <col min="3350" max="3354" width="2.26953125" style="350"/>
    <col min="3355" max="3366" width="2.7265625" style="350" customWidth="1"/>
    <col min="3367" max="3584" width="2.26953125" style="350"/>
    <col min="3585" max="3586" width="2.26953125" style="350" customWidth="1"/>
    <col min="3587" max="3589" width="2.26953125" style="350"/>
    <col min="3590" max="3590" width="2.453125" style="350" bestFit="1" customWidth="1"/>
    <col min="3591" max="3604" width="2.26953125" style="350"/>
    <col min="3605" max="3605" width="2.453125" style="350" bestFit="1" customWidth="1"/>
    <col min="3606" max="3610" width="2.26953125" style="350"/>
    <col min="3611" max="3622" width="2.7265625" style="350" customWidth="1"/>
    <col min="3623" max="3840" width="2.26953125" style="350"/>
    <col min="3841" max="3842" width="2.26953125" style="350" customWidth="1"/>
    <col min="3843" max="3845" width="2.26953125" style="350"/>
    <col min="3846" max="3846" width="2.453125" style="350" bestFit="1" customWidth="1"/>
    <col min="3847" max="3860" width="2.26953125" style="350"/>
    <col min="3861" max="3861" width="2.453125" style="350" bestFit="1" customWidth="1"/>
    <col min="3862" max="3866" width="2.26953125" style="350"/>
    <col min="3867" max="3878" width="2.7265625" style="350" customWidth="1"/>
    <col min="3879" max="4096" width="2.26953125" style="350"/>
    <col min="4097" max="4098" width="2.26953125" style="350" customWidth="1"/>
    <col min="4099" max="4101" width="2.26953125" style="350"/>
    <col min="4102" max="4102" width="2.453125" style="350" bestFit="1" customWidth="1"/>
    <col min="4103" max="4116" width="2.26953125" style="350"/>
    <col min="4117" max="4117" width="2.453125" style="350" bestFit="1" customWidth="1"/>
    <col min="4118" max="4122" width="2.26953125" style="350"/>
    <col min="4123" max="4134" width="2.7265625" style="350" customWidth="1"/>
    <col min="4135" max="4352" width="2.26953125" style="350"/>
    <col min="4353" max="4354" width="2.26953125" style="350" customWidth="1"/>
    <col min="4355" max="4357" width="2.26953125" style="350"/>
    <col min="4358" max="4358" width="2.453125" style="350" bestFit="1" customWidth="1"/>
    <col min="4359" max="4372" width="2.26953125" style="350"/>
    <col min="4373" max="4373" width="2.453125" style="350" bestFit="1" customWidth="1"/>
    <col min="4374" max="4378" width="2.26953125" style="350"/>
    <col min="4379" max="4390" width="2.7265625" style="350" customWidth="1"/>
    <col min="4391" max="4608" width="2.26953125" style="350"/>
    <col min="4609" max="4610" width="2.26953125" style="350" customWidth="1"/>
    <col min="4611" max="4613" width="2.26953125" style="350"/>
    <col min="4614" max="4614" width="2.453125" style="350" bestFit="1" customWidth="1"/>
    <col min="4615" max="4628" width="2.26953125" style="350"/>
    <col min="4629" max="4629" width="2.453125" style="350" bestFit="1" customWidth="1"/>
    <col min="4630" max="4634" width="2.26953125" style="350"/>
    <col min="4635" max="4646" width="2.7265625" style="350" customWidth="1"/>
    <col min="4647" max="4864" width="2.26953125" style="350"/>
    <col min="4865" max="4866" width="2.26953125" style="350" customWidth="1"/>
    <col min="4867" max="4869" width="2.26953125" style="350"/>
    <col min="4870" max="4870" width="2.453125" style="350" bestFit="1" customWidth="1"/>
    <col min="4871" max="4884" width="2.26953125" style="350"/>
    <col min="4885" max="4885" width="2.453125" style="350" bestFit="1" customWidth="1"/>
    <col min="4886" max="4890" width="2.26953125" style="350"/>
    <col min="4891" max="4902" width="2.7265625" style="350" customWidth="1"/>
    <col min="4903" max="5120" width="2.26953125" style="350"/>
    <col min="5121" max="5122" width="2.26953125" style="350" customWidth="1"/>
    <col min="5123" max="5125" width="2.26953125" style="350"/>
    <col min="5126" max="5126" width="2.453125" style="350" bestFit="1" customWidth="1"/>
    <col min="5127" max="5140" width="2.26953125" style="350"/>
    <col min="5141" max="5141" width="2.453125" style="350" bestFit="1" customWidth="1"/>
    <col min="5142" max="5146" width="2.26953125" style="350"/>
    <col min="5147" max="5158" width="2.7265625" style="350" customWidth="1"/>
    <col min="5159" max="5376" width="2.26953125" style="350"/>
    <col min="5377" max="5378" width="2.26953125" style="350" customWidth="1"/>
    <col min="5379" max="5381" width="2.26953125" style="350"/>
    <col min="5382" max="5382" width="2.453125" style="350" bestFit="1" customWidth="1"/>
    <col min="5383" max="5396" width="2.26953125" style="350"/>
    <col min="5397" max="5397" width="2.453125" style="350" bestFit="1" customWidth="1"/>
    <col min="5398" max="5402" width="2.26953125" style="350"/>
    <col min="5403" max="5414" width="2.7265625" style="350" customWidth="1"/>
    <col min="5415" max="5632" width="2.26953125" style="350"/>
    <col min="5633" max="5634" width="2.26953125" style="350" customWidth="1"/>
    <col min="5635" max="5637" width="2.26953125" style="350"/>
    <col min="5638" max="5638" width="2.453125" style="350" bestFit="1" customWidth="1"/>
    <col min="5639" max="5652" width="2.26953125" style="350"/>
    <col min="5653" max="5653" width="2.453125" style="350" bestFit="1" customWidth="1"/>
    <col min="5654" max="5658" width="2.26953125" style="350"/>
    <col min="5659" max="5670" width="2.7265625" style="350" customWidth="1"/>
    <col min="5671" max="5888" width="2.26953125" style="350"/>
    <col min="5889" max="5890" width="2.26953125" style="350" customWidth="1"/>
    <col min="5891" max="5893" width="2.26953125" style="350"/>
    <col min="5894" max="5894" width="2.453125" style="350" bestFit="1" customWidth="1"/>
    <col min="5895" max="5908" width="2.26953125" style="350"/>
    <col min="5909" max="5909" width="2.453125" style="350" bestFit="1" customWidth="1"/>
    <col min="5910" max="5914" width="2.26953125" style="350"/>
    <col min="5915" max="5926" width="2.7265625" style="350" customWidth="1"/>
    <col min="5927" max="6144" width="2.26953125" style="350"/>
    <col min="6145" max="6146" width="2.26953125" style="350" customWidth="1"/>
    <col min="6147" max="6149" width="2.26953125" style="350"/>
    <col min="6150" max="6150" width="2.453125" style="350" bestFit="1" customWidth="1"/>
    <col min="6151" max="6164" width="2.26953125" style="350"/>
    <col min="6165" max="6165" width="2.453125" style="350" bestFit="1" customWidth="1"/>
    <col min="6166" max="6170" width="2.26953125" style="350"/>
    <col min="6171" max="6182" width="2.7265625" style="350" customWidth="1"/>
    <col min="6183" max="6400" width="2.26953125" style="350"/>
    <col min="6401" max="6402" width="2.26953125" style="350" customWidth="1"/>
    <col min="6403" max="6405" width="2.26953125" style="350"/>
    <col min="6406" max="6406" width="2.453125" style="350" bestFit="1" customWidth="1"/>
    <col min="6407" max="6420" width="2.26953125" style="350"/>
    <col min="6421" max="6421" width="2.453125" style="350" bestFit="1" customWidth="1"/>
    <col min="6422" max="6426" width="2.26953125" style="350"/>
    <col min="6427" max="6438" width="2.7265625" style="350" customWidth="1"/>
    <col min="6439" max="6656" width="2.26953125" style="350"/>
    <col min="6657" max="6658" width="2.26953125" style="350" customWidth="1"/>
    <col min="6659" max="6661" width="2.26953125" style="350"/>
    <col min="6662" max="6662" width="2.453125" style="350" bestFit="1" customWidth="1"/>
    <col min="6663" max="6676" width="2.26953125" style="350"/>
    <col min="6677" max="6677" width="2.453125" style="350" bestFit="1" customWidth="1"/>
    <col min="6678" max="6682" width="2.26953125" style="350"/>
    <col min="6683" max="6694" width="2.7265625" style="350" customWidth="1"/>
    <col min="6695" max="6912" width="2.26953125" style="350"/>
    <col min="6913" max="6914" width="2.26953125" style="350" customWidth="1"/>
    <col min="6915" max="6917" width="2.26953125" style="350"/>
    <col min="6918" max="6918" width="2.453125" style="350" bestFit="1" customWidth="1"/>
    <col min="6919" max="6932" width="2.26953125" style="350"/>
    <col min="6933" max="6933" width="2.453125" style="350" bestFit="1" customWidth="1"/>
    <col min="6934" max="6938" width="2.26953125" style="350"/>
    <col min="6939" max="6950" width="2.7265625" style="350" customWidth="1"/>
    <col min="6951" max="7168" width="2.26953125" style="350"/>
    <col min="7169" max="7170" width="2.26953125" style="350" customWidth="1"/>
    <col min="7171" max="7173" width="2.26953125" style="350"/>
    <col min="7174" max="7174" width="2.453125" style="350" bestFit="1" customWidth="1"/>
    <col min="7175" max="7188" width="2.26953125" style="350"/>
    <col min="7189" max="7189" width="2.453125" style="350" bestFit="1" customWidth="1"/>
    <col min="7190" max="7194" width="2.26953125" style="350"/>
    <col min="7195" max="7206" width="2.7265625" style="350" customWidth="1"/>
    <col min="7207" max="7424" width="2.26953125" style="350"/>
    <col min="7425" max="7426" width="2.26953125" style="350" customWidth="1"/>
    <col min="7427" max="7429" width="2.26953125" style="350"/>
    <col min="7430" max="7430" width="2.453125" style="350" bestFit="1" customWidth="1"/>
    <col min="7431" max="7444" width="2.26953125" style="350"/>
    <col min="7445" max="7445" width="2.453125" style="350" bestFit="1" customWidth="1"/>
    <col min="7446" max="7450" width="2.26953125" style="350"/>
    <col min="7451" max="7462" width="2.7265625" style="350" customWidth="1"/>
    <col min="7463" max="7680" width="2.26953125" style="350"/>
    <col min="7681" max="7682" width="2.26953125" style="350" customWidth="1"/>
    <col min="7683" max="7685" width="2.26953125" style="350"/>
    <col min="7686" max="7686" width="2.453125" style="350" bestFit="1" customWidth="1"/>
    <col min="7687" max="7700" width="2.26953125" style="350"/>
    <col min="7701" max="7701" width="2.453125" style="350" bestFit="1" customWidth="1"/>
    <col min="7702" max="7706" width="2.26953125" style="350"/>
    <col min="7707" max="7718" width="2.7265625" style="350" customWidth="1"/>
    <col min="7719" max="7936" width="2.26953125" style="350"/>
    <col min="7937" max="7938" width="2.26953125" style="350" customWidth="1"/>
    <col min="7939" max="7941" width="2.26953125" style="350"/>
    <col min="7942" max="7942" width="2.453125" style="350" bestFit="1" customWidth="1"/>
    <col min="7943" max="7956" width="2.26953125" style="350"/>
    <col min="7957" max="7957" width="2.453125" style="350" bestFit="1" customWidth="1"/>
    <col min="7958" max="7962" width="2.26953125" style="350"/>
    <col min="7963" max="7974" width="2.7265625" style="350" customWidth="1"/>
    <col min="7975" max="8192" width="2.26953125" style="350"/>
    <col min="8193" max="8194" width="2.26953125" style="350" customWidth="1"/>
    <col min="8195" max="8197" width="2.26953125" style="350"/>
    <col min="8198" max="8198" width="2.453125" style="350" bestFit="1" customWidth="1"/>
    <col min="8199" max="8212" width="2.26953125" style="350"/>
    <col min="8213" max="8213" width="2.453125" style="350" bestFit="1" customWidth="1"/>
    <col min="8214" max="8218" width="2.26953125" style="350"/>
    <col min="8219" max="8230" width="2.7265625" style="350" customWidth="1"/>
    <col min="8231" max="8448" width="2.26953125" style="350"/>
    <col min="8449" max="8450" width="2.26953125" style="350" customWidth="1"/>
    <col min="8451" max="8453" width="2.26953125" style="350"/>
    <col min="8454" max="8454" width="2.453125" style="350" bestFit="1" customWidth="1"/>
    <col min="8455" max="8468" width="2.26953125" style="350"/>
    <col min="8469" max="8469" width="2.453125" style="350" bestFit="1" customWidth="1"/>
    <col min="8470" max="8474" width="2.26953125" style="350"/>
    <col min="8475" max="8486" width="2.7265625" style="350" customWidth="1"/>
    <col min="8487" max="8704" width="2.26953125" style="350"/>
    <col min="8705" max="8706" width="2.26953125" style="350" customWidth="1"/>
    <col min="8707" max="8709" width="2.26953125" style="350"/>
    <col min="8710" max="8710" width="2.453125" style="350" bestFit="1" customWidth="1"/>
    <col min="8711" max="8724" width="2.26953125" style="350"/>
    <col min="8725" max="8725" width="2.453125" style="350" bestFit="1" customWidth="1"/>
    <col min="8726" max="8730" width="2.26953125" style="350"/>
    <col min="8731" max="8742" width="2.7265625" style="350" customWidth="1"/>
    <col min="8743" max="8960" width="2.26953125" style="350"/>
    <col min="8961" max="8962" width="2.26953125" style="350" customWidth="1"/>
    <col min="8963" max="8965" width="2.26953125" style="350"/>
    <col min="8966" max="8966" width="2.453125" style="350" bestFit="1" customWidth="1"/>
    <col min="8967" max="8980" width="2.26953125" style="350"/>
    <col min="8981" max="8981" width="2.453125" style="350" bestFit="1" customWidth="1"/>
    <col min="8982" max="8986" width="2.26953125" style="350"/>
    <col min="8987" max="8998" width="2.7265625" style="350" customWidth="1"/>
    <col min="8999" max="9216" width="2.26953125" style="350"/>
    <col min="9217" max="9218" width="2.26953125" style="350" customWidth="1"/>
    <col min="9219" max="9221" width="2.26953125" style="350"/>
    <col min="9222" max="9222" width="2.453125" style="350" bestFit="1" customWidth="1"/>
    <col min="9223" max="9236" width="2.26953125" style="350"/>
    <col min="9237" max="9237" width="2.453125" style="350" bestFit="1" customWidth="1"/>
    <col min="9238" max="9242" width="2.26953125" style="350"/>
    <col min="9243" max="9254" width="2.7265625" style="350" customWidth="1"/>
    <col min="9255" max="9472" width="2.26953125" style="350"/>
    <col min="9473" max="9474" width="2.26953125" style="350" customWidth="1"/>
    <col min="9475" max="9477" width="2.26953125" style="350"/>
    <col min="9478" max="9478" width="2.453125" style="350" bestFit="1" customWidth="1"/>
    <col min="9479" max="9492" width="2.26953125" style="350"/>
    <col min="9493" max="9493" width="2.453125" style="350" bestFit="1" customWidth="1"/>
    <col min="9494" max="9498" width="2.26953125" style="350"/>
    <col min="9499" max="9510" width="2.7265625" style="350" customWidth="1"/>
    <col min="9511" max="9728" width="2.26953125" style="350"/>
    <col min="9729" max="9730" width="2.26953125" style="350" customWidth="1"/>
    <col min="9731" max="9733" width="2.26953125" style="350"/>
    <col min="9734" max="9734" width="2.453125" style="350" bestFit="1" customWidth="1"/>
    <col min="9735" max="9748" width="2.26953125" style="350"/>
    <col min="9749" max="9749" width="2.453125" style="350" bestFit="1" customWidth="1"/>
    <col min="9750" max="9754" width="2.26953125" style="350"/>
    <col min="9755" max="9766" width="2.7265625" style="350" customWidth="1"/>
    <col min="9767" max="9984" width="2.26953125" style="350"/>
    <col min="9985" max="9986" width="2.26953125" style="350" customWidth="1"/>
    <col min="9987" max="9989" width="2.26953125" style="350"/>
    <col min="9990" max="9990" width="2.453125" style="350" bestFit="1" customWidth="1"/>
    <col min="9991" max="10004" width="2.26953125" style="350"/>
    <col min="10005" max="10005" width="2.453125" style="350" bestFit="1" customWidth="1"/>
    <col min="10006" max="10010" width="2.26953125" style="350"/>
    <col min="10011" max="10022" width="2.7265625" style="350" customWidth="1"/>
    <col min="10023" max="10240" width="2.26953125" style="350"/>
    <col min="10241" max="10242" width="2.26953125" style="350" customWidth="1"/>
    <col min="10243" max="10245" width="2.26953125" style="350"/>
    <col min="10246" max="10246" width="2.453125" style="350" bestFit="1" customWidth="1"/>
    <col min="10247" max="10260" width="2.26953125" style="350"/>
    <col min="10261" max="10261" width="2.453125" style="350" bestFit="1" customWidth="1"/>
    <col min="10262" max="10266" width="2.26953125" style="350"/>
    <col min="10267" max="10278" width="2.7265625" style="350" customWidth="1"/>
    <col min="10279" max="10496" width="2.26953125" style="350"/>
    <col min="10497" max="10498" width="2.26953125" style="350" customWidth="1"/>
    <col min="10499" max="10501" width="2.26953125" style="350"/>
    <col min="10502" max="10502" width="2.453125" style="350" bestFit="1" customWidth="1"/>
    <col min="10503" max="10516" width="2.26953125" style="350"/>
    <col min="10517" max="10517" width="2.453125" style="350" bestFit="1" customWidth="1"/>
    <col min="10518" max="10522" width="2.26953125" style="350"/>
    <col min="10523" max="10534" width="2.7265625" style="350" customWidth="1"/>
    <col min="10535" max="10752" width="2.26953125" style="350"/>
    <col min="10753" max="10754" width="2.26953125" style="350" customWidth="1"/>
    <col min="10755" max="10757" width="2.26953125" style="350"/>
    <col min="10758" max="10758" width="2.453125" style="350" bestFit="1" customWidth="1"/>
    <col min="10759" max="10772" width="2.26953125" style="350"/>
    <col min="10773" max="10773" width="2.453125" style="350" bestFit="1" customWidth="1"/>
    <col min="10774" max="10778" width="2.26953125" style="350"/>
    <col min="10779" max="10790" width="2.7265625" style="350" customWidth="1"/>
    <col min="10791" max="11008" width="2.26953125" style="350"/>
    <col min="11009" max="11010" width="2.26953125" style="350" customWidth="1"/>
    <col min="11011" max="11013" width="2.26953125" style="350"/>
    <col min="11014" max="11014" width="2.453125" style="350" bestFit="1" customWidth="1"/>
    <col min="11015" max="11028" width="2.26953125" style="350"/>
    <col min="11029" max="11029" width="2.453125" style="350" bestFit="1" customWidth="1"/>
    <col min="11030" max="11034" width="2.26953125" style="350"/>
    <col min="11035" max="11046" width="2.7265625" style="350" customWidth="1"/>
    <col min="11047" max="11264" width="2.26953125" style="350"/>
    <col min="11265" max="11266" width="2.26953125" style="350" customWidth="1"/>
    <col min="11267" max="11269" width="2.26953125" style="350"/>
    <col min="11270" max="11270" width="2.453125" style="350" bestFit="1" customWidth="1"/>
    <col min="11271" max="11284" width="2.26953125" style="350"/>
    <col min="11285" max="11285" width="2.453125" style="350" bestFit="1" customWidth="1"/>
    <col min="11286" max="11290" width="2.26953125" style="350"/>
    <col min="11291" max="11302" width="2.7265625" style="350" customWidth="1"/>
    <col min="11303" max="11520" width="2.26953125" style="350"/>
    <col min="11521" max="11522" width="2.26953125" style="350" customWidth="1"/>
    <col min="11523" max="11525" width="2.26953125" style="350"/>
    <col min="11526" max="11526" width="2.453125" style="350" bestFit="1" customWidth="1"/>
    <col min="11527" max="11540" width="2.26953125" style="350"/>
    <col min="11541" max="11541" width="2.453125" style="350" bestFit="1" customWidth="1"/>
    <col min="11542" max="11546" width="2.26953125" style="350"/>
    <col min="11547" max="11558" width="2.7265625" style="350" customWidth="1"/>
    <col min="11559" max="11776" width="2.26953125" style="350"/>
    <col min="11777" max="11778" width="2.26953125" style="350" customWidth="1"/>
    <col min="11779" max="11781" width="2.26953125" style="350"/>
    <col min="11782" max="11782" width="2.453125" style="350" bestFit="1" customWidth="1"/>
    <col min="11783" max="11796" width="2.26953125" style="350"/>
    <col min="11797" max="11797" width="2.453125" style="350" bestFit="1" customWidth="1"/>
    <col min="11798" max="11802" width="2.26953125" style="350"/>
    <col min="11803" max="11814" width="2.7265625" style="350" customWidth="1"/>
    <col min="11815" max="12032" width="2.26953125" style="350"/>
    <col min="12033" max="12034" width="2.26953125" style="350" customWidth="1"/>
    <col min="12035" max="12037" width="2.26953125" style="350"/>
    <col min="12038" max="12038" width="2.453125" style="350" bestFit="1" customWidth="1"/>
    <col min="12039" max="12052" width="2.26953125" style="350"/>
    <col min="12053" max="12053" width="2.453125" style="350" bestFit="1" customWidth="1"/>
    <col min="12054" max="12058" width="2.26953125" style="350"/>
    <col min="12059" max="12070" width="2.7265625" style="350" customWidth="1"/>
    <col min="12071" max="12288" width="2.26953125" style="350"/>
    <col min="12289" max="12290" width="2.26953125" style="350" customWidth="1"/>
    <col min="12291" max="12293" width="2.26953125" style="350"/>
    <col min="12294" max="12294" width="2.453125" style="350" bestFit="1" customWidth="1"/>
    <col min="12295" max="12308" width="2.26953125" style="350"/>
    <col min="12309" max="12309" width="2.453125" style="350" bestFit="1" customWidth="1"/>
    <col min="12310" max="12314" width="2.26953125" style="350"/>
    <col min="12315" max="12326" width="2.7265625" style="350" customWidth="1"/>
    <col min="12327" max="12544" width="2.26953125" style="350"/>
    <col min="12545" max="12546" width="2.26953125" style="350" customWidth="1"/>
    <col min="12547" max="12549" width="2.26953125" style="350"/>
    <col min="12550" max="12550" width="2.453125" style="350" bestFit="1" customWidth="1"/>
    <col min="12551" max="12564" width="2.26953125" style="350"/>
    <col min="12565" max="12565" width="2.453125" style="350" bestFit="1" customWidth="1"/>
    <col min="12566" max="12570" width="2.26953125" style="350"/>
    <col min="12571" max="12582" width="2.7265625" style="350" customWidth="1"/>
    <col min="12583" max="12800" width="2.26953125" style="350"/>
    <col min="12801" max="12802" width="2.26953125" style="350" customWidth="1"/>
    <col min="12803" max="12805" width="2.26953125" style="350"/>
    <col min="12806" max="12806" width="2.453125" style="350" bestFit="1" customWidth="1"/>
    <col min="12807" max="12820" width="2.26953125" style="350"/>
    <col min="12821" max="12821" width="2.453125" style="350" bestFit="1" customWidth="1"/>
    <col min="12822" max="12826" width="2.26953125" style="350"/>
    <col min="12827" max="12838" width="2.7265625" style="350" customWidth="1"/>
    <col min="12839" max="13056" width="2.26953125" style="350"/>
    <col min="13057" max="13058" width="2.26953125" style="350" customWidth="1"/>
    <col min="13059" max="13061" width="2.26953125" style="350"/>
    <col min="13062" max="13062" width="2.453125" style="350" bestFit="1" customWidth="1"/>
    <col min="13063" max="13076" width="2.26953125" style="350"/>
    <col min="13077" max="13077" width="2.453125" style="350" bestFit="1" customWidth="1"/>
    <col min="13078" max="13082" width="2.26953125" style="350"/>
    <col min="13083" max="13094" width="2.7265625" style="350" customWidth="1"/>
    <col min="13095" max="13312" width="2.26953125" style="350"/>
    <col min="13313" max="13314" width="2.26953125" style="350" customWidth="1"/>
    <col min="13315" max="13317" width="2.26953125" style="350"/>
    <col min="13318" max="13318" width="2.453125" style="350" bestFit="1" customWidth="1"/>
    <col min="13319" max="13332" width="2.26953125" style="350"/>
    <col min="13333" max="13333" width="2.453125" style="350" bestFit="1" customWidth="1"/>
    <col min="13334" max="13338" width="2.26953125" style="350"/>
    <col min="13339" max="13350" width="2.7265625" style="350" customWidth="1"/>
    <col min="13351" max="13568" width="2.26953125" style="350"/>
    <col min="13569" max="13570" width="2.26953125" style="350" customWidth="1"/>
    <col min="13571" max="13573" width="2.26953125" style="350"/>
    <col min="13574" max="13574" width="2.453125" style="350" bestFit="1" customWidth="1"/>
    <col min="13575" max="13588" width="2.26953125" style="350"/>
    <col min="13589" max="13589" width="2.453125" style="350" bestFit="1" customWidth="1"/>
    <col min="13590" max="13594" width="2.26953125" style="350"/>
    <col min="13595" max="13606" width="2.7265625" style="350" customWidth="1"/>
    <col min="13607" max="13824" width="2.26953125" style="350"/>
    <col min="13825" max="13826" width="2.26953125" style="350" customWidth="1"/>
    <col min="13827" max="13829" width="2.26953125" style="350"/>
    <col min="13830" max="13830" width="2.453125" style="350" bestFit="1" customWidth="1"/>
    <col min="13831" max="13844" width="2.26953125" style="350"/>
    <col min="13845" max="13845" width="2.453125" style="350" bestFit="1" customWidth="1"/>
    <col min="13846" max="13850" width="2.26953125" style="350"/>
    <col min="13851" max="13862" width="2.7265625" style="350" customWidth="1"/>
    <col min="13863" max="14080" width="2.26953125" style="350"/>
    <col min="14081" max="14082" width="2.26953125" style="350" customWidth="1"/>
    <col min="14083" max="14085" width="2.26953125" style="350"/>
    <col min="14086" max="14086" width="2.453125" style="350" bestFit="1" customWidth="1"/>
    <col min="14087" max="14100" width="2.26953125" style="350"/>
    <col min="14101" max="14101" width="2.453125" style="350" bestFit="1" customWidth="1"/>
    <col min="14102" max="14106" width="2.26953125" style="350"/>
    <col min="14107" max="14118" width="2.7265625" style="350" customWidth="1"/>
    <col min="14119" max="14336" width="2.26953125" style="350"/>
    <col min="14337" max="14338" width="2.26953125" style="350" customWidth="1"/>
    <col min="14339" max="14341" width="2.26953125" style="350"/>
    <col min="14342" max="14342" width="2.453125" style="350" bestFit="1" customWidth="1"/>
    <col min="14343" max="14356" width="2.26953125" style="350"/>
    <col min="14357" max="14357" width="2.453125" style="350" bestFit="1" customWidth="1"/>
    <col min="14358" max="14362" width="2.26953125" style="350"/>
    <col min="14363" max="14374" width="2.7265625" style="350" customWidth="1"/>
    <col min="14375" max="14592" width="2.26953125" style="350"/>
    <col min="14593" max="14594" width="2.26953125" style="350" customWidth="1"/>
    <col min="14595" max="14597" width="2.26953125" style="350"/>
    <col min="14598" max="14598" width="2.453125" style="350" bestFit="1" customWidth="1"/>
    <col min="14599" max="14612" width="2.26953125" style="350"/>
    <col min="14613" max="14613" width="2.453125" style="350" bestFit="1" customWidth="1"/>
    <col min="14614" max="14618" width="2.26953125" style="350"/>
    <col min="14619" max="14630" width="2.7265625" style="350" customWidth="1"/>
    <col min="14631" max="14848" width="2.26953125" style="350"/>
    <col min="14849" max="14850" width="2.26953125" style="350" customWidth="1"/>
    <col min="14851" max="14853" width="2.26953125" style="350"/>
    <col min="14854" max="14854" width="2.453125" style="350" bestFit="1" customWidth="1"/>
    <col min="14855" max="14868" width="2.26953125" style="350"/>
    <col min="14869" max="14869" width="2.453125" style="350" bestFit="1" customWidth="1"/>
    <col min="14870" max="14874" width="2.26953125" style="350"/>
    <col min="14875" max="14886" width="2.7265625" style="350" customWidth="1"/>
    <col min="14887" max="15104" width="2.26953125" style="350"/>
    <col min="15105" max="15106" width="2.26953125" style="350" customWidth="1"/>
    <col min="15107" max="15109" width="2.26953125" style="350"/>
    <col min="15110" max="15110" width="2.453125" style="350" bestFit="1" customWidth="1"/>
    <col min="15111" max="15124" width="2.26953125" style="350"/>
    <col min="15125" max="15125" width="2.453125" style="350" bestFit="1" customWidth="1"/>
    <col min="15126" max="15130" width="2.26953125" style="350"/>
    <col min="15131" max="15142" width="2.7265625" style="350" customWidth="1"/>
    <col min="15143" max="15360" width="2.26953125" style="350"/>
    <col min="15361" max="15362" width="2.26953125" style="350" customWidth="1"/>
    <col min="15363" max="15365" width="2.26953125" style="350"/>
    <col min="15366" max="15366" width="2.453125" style="350" bestFit="1" customWidth="1"/>
    <col min="15367" max="15380" width="2.26953125" style="350"/>
    <col min="15381" max="15381" width="2.453125" style="350" bestFit="1" customWidth="1"/>
    <col min="15382" max="15386" width="2.26953125" style="350"/>
    <col min="15387" max="15398" width="2.7265625" style="350" customWidth="1"/>
    <col min="15399" max="15616" width="2.26953125" style="350"/>
    <col min="15617" max="15618" width="2.26953125" style="350" customWidth="1"/>
    <col min="15619" max="15621" width="2.26953125" style="350"/>
    <col min="15622" max="15622" width="2.453125" style="350" bestFit="1" customWidth="1"/>
    <col min="15623" max="15636" width="2.26953125" style="350"/>
    <col min="15637" max="15637" width="2.453125" style="350" bestFit="1" customWidth="1"/>
    <col min="15638" max="15642" width="2.26953125" style="350"/>
    <col min="15643" max="15654" width="2.7265625" style="350" customWidth="1"/>
    <col min="15655" max="15872" width="2.26953125" style="350"/>
    <col min="15873" max="15874" width="2.26953125" style="350" customWidth="1"/>
    <col min="15875" max="15877" width="2.26953125" style="350"/>
    <col min="15878" max="15878" width="2.453125" style="350" bestFit="1" customWidth="1"/>
    <col min="15879" max="15892" width="2.26953125" style="350"/>
    <col min="15893" max="15893" width="2.453125" style="350" bestFit="1" customWidth="1"/>
    <col min="15894" max="15898" width="2.26953125" style="350"/>
    <col min="15899" max="15910" width="2.7265625" style="350" customWidth="1"/>
    <col min="15911" max="16128" width="2.26953125" style="350"/>
    <col min="16129" max="16130" width="2.26953125" style="350" customWidth="1"/>
    <col min="16131" max="16133" width="2.26953125" style="350"/>
    <col min="16134" max="16134" width="2.453125" style="350" bestFit="1" customWidth="1"/>
    <col min="16135" max="16148" width="2.26953125" style="350"/>
    <col min="16149" max="16149" width="2.453125" style="350" bestFit="1" customWidth="1"/>
    <col min="16150" max="16154" width="2.26953125" style="350"/>
    <col min="16155" max="16166" width="2.7265625" style="350" customWidth="1"/>
    <col min="16167" max="16384" width="2.26953125" style="350"/>
  </cols>
  <sheetData>
    <row r="1" spans="1:39" ht="14">
      <c r="A1" s="510" t="s">
        <v>1033</v>
      </c>
      <c r="AF1" s="2412" t="s">
        <v>793</v>
      </c>
      <c r="AG1" s="2337"/>
      <c r="AH1" s="2337"/>
      <c r="AI1" s="2337"/>
      <c r="AJ1" s="2337"/>
      <c r="AK1" s="2337"/>
      <c r="AL1" s="2337"/>
    </row>
    <row r="3" spans="1:39" ht="17.25" customHeight="1">
      <c r="A3" s="2332" t="s">
        <v>610</v>
      </c>
      <c r="B3" s="2332"/>
      <c r="C3" s="2332"/>
      <c r="D3" s="2332"/>
      <c r="E3" s="2332"/>
      <c r="F3" s="2332"/>
      <c r="G3" s="2332"/>
      <c r="H3" s="2332"/>
      <c r="I3" s="2332"/>
      <c r="J3" s="2332"/>
      <c r="K3" s="2332"/>
      <c r="L3" s="2332"/>
      <c r="M3" s="2332"/>
      <c r="N3" s="2332"/>
      <c r="O3" s="2332"/>
      <c r="P3" s="2332"/>
      <c r="Q3" s="2332"/>
      <c r="R3" s="2332"/>
      <c r="S3" s="2332"/>
      <c r="T3" s="2332"/>
      <c r="U3" s="2332"/>
      <c r="V3" s="2332"/>
      <c r="W3" s="2332"/>
      <c r="X3" s="2332"/>
      <c r="Y3" s="2332"/>
      <c r="Z3" s="2332"/>
      <c r="AA3" s="2332"/>
      <c r="AB3" s="2332"/>
      <c r="AC3" s="2332"/>
      <c r="AD3" s="2332"/>
      <c r="AE3" s="2332"/>
      <c r="AF3" s="2332"/>
      <c r="AG3" s="2332"/>
      <c r="AH3" s="2332"/>
      <c r="AI3" s="2332"/>
      <c r="AJ3" s="2332"/>
      <c r="AK3" s="2332"/>
      <c r="AL3" s="2332"/>
      <c r="AM3" s="2332"/>
    </row>
    <row r="4" spans="1:39" ht="17.25" customHeight="1">
      <c r="A4" s="2332"/>
      <c r="B4" s="2332"/>
      <c r="C4" s="2332"/>
      <c r="D4" s="2332"/>
      <c r="E4" s="2332"/>
      <c r="F4" s="2332"/>
      <c r="G4" s="2332"/>
      <c r="H4" s="2332"/>
      <c r="I4" s="2332"/>
      <c r="J4" s="2332"/>
      <c r="K4" s="2332"/>
      <c r="L4" s="2332"/>
      <c r="M4" s="2332"/>
      <c r="N4" s="2332"/>
      <c r="O4" s="2332"/>
      <c r="P4" s="2332"/>
      <c r="Q4" s="2332"/>
      <c r="R4" s="2332"/>
      <c r="S4" s="2332"/>
      <c r="T4" s="2332"/>
      <c r="U4" s="2332"/>
      <c r="V4" s="2332"/>
      <c r="W4" s="2332"/>
      <c r="X4" s="2332"/>
      <c r="Y4" s="2332"/>
      <c r="Z4" s="2332"/>
      <c r="AA4" s="2332"/>
      <c r="AB4" s="2332"/>
      <c r="AC4" s="2332"/>
      <c r="AD4" s="2332"/>
      <c r="AE4" s="2332"/>
      <c r="AF4" s="2332"/>
      <c r="AG4" s="2332"/>
      <c r="AH4" s="2332"/>
      <c r="AI4" s="2332"/>
      <c r="AJ4" s="2332"/>
      <c r="AK4" s="2332"/>
      <c r="AL4" s="2332"/>
      <c r="AM4" s="2332"/>
    </row>
    <row r="6" spans="1:39" ht="15" customHeight="1">
      <c r="B6" s="2378" t="s">
        <v>508</v>
      </c>
      <c r="C6" s="2378"/>
      <c r="D6" s="2378"/>
      <c r="E6" s="2378"/>
      <c r="F6" s="2378"/>
      <c r="G6" s="2378"/>
      <c r="H6" s="2378"/>
      <c r="I6" s="2378"/>
      <c r="J6" s="2378"/>
      <c r="K6" s="2378"/>
      <c r="L6" s="2378"/>
      <c r="M6" s="2378"/>
      <c r="N6" s="2378"/>
      <c r="O6" s="2378"/>
      <c r="P6" s="2378"/>
      <c r="Q6" s="2378"/>
      <c r="R6" s="2378"/>
      <c r="S6" s="2378"/>
      <c r="T6" s="2378"/>
      <c r="U6" s="2378"/>
      <c r="V6" s="2378"/>
      <c r="W6" s="2378"/>
      <c r="X6" s="2378"/>
      <c r="Y6" s="2378"/>
      <c r="Z6" s="2378"/>
      <c r="AA6" s="2378"/>
      <c r="AB6" s="2378"/>
      <c r="AC6" s="2378"/>
      <c r="AD6" s="2378"/>
      <c r="AE6" s="2378"/>
      <c r="AF6" s="2378"/>
      <c r="AG6" s="2378"/>
      <c r="AH6" s="2378"/>
      <c r="AI6" s="2378"/>
      <c r="AJ6" s="2378"/>
      <c r="AK6" s="2378"/>
      <c r="AL6" s="2378"/>
    </row>
    <row r="7" spans="1:39" ht="15" customHeight="1">
      <c r="B7" s="2378"/>
      <c r="C7" s="2378"/>
      <c r="D7" s="2378"/>
      <c r="E7" s="2378"/>
      <c r="F7" s="2378"/>
      <c r="G7" s="2378"/>
      <c r="H7" s="2378"/>
      <c r="I7" s="2378"/>
      <c r="J7" s="2378"/>
      <c r="K7" s="2378"/>
      <c r="L7" s="2378"/>
      <c r="M7" s="2378"/>
      <c r="N7" s="2378"/>
      <c r="O7" s="2378"/>
      <c r="P7" s="2378"/>
      <c r="Q7" s="2378"/>
      <c r="R7" s="2378"/>
      <c r="S7" s="2378"/>
      <c r="T7" s="2309"/>
      <c r="U7" s="2309"/>
      <c r="V7" s="2309"/>
      <c r="W7" s="2309"/>
      <c r="X7" s="2309"/>
      <c r="Y7" s="2309"/>
      <c r="Z7" s="2309"/>
      <c r="AA7" s="2309"/>
      <c r="AB7" s="2309"/>
      <c r="AC7" s="2309"/>
      <c r="AD7" s="2309"/>
      <c r="AE7" s="2309"/>
      <c r="AF7" s="2309"/>
      <c r="AG7" s="2309"/>
      <c r="AH7" s="2309"/>
      <c r="AI7" s="2309"/>
      <c r="AJ7" s="2309"/>
      <c r="AK7" s="2309"/>
      <c r="AL7" s="2309"/>
    </row>
    <row r="8" spans="1:39" ht="15" customHeight="1">
      <c r="B8" s="2311" t="s">
        <v>611</v>
      </c>
      <c r="C8" s="2312"/>
      <c r="D8" s="2312"/>
      <c r="E8" s="2312"/>
      <c r="F8" s="2312"/>
      <c r="G8" s="2312"/>
      <c r="H8" s="2312"/>
      <c r="I8" s="2312"/>
      <c r="J8" s="2312"/>
      <c r="K8" s="2312"/>
      <c r="L8" s="2311" t="s">
        <v>612</v>
      </c>
      <c r="M8" s="2312"/>
      <c r="N8" s="2312"/>
      <c r="O8" s="2312"/>
      <c r="P8" s="2312"/>
      <c r="Q8" s="2312"/>
      <c r="R8" s="2312"/>
      <c r="S8" s="2312"/>
      <c r="T8" s="2312"/>
      <c r="U8" s="2312"/>
      <c r="V8" s="2312"/>
      <c r="W8" s="2312"/>
      <c r="X8" s="2312"/>
      <c r="Y8" s="2312"/>
      <c r="Z8" s="2312"/>
      <c r="AA8" s="2312"/>
      <c r="AB8" s="2312"/>
      <c r="AC8" s="2312"/>
      <c r="AD8" s="2312"/>
      <c r="AE8" s="2312"/>
      <c r="AF8" s="2312"/>
      <c r="AG8" s="2312"/>
      <c r="AH8" s="2312"/>
      <c r="AI8" s="2312"/>
      <c r="AJ8" s="2312"/>
      <c r="AK8" s="2312"/>
      <c r="AL8" s="2313"/>
    </row>
    <row r="9" spans="1:39" ht="15" customHeight="1">
      <c r="B9" s="2314"/>
      <c r="C9" s="2315"/>
      <c r="D9" s="2315"/>
      <c r="E9" s="2315"/>
      <c r="F9" s="2315"/>
      <c r="G9" s="2315"/>
      <c r="H9" s="2315"/>
      <c r="I9" s="2315"/>
      <c r="J9" s="2315"/>
      <c r="K9" s="2315"/>
      <c r="L9" s="2314"/>
      <c r="M9" s="2315"/>
      <c r="N9" s="2315"/>
      <c r="O9" s="2315"/>
      <c r="P9" s="2315"/>
      <c r="Q9" s="2315"/>
      <c r="R9" s="2315"/>
      <c r="S9" s="2315"/>
      <c r="T9" s="2315"/>
      <c r="U9" s="2315"/>
      <c r="V9" s="2315"/>
      <c r="W9" s="2315"/>
      <c r="X9" s="2315"/>
      <c r="Y9" s="2315"/>
      <c r="Z9" s="2315"/>
      <c r="AA9" s="2315"/>
      <c r="AB9" s="2315"/>
      <c r="AC9" s="2315"/>
      <c r="AD9" s="2315"/>
      <c r="AE9" s="2315"/>
      <c r="AF9" s="2315"/>
      <c r="AG9" s="2315"/>
      <c r="AH9" s="2315"/>
      <c r="AI9" s="2315"/>
      <c r="AJ9" s="2315"/>
      <c r="AK9" s="2315"/>
      <c r="AL9" s="2316"/>
    </row>
    <row r="10" spans="1:39" ht="15" customHeight="1">
      <c r="B10" s="2413" t="s">
        <v>586</v>
      </c>
      <c r="C10" s="2414"/>
      <c r="D10" s="2414"/>
      <c r="E10" s="2414"/>
      <c r="F10" s="2414"/>
      <c r="G10" s="2414"/>
      <c r="H10" s="2414"/>
      <c r="I10" s="2414"/>
      <c r="J10" s="2414"/>
      <c r="K10" s="2415"/>
      <c r="L10" s="352"/>
      <c r="M10" s="352"/>
      <c r="N10" s="352"/>
      <c r="O10" s="352"/>
      <c r="P10" s="352"/>
      <c r="Q10" s="352"/>
      <c r="R10" s="374"/>
      <c r="S10" s="374"/>
      <c r="T10" s="352"/>
      <c r="U10" s="352"/>
      <c r="V10" s="352"/>
      <c r="W10" s="352"/>
      <c r="X10" s="352"/>
      <c r="Y10" s="352"/>
      <c r="Z10" s="352"/>
      <c r="AA10" s="352"/>
      <c r="AB10" s="352"/>
      <c r="AC10" s="352"/>
      <c r="AD10" s="352"/>
      <c r="AE10" s="352"/>
      <c r="AF10" s="352"/>
      <c r="AG10" s="352"/>
      <c r="AH10" s="352"/>
      <c r="AI10" s="352"/>
      <c r="AJ10" s="352"/>
      <c r="AK10" s="352"/>
      <c r="AL10" s="354"/>
    </row>
    <row r="11" spans="1:39" ht="15" customHeight="1">
      <c r="B11" s="2416"/>
      <c r="C11" s="2417"/>
      <c r="D11" s="2417"/>
      <c r="E11" s="2417"/>
      <c r="F11" s="2417"/>
      <c r="G11" s="2417"/>
      <c r="H11" s="2417"/>
      <c r="I11" s="2417"/>
      <c r="J11" s="2417"/>
      <c r="K11" s="2418"/>
      <c r="R11" s="375"/>
      <c r="S11" s="350">
        <v>1</v>
      </c>
      <c r="T11" s="357"/>
      <c r="U11" s="350" t="s">
        <v>589</v>
      </c>
      <c r="AL11" s="356"/>
    </row>
    <row r="12" spans="1:39" ht="15" customHeight="1">
      <c r="B12" s="2416"/>
      <c r="C12" s="2417"/>
      <c r="D12" s="2417"/>
      <c r="E12" s="2417"/>
      <c r="F12" s="2417"/>
      <c r="G12" s="2417"/>
      <c r="H12" s="2417"/>
      <c r="I12" s="2417"/>
      <c r="J12" s="2417"/>
      <c r="K12" s="2418"/>
      <c r="R12" s="375"/>
      <c r="S12" s="350">
        <v>2</v>
      </c>
      <c r="T12" s="357"/>
      <c r="U12" s="350" t="s">
        <v>591</v>
      </c>
      <c r="AL12" s="358"/>
    </row>
    <row r="13" spans="1:39" ht="15" customHeight="1">
      <c r="B13" s="2416"/>
      <c r="C13" s="2417"/>
      <c r="D13" s="2417"/>
      <c r="E13" s="2417"/>
      <c r="F13" s="2417"/>
      <c r="G13" s="2417"/>
      <c r="H13" s="2417"/>
      <c r="I13" s="2417"/>
      <c r="J13" s="2417"/>
      <c r="K13" s="2418"/>
      <c r="R13" s="375"/>
      <c r="S13" s="350">
        <v>3</v>
      </c>
      <c r="T13" s="357"/>
      <c r="U13" s="350" t="s">
        <v>593</v>
      </c>
      <c r="AL13" s="356"/>
    </row>
    <row r="14" spans="1:39" ht="15" customHeight="1">
      <c r="B14" s="2416"/>
      <c r="C14" s="2417"/>
      <c r="D14" s="2417"/>
      <c r="E14" s="2417"/>
      <c r="F14" s="2417"/>
      <c r="G14" s="2417"/>
      <c r="H14" s="2417"/>
      <c r="I14" s="2417"/>
      <c r="J14" s="2417"/>
      <c r="K14" s="2418"/>
      <c r="R14" s="375"/>
      <c r="S14" s="350">
        <v>4</v>
      </c>
      <c r="T14" s="357"/>
      <c r="U14" s="350" t="s">
        <v>595</v>
      </c>
      <c r="AL14" s="356"/>
    </row>
    <row r="15" spans="1:39" ht="15" customHeight="1">
      <c r="B15" s="2416"/>
      <c r="C15" s="2417"/>
      <c r="D15" s="2417"/>
      <c r="E15" s="2417"/>
      <c r="F15" s="2417"/>
      <c r="G15" s="2417"/>
      <c r="H15" s="2417"/>
      <c r="I15" s="2417"/>
      <c r="J15" s="2417"/>
      <c r="K15" s="2418"/>
      <c r="R15" s="375"/>
      <c r="S15" s="350">
        <v>5</v>
      </c>
      <c r="T15" s="357"/>
      <c r="U15" s="350" t="s">
        <v>597</v>
      </c>
      <c r="AL15" s="356"/>
    </row>
    <row r="16" spans="1:39" ht="15" customHeight="1">
      <c r="B16" s="2419"/>
      <c r="C16" s="2420"/>
      <c r="D16" s="2420"/>
      <c r="E16" s="2420"/>
      <c r="F16" s="2420"/>
      <c r="G16" s="2420"/>
      <c r="H16" s="2420"/>
      <c r="I16" s="2420"/>
      <c r="J16" s="2420"/>
      <c r="K16" s="2421"/>
      <c r="L16" s="359"/>
      <c r="M16" s="359"/>
      <c r="N16" s="359"/>
      <c r="O16" s="359"/>
      <c r="P16" s="359"/>
      <c r="Q16" s="359"/>
      <c r="R16" s="376"/>
      <c r="S16" s="376"/>
      <c r="T16" s="359"/>
      <c r="U16" s="359"/>
      <c r="V16" s="359"/>
      <c r="W16" s="359"/>
      <c r="X16" s="359"/>
      <c r="Y16" s="359"/>
      <c r="Z16" s="359"/>
      <c r="AA16" s="359"/>
      <c r="AB16" s="359"/>
      <c r="AC16" s="359"/>
      <c r="AD16" s="359"/>
      <c r="AE16" s="359"/>
      <c r="AF16" s="359"/>
      <c r="AG16" s="359"/>
      <c r="AH16" s="359"/>
      <c r="AI16" s="359"/>
      <c r="AJ16" s="359"/>
      <c r="AK16" s="359"/>
      <c r="AL16" s="361"/>
    </row>
    <row r="17" spans="2:38" ht="15" customHeight="1">
      <c r="B17" s="2413" t="s">
        <v>806</v>
      </c>
      <c r="C17" s="2414"/>
      <c r="D17" s="2414"/>
      <c r="E17" s="2414"/>
      <c r="F17" s="2414"/>
      <c r="G17" s="2414"/>
      <c r="H17" s="2414"/>
      <c r="I17" s="2414"/>
      <c r="J17" s="2414"/>
      <c r="K17" s="2415"/>
      <c r="L17" s="352"/>
      <c r="M17" s="352"/>
      <c r="N17" s="352"/>
      <c r="O17" s="352"/>
      <c r="P17" s="352"/>
      <c r="Q17" s="352"/>
      <c r="R17" s="362"/>
      <c r="S17" s="362"/>
      <c r="T17" s="352"/>
      <c r="U17" s="352"/>
      <c r="V17" s="352"/>
      <c r="W17" s="363"/>
      <c r="X17" s="363"/>
      <c r="Y17" s="363"/>
      <c r="Z17" s="363"/>
      <c r="AA17" s="363"/>
      <c r="AB17" s="363"/>
      <c r="AC17" s="363"/>
      <c r="AD17" s="363"/>
      <c r="AE17" s="363"/>
      <c r="AF17" s="363"/>
      <c r="AG17" s="363"/>
      <c r="AH17" s="363"/>
      <c r="AI17" s="363"/>
      <c r="AJ17" s="363"/>
      <c r="AK17" s="363"/>
      <c r="AL17" s="354"/>
    </row>
    <row r="18" spans="2:38" ht="15" customHeight="1">
      <c r="B18" s="2416"/>
      <c r="C18" s="2417"/>
      <c r="D18" s="2417"/>
      <c r="E18" s="2417"/>
      <c r="F18" s="2417"/>
      <c r="G18" s="2417"/>
      <c r="H18" s="2417"/>
      <c r="I18" s="2417"/>
      <c r="J18" s="2417"/>
      <c r="K18" s="2418"/>
      <c r="P18" s="377"/>
      <c r="S18" s="350">
        <v>1</v>
      </c>
      <c r="U18" s="350" t="s">
        <v>807</v>
      </c>
      <c r="AL18" s="358"/>
    </row>
    <row r="19" spans="2:38" ht="15" customHeight="1">
      <c r="B19" s="2416"/>
      <c r="C19" s="2417"/>
      <c r="D19" s="2417"/>
      <c r="E19" s="2417"/>
      <c r="F19" s="2417"/>
      <c r="G19" s="2417"/>
      <c r="H19" s="2417"/>
      <c r="I19" s="2417"/>
      <c r="J19" s="2417"/>
      <c r="K19" s="2418"/>
      <c r="S19" s="350">
        <v>2</v>
      </c>
      <c r="U19" s="350" t="s">
        <v>808</v>
      </c>
      <c r="AL19" s="358"/>
    </row>
    <row r="20" spans="2:38" ht="15" customHeight="1">
      <c r="B20" s="2416"/>
      <c r="C20" s="2417"/>
      <c r="D20" s="2417"/>
      <c r="E20" s="2417"/>
      <c r="F20" s="2417"/>
      <c r="G20" s="2417"/>
      <c r="H20" s="2417"/>
      <c r="I20" s="2417"/>
      <c r="J20" s="2417"/>
      <c r="K20" s="2418"/>
      <c r="N20" s="370"/>
      <c r="O20" s="370"/>
      <c r="S20" s="350">
        <v>3</v>
      </c>
      <c r="U20" s="350" t="s">
        <v>809</v>
      </c>
      <c r="AL20" s="358"/>
    </row>
    <row r="21" spans="2:38" ht="15" customHeight="1">
      <c r="B21" s="2416"/>
      <c r="C21" s="2417"/>
      <c r="D21" s="2417"/>
      <c r="E21" s="2417"/>
      <c r="F21" s="2417"/>
      <c r="G21" s="2417"/>
      <c r="H21" s="2417"/>
      <c r="I21" s="2417"/>
      <c r="J21" s="2417"/>
      <c r="K21" s="2418"/>
      <c r="N21" s="370"/>
      <c r="O21" s="370"/>
      <c r="S21" s="350">
        <v>4</v>
      </c>
      <c r="U21" s="350" t="s">
        <v>810</v>
      </c>
      <c r="AL21" s="358"/>
    </row>
    <row r="22" spans="2:38" ht="15" customHeight="1">
      <c r="B22" s="2416"/>
      <c r="C22" s="2417"/>
      <c r="D22" s="2417"/>
      <c r="E22" s="2417"/>
      <c r="F22" s="2417"/>
      <c r="G22" s="2417"/>
      <c r="H22" s="2417"/>
      <c r="I22" s="2417"/>
      <c r="J22" s="2417"/>
      <c r="K22" s="2418"/>
      <c r="N22" s="370"/>
      <c r="O22" s="370"/>
      <c r="S22" s="350">
        <v>5</v>
      </c>
      <c r="U22" s="350" t="s">
        <v>811</v>
      </c>
      <c r="AL22" s="358"/>
    </row>
    <row r="23" spans="2:38" ht="15" customHeight="1">
      <c r="B23" s="2416"/>
      <c r="C23" s="2417"/>
      <c r="D23" s="2417"/>
      <c r="E23" s="2417"/>
      <c r="F23" s="2417"/>
      <c r="G23" s="2417"/>
      <c r="H23" s="2417"/>
      <c r="I23" s="2417"/>
      <c r="J23" s="2417"/>
      <c r="K23" s="2418"/>
      <c r="N23" s="370"/>
      <c r="O23" s="370"/>
      <c r="S23" s="350">
        <v>6</v>
      </c>
      <c r="U23" s="350" t="s">
        <v>812</v>
      </c>
      <c r="AL23" s="358"/>
    </row>
    <row r="24" spans="2:38" ht="15" customHeight="1">
      <c r="B24" s="2416"/>
      <c r="C24" s="2417"/>
      <c r="D24" s="2417"/>
      <c r="E24" s="2417"/>
      <c r="F24" s="2417"/>
      <c r="G24" s="2417"/>
      <c r="H24" s="2417"/>
      <c r="I24" s="2417"/>
      <c r="J24" s="2417"/>
      <c r="K24" s="2418"/>
      <c r="N24" s="370"/>
      <c r="O24" s="370"/>
      <c r="S24" s="350">
        <v>7</v>
      </c>
      <c r="U24" s="350" t="s">
        <v>813</v>
      </c>
      <c r="AL24" s="358"/>
    </row>
    <row r="25" spans="2:38" ht="15" customHeight="1">
      <c r="B25" s="2416"/>
      <c r="C25" s="2417"/>
      <c r="D25" s="2417"/>
      <c r="E25" s="2417"/>
      <c r="F25" s="2417"/>
      <c r="G25" s="2417"/>
      <c r="H25" s="2417"/>
      <c r="I25" s="2417"/>
      <c r="J25" s="2417"/>
      <c r="K25" s="2418"/>
      <c r="N25" s="370"/>
      <c r="O25" s="370"/>
      <c r="S25" s="350">
        <v>8</v>
      </c>
      <c r="U25" s="350" t="s">
        <v>600</v>
      </c>
      <c r="AL25" s="358"/>
    </row>
    <row r="26" spans="2:38" ht="15" customHeight="1">
      <c r="B26" s="2419"/>
      <c r="C26" s="2420"/>
      <c r="D26" s="2420"/>
      <c r="E26" s="2420"/>
      <c r="F26" s="2420"/>
      <c r="G26" s="2420"/>
      <c r="H26" s="2420"/>
      <c r="I26" s="2420"/>
      <c r="J26" s="2420"/>
      <c r="K26" s="2421"/>
      <c r="L26" s="359"/>
      <c r="M26" s="359"/>
      <c r="N26" s="378"/>
      <c r="O26" s="378"/>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67"/>
    </row>
    <row r="27" spans="2:38" ht="15" customHeight="1">
      <c r="B27" s="2413" t="s">
        <v>814</v>
      </c>
      <c r="C27" s="2414"/>
      <c r="D27" s="2414"/>
      <c r="E27" s="2414"/>
      <c r="F27" s="2414"/>
      <c r="G27" s="2414"/>
      <c r="H27" s="2414"/>
      <c r="I27" s="2414"/>
      <c r="J27" s="2414"/>
      <c r="K27" s="2415"/>
      <c r="L27" s="2422" t="s">
        <v>815</v>
      </c>
      <c r="M27" s="2423"/>
      <c r="N27" s="379" t="s">
        <v>816</v>
      </c>
      <c r="O27" s="379"/>
      <c r="P27" s="352"/>
      <c r="Q27" s="352"/>
      <c r="R27" s="362"/>
      <c r="S27" s="362"/>
      <c r="T27" s="352"/>
      <c r="U27" s="352"/>
      <c r="V27" s="352"/>
      <c r="W27" s="363"/>
      <c r="X27" s="363"/>
      <c r="Y27" s="363"/>
      <c r="Z27" s="363"/>
      <c r="AA27" s="363"/>
      <c r="AB27" s="363"/>
      <c r="AC27" s="363"/>
      <c r="AD27" s="363"/>
      <c r="AE27" s="363"/>
      <c r="AF27" s="363"/>
      <c r="AG27" s="363"/>
      <c r="AH27" s="363"/>
      <c r="AI27" s="363"/>
      <c r="AJ27" s="363"/>
      <c r="AK27" s="363"/>
      <c r="AL27" s="354"/>
    </row>
    <row r="28" spans="2:38" ht="15" customHeight="1">
      <c r="B28" s="2416"/>
      <c r="C28" s="2417"/>
      <c r="D28" s="2417"/>
      <c r="E28" s="2417"/>
      <c r="F28" s="2417"/>
      <c r="G28" s="2417"/>
      <c r="H28" s="2417"/>
      <c r="I28" s="2417"/>
      <c r="J28" s="2417"/>
      <c r="K28" s="2418"/>
      <c r="L28" s="2422"/>
      <c r="M28" s="2423"/>
      <c r="P28" s="377"/>
      <c r="AL28" s="358"/>
    </row>
    <row r="29" spans="2:38" ht="15" customHeight="1">
      <c r="B29" s="2416"/>
      <c r="C29" s="2417"/>
      <c r="D29" s="2417"/>
      <c r="E29" s="2417"/>
      <c r="F29" s="2417"/>
      <c r="G29" s="2417"/>
      <c r="H29" s="2417"/>
      <c r="I29" s="2417"/>
      <c r="J29" s="2417"/>
      <c r="K29" s="2418"/>
      <c r="L29" s="2422"/>
      <c r="M29" s="2423"/>
      <c r="N29" s="380" t="s">
        <v>817</v>
      </c>
      <c r="AL29" s="358"/>
    </row>
    <row r="30" spans="2:38" ht="15" customHeight="1">
      <c r="B30" s="2416"/>
      <c r="C30" s="2417"/>
      <c r="D30" s="2417"/>
      <c r="E30" s="2417"/>
      <c r="F30" s="2417"/>
      <c r="G30" s="2417"/>
      <c r="H30" s="2417"/>
      <c r="I30" s="2417"/>
      <c r="J30" s="2417"/>
      <c r="K30" s="2418"/>
      <c r="L30" s="2422"/>
      <c r="M30" s="2423"/>
      <c r="N30" s="370"/>
      <c r="O30" s="370"/>
      <c r="AL30" s="358"/>
    </row>
    <row r="31" spans="2:38" ht="15" customHeight="1">
      <c r="B31" s="2416"/>
      <c r="C31" s="2417"/>
      <c r="D31" s="2417"/>
      <c r="E31" s="2417"/>
      <c r="F31" s="2417"/>
      <c r="G31" s="2417"/>
      <c r="H31" s="2417"/>
      <c r="I31" s="2417"/>
      <c r="J31" s="2417"/>
      <c r="K31" s="2418"/>
      <c r="L31" s="2422"/>
      <c r="M31" s="2423"/>
      <c r="N31" s="378"/>
      <c r="O31" s="378"/>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67"/>
    </row>
    <row r="32" spans="2:38" ht="15" customHeight="1">
      <c r="B32" s="2416"/>
      <c r="C32" s="2417"/>
      <c r="D32" s="2417"/>
      <c r="E32" s="2417"/>
      <c r="F32" s="2417"/>
      <c r="G32" s="2417"/>
      <c r="H32" s="2417"/>
      <c r="I32" s="2417"/>
      <c r="J32" s="2417"/>
      <c r="K32" s="2418"/>
      <c r="L32" s="2424" t="s">
        <v>124</v>
      </c>
      <c r="M32" s="2425"/>
      <c r="N32" s="370"/>
      <c r="O32" s="370"/>
      <c r="AL32" s="358"/>
    </row>
    <row r="33" spans="2:38" ht="15" customHeight="1">
      <c r="B33" s="2416"/>
      <c r="C33" s="2417"/>
      <c r="D33" s="2417"/>
      <c r="E33" s="2417"/>
      <c r="F33" s="2417"/>
      <c r="G33" s="2417"/>
      <c r="H33" s="2417"/>
      <c r="I33" s="2417"/>
      <c r="J33" s="2417"/>
      <c r="K33" s="2418"/>
      <c r="L33" s="2426"/>
      <c r="M33" s="2427"/>
      <c r="N33" s="370"/>
      <c r="O33" s="370"/>
      <c r="AL33" s="358"/>
    </row>
    <row r="34" spans="2:38" ht="15" customHeight="1">
      <c r="B34" s="2416"/>
      <c r="C34" s="2417"/>
      <c r="D34" s="2417"/>
      <c r="E34" s="2417"/>
      <c r="F34" s="2417"/>
      <c r="G34" s="2417"/>
      <c r="H34" s="2417"/>
      <c r="I34" s="2417"/>
      <c r="J34" s="2417"/>
      <c r="K34" s="2418"/>
      <c r="L34" s="2426"/>
      <c r="M34" s="2427"/>
      <c r="N34" s="370"/>
      <c r="O34" s="370"/>
      <c r="AL34" s="358"/>
    </row>
    <row r="35" spans="2:38" ht="15" customHeight="1">
      <c r="B35" s="2416"/>
      <c r="C35" s="2417"/>
      <c r="D35" s="2417"/>
      <c r="E35" s="2417"/>
      <c r="F35" s="2417"/>
      <c r="G35" s="2417"/>
      <c r="H35" s="2417"/>
      <c r="I35" s="2417"/>
      <c r="J35" s="2417"/>
      <c r="K35" s="2418"/>
      <c r="L35" s="2426"/>
      <c r="M35" s="2427"/>
      <c r="N35" s="370"/>
      <c r="O35" s="370"/>
      <c r="AL35" s="358"/>
    </row>
    <row r="36" spans="2:38" ht="15" customHeight="1">
      <c r="B36" s="2419"/>
      <c r="C36" s="2420"/>
      <c r="D36" s="2420"/>
      <c r="E36" s="2420"/>
      <c r="F36" s="2420"/>
      <c r="G36" s="2420"/>
      <c r="H36" s="2420"/>
      <c r="I36" s="2420"/>
      <c r="J36" s="2420"/>
      <c r="K36" s="2421"/>
      <c r="L36" s="2426"/>
      <c r="M36" s="2427"/>
      <c r="N36" s="378"/>
      <c r="O36" s="378"/>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67"/>
    </row>
    <row r="37" spans="2:38" ht="75" customHeight="1">
      <c r="B37" s="2339" t="s">
        <v>818</v>
      </c>
      <c r="C37" s="2339"/>
      <c r="D37" s="2339"/>
      <c r="E37" s="2339"/>
      <c r="F37" s="2339"/>
      <c r="G37" s="2339"/>
      <c r="H37" s="2339"/>
      <c r="I37" s="2339"/>
      <c r="J37" s="2339"/>
      <c r="K37" s="2339"/>
      <c r="L37" s="2339"/>
      <c r="M37" s="2339"/>
      <c r="N37" s="2339"/>
      <c r="O37" s="2339"/>
      <c r="P37" s="2339"/>
      <c r="Q37" s="2339"/>
      <c r="R37" s="2339"/>
      <c r="S37" s="2339"/>
      <c r="T37" s="2339"/>
      <c r="U37" s="2339"/>
      <c r="V37" s="2339"/>
      <c r="W37" s="2339"/>
      <c r="X37" s="2339"/>
      <c r="Y37" s="2339"/>
      <c r="Z37" s="2339"/>
      <c r="AA37" s="2339"/>
      <c r="AB37" s="2339"/>
      <c r="AC37" s="2339"/>
      <c r="AD37" s="2339"/>
      <c r="AE37" s="2339"/>
      <c r="AF37" s="2339"/>
      <c r="AG37" s="2339"/>
      <c r="AH37" s="2339"/>
      <c r="AI37" s="2339"/>
      <c r="AJ37" s="2339"/>
      <c r="AK37" s="2339"/>
      <c r="AL37" s="2339"/>
    </row>
    <row r="38" spans="2:38">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row>
  </sheetData>
  <customSheetViews>
    <customSheetView guid="{86B41AF5-FF3A-4416-A5C4-EFC15DC936A3}" scale="110" showPageBreaks="1" showGridLines="0" printArea="1" view="pageBreakPreview">
      <selection activeCell="B1" sqref="B1"/>
      <colBreaks count="1" manualBreakCount="1">
        <brk id="38" max="1048575" man="1"/>
      </colBreaks>
      <pageMargins left="0.7" right="0.7" top="0.75" bottom="0.75" header="0.3" footer="0.3"/>
      <pageSetup paperSize="9" scale="96" orientation="portrait" r:id="rId1"/>
    </customSheetView>
  </customSheetViews>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6"/>
  <pageMargins left="0.7" right="0.7" top="0.75" bottom="0.75" header="0.3" footer="0.3"/>
  <pageSetup paperSize="9" scale="96" orientation="portrait" r:id="rId2"/>
  <colBreaks count="1" manualBreakCount="1">
    <brk id="38" max="1048575" man="1"/>
  </colBreaks>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0A9BE-2B38-465E-BB2F-E0D9B42AE3C8}">
  <dimension ref="B1:V139"/>
  <sheetViews>
    <sheetView view="pageBreakPreview" zoomScale="46" zoomScaleNormal="100" zoomScaleSheetLayoutView="46" zoomScalePageLayoutView="40" workbookViewId="0">
      <selection activeCell="T24" activeCellId="12" sqref="H49 H47 H39 T35:T37 T40:T42 T45:T47 H24:H25 H15 T13 T15 T19 T21:T22 T24:T25"/>
    </sheetView>
  </sheetViews>
  <sheetFormatPr defaultColWidth="9" defaultRowHeight="21"/>
  <cols>
    <col min="1" max="1" width="3.453125" style="1037" customWidth="1"/>
    <col min="2" max="3" width="11.26953125" style="1037" customWidth="1"/>
    <col min="4" max="7" width="15.453125" style="1037" customWidth="1"/>
    <col min="8" max="9" width="11.26953125" style="1037" customWidth="1"/>
    <col min="10" max="10" width="4.7265625" style="1037" customWidth="1"/>
    <col min="11" max="12" width="11.26953125" style="1037" customWidth="1"/>
    <col min="13" max="19" width="9.90625" style="1037" customWidth="1"/>
    <col min="20" max="20" width="11.36328125" style="1037" customWidth="1"/>
    <col min="21" max="21" width="10.7265625" style="1037" customWidth="1"/>
    <col min="22" max="22" width="2" style="1037" customWidth="1"/>
    <col min="23" max="16384" width="9" style="1037"/>
  </cols>
  <sheetData>
    <row r="1" spans="2:21">
      <c r="B1" s="1037" t="s">
        <v>1556</v>
      </c>
      <c r="T1" s="2428" t="s">
        <v>1557</v>
      </c>
      <c r="U1" s="2429"/>
    </row>
    <row r="2" spans="2:21" ht="6.75" customHeight="1">
      <c r="T2" s="1038"/>
      <c r="U2" s="1038"/>
    </row>
    <row r="3" spans="2:21" ht="20.25" customHeight="1">
      <c r="B3" s="1037" t="s">
        <v>1558</v>
      </c>
      <c r="O3" s="2430"/>
      <c r="P3" s="2430"/>
      <c r="Q3" s="1039" t="s">
        <v>1338</v>
      </c>
      <c r="R3" s="1040"/>
      <c r="S3" s="1039" t="s">
        <v>1559</v>
      </c>
      <c r="T3" s="1040"/>
      <c r="U3" s="1039" t="s">
        <v>1560</v>
      </c>
    </row>
    <row r="4" spans="2:21" ht="7.5" customHeight="1"/>
    <row r="5" spans="2:21" ht="29.25" customHeight="1">
      <c r="B5" s="2431" t="s">
        <v>1561</v>
      </c>
      <c r="C5" s="2431"/>
      <c r="D5" s="2431"/>
      <c r="E5" s="2431"/>
      <c r="F5" s="2431"/>
      <c r="G5" s="2431"/>
      <c r="H5" s="2431"/>
      <c r="I5" s="2431"/>
      <c r="J5" s="2431"/>
      <c r="K5" s="2431"/>
      <c r="L5" s="2431"/>
      <c r="M5" s="2431"/>
      <c r="N5" s="2431"/>
      <c r="O5" s="2431"/>
      <c r="P5" s="2431"/>
      <c r="Q5" s="2431"/>
      <c r="R5" s="2431"/>
      <c r="S5" s="2431"/>
      <c r="T5" s="2431"/>
      <c r="U5" s="2431"/>
    </row>
    <row r="6" spans="2:21" ht="19.5" customHeight="1"/>
    <row r="7" spans="2:21" ht="46.5" customHeight="1">
      <c r="B7" s="2432" t="s">
        <v>1521</v>
      </c>
      <c r="C7" s="2432"/>
      <c r="D7" s="2433"/>
      <c r="E7" s="2433"/>
      <c r="F7" s="2433"/>
      <c r="G7" s="2433"/>
      <c r="H7" s="2433"/>
      <c r="I7" s="2433"/>
      <c r="K7" s="2432" t="s">
        <v>1562</v>
      </c>
      <c r="L7" s="2432"/>
      <c r="M7" s="2433"/>
      <c r="N7" s="2433"/>
      <c r="O7" s="2433"/>
      <c r="P7" s="2433"/>
      <c r="Q7" s="2433"/>
      <c r="R7" s="2433"/>
      <c r="S7" s="2433"/>
      <c r="T7" s="2433"/>
      <c r="U7" s="2433"/>
    </row>
    <row r="8" spans="2:21" ht="46.5" customHeight="1">
      <c r="B8" s="2432" t="s">
        <v>1563</v>
      </c>
      <c r="C8" s="2432"/>
      <c r="D8" s="2433"/>
      <c r="E8" s="2433"/>
      <c r="F8" s="2433"/>
      <c r="G8" s="2433"/>
      <c r="H8" s="2433"/>
      <c r="I8" s="2433"/>
      <c r="K8" s="2432" t="s">
        <v>1564</v>
      </c>
      <c r="L8" s="2432"/>
      <c r="M8" s="2433"/>
      <c r="N8" s="2433"/>
      <c r="O8" s="2433"/>
      <c r="P8" s="2433"/>
      <c r="Q8" s="2433"/>
      <c r="R8" s="2433"/>
      <c r="S8" s="2433"/>
      <c r="T8" s="2433"/>
      <c r="U8" s="2433"/>
    </row>
    <row r="9" spans="2:21" ht="48" customHeight="1">
      <c r="B9" s="2432" t="s">
        <v>1565</v>
      </c>
      <c r="C9" s="2432"/>
      <c r="D9" s="2433"/>
      <c r="E9" s="2433"/>
      <c r="F9" s="2433"/>
      <c r="G9" s="2433"/>
      <c r="H9" s="2433"/>
      <c r="I9" s="2433"/>
      <c r="K9" s="2432" t="s">
        <v>1566</v>
      </c>
      <c r="L9" s="2432"/>
      <c r="M9" s="2433"/>
      <c r="N9" s="2433"/>
      <c r="O9" s="2433"/>
      <c r="P9" s="2433"/>
      <c r="Q9" s="2433"/>
      <c r="R9" s="2433"/>
      <c r="S9" s="2433"/>
      <c r="T9" s="2433"/>
      <c r="U9" s="2433"/>
    </row>
    <row r="10" spans="2:21" ht="19.5" customHeight="1"/>
    <row r="11" spans="2:21" ht="33" customHeight="1">
      <c r="B11" s="2434" t="s">
        <v>1567</v>
      </c>
      <c r="C11" s="2435"/>
      <c r="D11" s="2435"/>
      <c r="E11" s="2435"/>
      <c r="F11" s="2435"/>
      <c r="G11" s="2435"/>
      <c r="H11" s="2435"/>
      <c r="I11" s="2436"/>
      <c r="K11" s="2434" t="s">
        <v>1568</v>
      </c>
      <c r="L11" s="2435"/>
      <c r="M11" s="2435"/>
      <c r="N11" s="2435"/>
      <c r="O11" s="2435"/>
      <c r="P11" s="2435"/>
      <c r="Q11" s="2435"/>
      <c r="R11" s="2435"/>
      <c r="S11" s="2435"/>
      <c r="T11" s="2435"/>
      <c r="U11" s="2436"/>
    </row>
    <row r="12" spans="2:21" ht="33" customHeight="1">
      <c r="B12" s="2437" t="s">
        <v>1569</v>
      </c>
      <c r="C12" s="2437"/>
      <c r="D12" s="2437"/>
      <c r="E12" s="2437"/>
      <c r="F12" s="2437"/>
      <c r="G12" s="2437"/>
      <c r="H12" s="1041"/>
      <c r="I12" s="2438" t="b">
        <f>IF(H12="○",90,IF(H13="○",80,IF(H14="○",65,IF(H15="○",55,IF(H16="○",40,IF(H17="○",30,IF(H18="○",20,IF(H19="○",5))))))))</f>
        <v>0</v>
      </c>
      <c r="K12" s="2440" t="s">
        <v>1570</v>
      </c>
      <c r="L12" s="2441"/>
      <c r="M12" s="2441"/>
      <c r="N12" s="2441"/>
      <c r="O12" s="2441"/>
      <c r="P12" s="2441"/>
      <c r="Q12" s="2441"/>
      <c r="R12" s="2441"/>
      <c r="S12" s="2441"/>
      <c r="T12" s="2442"/>
      <c r="U12" s="2443">
        <f>IF(T32&gt;=5,15,IF(AND(T32&gt;=3,T32&lt;=4),5,IF(AND(T32&gt;=2,T32&lt;=0),0,0)))</f>
        <v>0</v>
      </c>
    </row>
    <row r="13" spans="2:21" ht="33" customHeight="1">
      <c r="B13" s="2437" t="s">
        <v>1571</v>
      </c>
      <c r="C13" s="2437"/>
      <c r="D13" s="2437"/>
      <c r="E13" s="2437"/>
      <c r="F13" s="2437"/>
      <c r="G13" s="2437"/>
      <c r="H13" s="1041"/>
      <c r="I13" s="2439"/>
      <c r="K13" s="2446" t="s">
        <v>1572</v>
      </c>
      <c r="L13" s="2447"/>
      <c r="M13" s="2447"/>
      <c r="N13" s="2447"/>
      <c r="O13" s="2447"/>
      <c r="P13" s="2447"/>
      <c r="Q13" s="2447"/>
      <c r="R13" s="2447"/>
      <c r="S13" s="2448"/>
      <c r="T13" s="1042"/>
      <c r="U13" s="2444"/>
    </row>
    <row r="14" spans="2:21" ht="33" customHeight="1">
      <c r="B14" s="2437" t="s">
        <v>1573</v>
      </c>
      <c r="C14" s="2437"/>
      <c r="D14" s="2437"/>
      <c r="E14" s="2437"/>
      <c r="F14" s="2437"/>
      <c r="G14" s="2437"/>
      <c r="H14" s="1041"/>
      <c r="I14" s="2439"/>
      <c r="K14" s="2449" t="s">
        <v>1574</v>
      </c>
      <c r="L14" s="2450"/>
      <c r="M14" s="2450"/>
      <c r="N14" s="2450"/>
      <c r="O14" s="2450"/>
      <c r="P14" s="2450"/>
      <c r="Q14" s="2450"/>
      <c r="R14" s="2450"/>
      <c r="S14" s="2450"/>
      <c r="T14" s="2451"/>
      <c r="U14" s="2444"/>
    </row>
    <row r="15" spans="2:21" ht="33" customHeight="1">
      <c r="B15" s="2437" t="s">
        <v>1575</v>
      </c>
      <c r="C15" s="2437"/>
      <c r="D15" s="2437"/>
      <c r="E15" s="2437"/>
      <c r="F15" s="2437"/>
      <c r="G15" s="2437"/>
      <c r="H15" s="1041"/>
      <c r="I15" s="2439"/>
      <c r="K15" s="2452" t="s">
        <v>1576</v>
      </c>
      <c r="L15" s="2453"/>
      <c r="M15" s="2453"/>
      <c r="N15" s="2453"/>
      <c r="O15" s="2453"/>
      <c r="P15" s="2453"/>
      <c r="Q15" s="2453"/>
      <c r="R15" s="2453"/>
      <c r="S15" s="2454"/>
      <c r="T15" s="1043"/>
      <c r="U15" s="2444"/>
    </row>
    <row r="16" spans="2:21" ht="33" customHeight="1">
      <c r="B16" s="2437" t="s">
        <v>1577</v>
      </c>
      <c r="C16" s="2437"/>
      <c r="D16" s="2437"/>
      <c r="E16" s="2437"/>
      <c r="F16" s="2437"/>
      <c r="G16" s="2437"/>
      <c r="H16" s="1041"/>
      <c r="I16" s="2439"/>
      <c r="K16" s="2449" t="s">
        <v>1578</v>
      </c>
      <c r="L16" s="2450"/>
      <c r="M16" s="2450"/>
      <c r="N16" s="2450"/>
      <c r="O16" s="2450"/>
      <c r="P16" s="2450"/>
      <c r="Q16" s="2450"/>
      <c r="R16" s="2450"/>
      <c r="S16" s="2450"/>
      <c r="T16" s="2451"/>
      <c r="U16" s="2444"/>
    </row>
    <row r="17" spans="2:21" ht="33" customHeight="1">
      <c r="B17" s="2437" t="s">
        <v>1579</v>
      </c>
      <c r="C17" s="2437"/>
      <c r="D17" s="2437"/>
      <c r="E17" s="2437"/>
      <c r="F17" s="2437"/>
      <c r="G17" s="2437"/>
      <c r="H17" s="1041"/>
      <c r="I17" s="2439"/>
      <c r="K17" s="2446" t="s">
        <v>1580</v>
      </c>
      <c r="L17" s="2447"/>
      <c r="M17" s="2447"/>
      <c r="N17" s="2447"/>
      <c r="O17" s="2447"/>
      <c r="P17" s="2447"/>
      <c r="Q17" s="2447"/>
      <c r="R17" s="2447"/>
      <c r="S17" s="2448"/>
      <c r="T17" s="1042"/>
      <c r="U17" s="2444"/>
    </row>
    <row r="18" spans="2:21" ht="33" customHeight="1">
      <c r="B18" s="2437" t="s">
        <v>1581</v>
      </c>
      <c r="C18" s="2437"/>
      <c r="D18" s="2437"/>
      <c r="E18" s="2437"/>
      <c r="F18" s="2437"/>
      <c r="G18" s="2437"/>
      <c r="H18" s="1041"/>
      <c r="I18" s="2439"/>
      <c r="K18" s="2455" t="s">
        <v>1582</v>
      </c>
      <c r="L18" s="2456"/>
      <c r="M18" s="2456"/>
      <c r="N18" s="2456"/>
      <c r="O18" s="2456"/>
      <c r="P18" s="2456"/>
      <c r="Q18" s="2456"/>
      <c r="R18" s="2456"/>
      <c r="S18" s="2456"/>
      <c r="T18" s="2457"/>
      <c r="U18" s="2444"/>
    </row>
    <row r="19" spans="2:21" ht="33" customHeight="1">
      <c r="B19" s="2437" t="s">
        <v>1583</v>
      </c>
      <c r="C19" s="2437"/>
      <c r="D19" s="2437"/>
      <c r="E19" s="2437"/>
      <c r="F19" s="2437"/>
      <c r="G19" s="2437"/>
      <c r="H19" s="1041"/>
      <c r="I19" s="1044" t="s">
        <v>1584</v>
      </c>
      <c r="K19" s="2446" t="s">
        <v>1576</v>
      </c>
      <c r="L19" s="2447"/>
      <c r="M19" s="2447"/>
      <c r="N19" s="2447"/>
      <c r="O19" s="2447"/>
      <c r="P19" s="2447"/>
      <c r="Q19" s="2447"/>
      <c r="R19" s="2447"/>
      <c r="S19" s="2448"/>
      <c r="T19" s="1042"/>
      <c r="U19" s="2444"/>
    </row>
    <row r="20" spans="2:21" ht="35.25" customHeight="1">
      <c r="B20" s="2458" t="s">
        <v>1585</v>
      </c>
      <c r="C20" s="2458"/>
      <c r="D20" s="2458"/>
      <c r="E20" s="2458"/>
      <c r="F20" s="2458"/>
      <c r="G20" s="2458"/>
      <c r="H20" s="2458"/>
      <c r="I20" s="2458"/>
      <c r="K20" s="2455" t="s">
        <v>1586</v>
      </c>
      <c r="L20" s="2456"/>
      <c r="M20" s="2456"/>
      <c r="N20" s="2456"/>
      <c r="O20" s="2456"/>
      <c r="P20" s="2456"/>
      <c r="Q20" s="2456"/>
      <c r="R20" s="2456"/>
      <c r="S20" s="2456"/>
      <c r="T20" s="2457"/>
      <c r="U20" s="2444"/>
    </row>
    <row r="21" spans="2:21" ht="33" customHeight="1">
      <c r="B21" s="2434" t="s">
        <v>1587</v>
      </c>
      <c r="C21" s="2435"/>
      <c r="D21" s="2435"/>
      <c r="E21" s="2435"/>
      <c r="F21" s="2435"/>
      <c r="G21" s="2435"/>
      <c r="H21" s="2435"/>
      <c r="I21" s="2436"/>
      <c r="K21" s="2459" t="s">
        <v>1588</v>
      </c>
      <c r="L21" s="2460"/>
      <c r="M21" s="2460"/>
      <c r="N21" s="2460"/>
      <c r="O21" s="2460"/>
      <c r="P21" s="2460"/>
      <c r="Q21" s="2460"/>
      <c r="R21" s="2460"/>
      <c r="S21" s="2461"/>
      <c r="T21" s="2465"/>
      <c r="U21" s="2444"/>
    </row>
    <row r="22" spans="2:21" ht="24" customHeight="1">
      <c r="B22" s="2467" t="s">
        <v>1589</v>
      </c>
      <c r="C22" s="2467"/>
      <c r="D22" s="2467"/>
      <c r="E22" s="2467"/>
      <c r="F22" s="2467"/>
      <c r="G22" s="2467"/>
      <c r="H22" s="2468" t="s">
        <v>819</v>
      </c>
      <c r="I22" s="2469" t="b">
        <f>IF(H22="○",60,IF(H24="○",50,IF(H26="○",40,IF(H28="○",20,IF(H30="○",-10,IF(H32="○",-20))))))</f>
        <v>0</v>
      </c>
      <c r="K22" s="2462"/>
      <c r="L22" s="2463"/>
      <c r="M22" s="2463"/>
      <c r="N22" s="2463"/>
      <c r="O22" s="2463"/>
      <c r="P22" s="2463"/>
      <c r="Q22" s="2463"/>
      <c r="R22" s="2463"/>
      <c r="S22" s="2464"/>
      <c r="T22" s="2466"/>
      <c r="U22" s="2444"/>
    </row>
    <row r="23" spans="2:21" ht="35.25" customHeight="1">
      <c r="B23" s="2467"/>
      <c r="C23" s="2467"/>
      <c r="D23" s="2467"/>
      <c r="E23" s="2467"/>
      <c r="F23" s="2467"/>
      <c r="G23" s="2467"/>
      <c r="H23" s="2468"/>
      <c r="I23" s="2470"/>
      <c r="K23" s="2455" t="s">
        <v>1590</v>
      </c>
      <c r="L23" s="2456"/>
      <c r="M23" s="2456"/>
      <c r="N23" s="2456"/>
      <c r="O23" s="2456"/>
      <c r="P23" s="2456"/>
      <c r="Q23" s="2456"/>
      <c r="R23" s="2456"/>
      <c r="S23" s="2456"/>
      <c r="T23" s="2457"/>
      <c r="U23" s="2444"/>
    </row>
    <row r="24" spans="2:21" ht="35.25" customHeight="1">
      <c r="B24" s="2467" t="s">
        <v>1591</v>
      </c>
      <c r="C24" s="2467"/>
      <c r="D24" s="2467"/>
      <c r="E24" s="2467"/>
      <c r="F24" s="2467"/>
      <c r="G24" s="2467"/>
      <c r="H24" s="2468"/>
      <c r="I24" s="2470"/>
      <c r="K24" s="2459" t="s">
        <v>1592</v>
      </c>
      <c r="L24" s="2460"/>
      <c r="M24" s="2460"/>
      <c r="N24" s="2460"/>
      <c r="O24" s="2460"/>
      <c r="P24" s="2460"/>
      <c r="Q24" s="2460"/>
      <c r="R24" s="2460"/>
      <c r="S24" s="2461"/>
      <c r="T24" s="2465"/>
      <c r="U24" s="2444"/>
    </row>
    <row r="25" spans="2:21" ht="24" customHeight="1">
      <c r="B25" s="2467"/>
      <c r="C25" s="2467"/>
      <c r="D25" s="2467"/>
      <c r="E25" s="2467"/>
      <c r="F25" s="2467"/>
      <c r="G25" s="2467"/>
      <c r="H25" s="2468"/>
      <c r="I25" s="2470"/>
      <c r="K25" s="2462"/>
      <c r="L25" s="2463"/>
      <c r="M25" s="2463"/>
      <c r="N25" s="2463"/>
      <c r="O25" s="2463"/>
      <c r="P25" s="2463"/>
      <c r="Q25" s="2463"/>
      <c r="R25" s="2463"/>
      <c r="S25" s="2464"/>
      <c r="T25" s="2466"/>
      <c r="U25" s="2444"/>
    </row>
    <row r="26" spans="2:21" ht="35.25" customHeight="1">
      <c r="B26" s="2467" t="s">
        <v>1593</v>
      </c>
      <c r="C26" s="2467"/>
      <c r="D26" s="2467"/>
      <c r="E26" s="2467"/>
      <c r="F26" s="2467"/>
      <c r="G26" s="2467"/>
      <c r="H26" s="2468" t="s">
        <v>819</v>
      </c>
      <c r="I26" s="2470"/>
      <c r="K26" s="2455" t="s">
        <v>1594</v>
      </c>
      <c r="L26" s="2456"/>
      <c r="M26" s="2456"/>
      <c r="N26" s="2456"/>
      <c r="O26" s="2456"/>
      <c r="P26" s="2456"/>
      <c r="Q26" s="2456"/>
      <c r="R26" s="2456"/>
      <c r="S26" s="2456"/>
      <c r="T26" s="2457"/>
      <c r="U26" s="2444"/>
    </row>
    <row r="27" spans="2:21" ht="25.5" customHeight="1">
      <c r="B27" s="2467"/>
      <c r="C27" s="2467"/>
      <c r="D27" s="2467"/>
      <c r="E27" s="2467"/>
      <c r="F27" s="2467"/>
      <c r="G27" s="2467"/>
      <c r="H27" s="2468"/>
      <c r="I27" s="2470"/>
      <c r="K27" s="2459" t="s">
        <v>1595</v>
      </c>
      <c r="L27" s="2460"/>
      <c r="M27" s="2460"/>
      <c r="N27" s="2460"/>
      <c r="O27" s="2460"/>
      <c r="P27" s="2460"/>
      <c r="Q27" s="2460"/>
      <c r="R27" s="2460"/>
      <c r="S27" s="2461"/>
      <c r="T27" s="2465"/>
      <c r="U27" s="2444"/>
    </row>
    <row r="28" spans="2:21" ht="25.5" customHeight="1">
      <c r="B28" s="2467" t="s">
        <v>1596</v>
      </c>
      <c r="C28" s="2467"/>
      <c r="D28" s="2467"/>
      <c r="E28" s="2467"/>
      <c r="F28" s="2467"/>
      <c r="G28" s="2467"/>
      <c r="H28" s="2468"/>
      <c r="I28" s="2470"/>
      <c r="K28" s="2462"/>
      <c r="L28" s="2463"/>
      <c r="M28" s="2463"/>
      <c r="N28" s="2463"/>
      <c r="O28" s="2463"/>
      <c r="P28" s="2463"/>
      <c r="Q28" s="2463"/>
      <c r="R28" s="2463"/>
      <c r="S28" s="2464"/>
      <c r="T28" s="2466"/>
      <c r="U28" s="2444"/>
    </row>
    <row r="29" spans="2:21" ht="35.25" customHeight="1">
      <c r="B29" s="2467"/>
      <c r="C29" s="2467"/>
      <c r="D29" s="2467"/>
      <c r="E29" s="2467"/>
      <c r="F29" s="2467"/>
      <c r="G29" s="2467"/>
      <c r="H29" s="2468"/>
      <c r="I29" s="2470"/>
      <c r="K29" s="2472" t="s">
        <v>1597</v>
      </c>
      <c r="L29" s="2473"/>
      <c r="M29" s="2473"/>
      <c r="N29" s="2473"/>
      <c r="O29" s="2473"/>
      <c r="P29" s="2473"/>
      <c r="Q29" s="2473"/>
      <c r="R29" s="2473"/>
      <c r="S29" s="2473"/>
      <c r="T29" s="2474"/>
      <c r="U29" s="2444"/>
    </row>
    <row r="30" spans="2:21" ht="31.5" customHeight="1">
      <c r="B30" s="2467" t="s">
        <v>1598</v>
      </c>
      <c r="C30" s="2467"/>
      <c r="D30" s="2467"/>
      <c r="E30" s="2467"/>
      <c r="F30" s="2467"/>
      <c r="G30" s="2467"/>
      <c r="H30" s="2468"/>
      <c r="I30" s="2470"/>
      <c r="K30" s="2475" t="s">
        <v>1599</v>
      </c>
      <c r="L30" s="2476"/>
      <c r="M30" s="2476"/>
      <c r="N30" s="2476"/>
      <c r="O30" s="2476"/>
      <c r="P30" s="2476"/>
      <c r="Q30" s="2476"/>
      <c r="R30" s="2476"/>
      <c r="S30" s="2477"/>
      <c r="T30" s="2478"/>
      <c r="U30" s="2444"/>
    </row>
    <row r="31" spans="2:21" ht="31.5" customHeight="1">
      <c r="B31" s="2467"/>
      <c r="C31" s="2467"/>
      <c r="D31" s="2467"/>
      <c r="E31" s="2467"/>
      <c r="F31" s="2467"/>
      <c r="G31" s="2467"/>
      <c r="H31" s="2468"/>
      <c r="I31" s="2470"/>
      <c r="K31" s="2462"/>
      <c r="L31" s="2463"/>
      <c r="M31" s="2463"/>
      <c r="N31" s="2463"/>
      <c r="O31" s="2463"/>
      <c r="P31" s="2463"/>
      <c r="Q31" s="2463"/>
      <c r="R31" s="2463"/>
      <c r="S31" s="2464"/>
      <c r="T31" s="2479"/>
      <c r="U31" s="2445"/>
    </row>
    <row r="32" spans="2:21" ht="29.25" customHeight="1">
      <c r="B32" s="2467" t="s">
        <v>1600</v>
      </c>
      <c r="C32" s="2467"/>
      <c r="D32" s="2467"/>
      <c r="E32" s="2467"/>
      <c r="F32" s="2467"/>
      <c r="G32" s="2467"/>
      <c r="H32" s="2433" t="s">
        <v>819</v>
      </c>
      <c r="I32" s="2471"/>
      <c r="K32" s="2480" t="s">
        <v>1601</v>
      </c>
      <c r="L32" s="2481"/>
      <c r="M32" s="2481"/>
      <c r="N32" s="2481"/>
      <c r="O32" s="2481"/>
      <c r="P32" s="2481"/>
      <c r="Q32" s="2481"/>
      <c r="R32" s="2481"/>
      <c r="S32" s="2482"/>
      <c r="T32" s="1045">
        <f>((COUNTIF(T13,"○")+COUNTIF(T15,"○")+COUNTIF(T17,"○")+COUNTIF(T19,"○"))+COUNTIF(T21,"○")+COUNTIF(T24,"○")+COUNTIF(T27,"○")+COUNTIF(T30,"○"))*1</f>
        <v>0</v>
      </c>
      <c r="U32" s="1044" t="s">
        <v>1584</v>
      </c>
    </row>
    <row r="33" spans="2:21" ht="25.5" customHeight="1">
      <c r="B33" s="2467"/>
      <c r="C33" s="2467"/>
      <c r="D33" s="2467"/>
      <c r="E33" s="2467"/>
      <c r="F33" s="2467"/>
      <c r="G33" s="2467"/>
      <c r="H33" s="2433"/>
      <c r="I33" s="1046" t="s">
        <v>1584</v>
      </c>
      <c r="K33" s="1047" t="s">
        <v>1602</v>
      </c>
      <c r="O33" s="1048"/>
      <c r="P33" s="1048"/>
      <c r="Q33" s="1048"/>
      <c r="R33" s="1048" t="s">
        <v>1603</v>
      </c>
      <c r="S33" s="1048"/>
      <c r="T33" s="1048"/>
      <c r="U33" s="1048"/>
    </row>
    <row r="34" spans="2:21" ht="31.5" customHeight="1">
      <c r="B34" s="2458" t="s">
        <v>1604</v>
      </c>
      <c r="C34" s="2458"/>
      <c r="D34" s="2458"/>
      <c r="E34" s="2458"/>
      <c r="F34" s="2458"/>
      <c r="G34" s="2458"/>
      <c r="H34" s="2458"/>
      <c r="I34" s="2458"/>
      <c r="K34" s="2434" t="s">
        <v>1605</v>
      </c>
      <c r="L34" s="2435"/>
      <c r="M34" s="2435"/>
      <c r="N34" s="2435"/>
      <c r="O34" s="2435"/>
      <c r="P34" s="2435"/>
      <c r="Q34" s="2435"/>
      <c r="R34" s="2435"/>
      <c r="S34" s="2435"/>
      <c r="T34" s="2435"/>
      <c r="U34" s="2436"/>
    </row>
    <row r="35" spans="2:21" ht="33" customHeight="1">
      <c r="B35" s="2483" t="s">
        <v>1606</v>
      </c>
      <c r="C35" s="2483"/>
      <c r="D35" s="2483"/>
      <c r="E35" s="2483"/>
      <c r="F35" s="2483"/>
      <c r="G35" s="2483"/>
      <c r="H35" s="2484"/>
      <c r="I35" s="2483"/>
      <c r="K35" s="2459" t="s">
        <v>1607</v>
      </c>
      <c r="L35" s="2460"/>
      <c r="M35" s="2460"/>
      <c r="N35" s="2460"/>
      <c r="O35" s="2460"/>
      <c r="P35" s="2460"/>
      <c r="Q35" s="2460"/>
      <c r="R35" s="2460"/>
      <c r="S35" s="2461"/>
      <c r="T35" s="2485"/>
      <c r="U35" s="2486">
        <f>IF(T35="○",10,0)</f>
        <v>0</v>
      </c>
    </row>
    <row r="36" spans="2:21" ht="35.25" customHeight="1">
      <c r="B36" s="2449" t="s">
        <v>1608</v>
      </c>
      <c r="C36" s="2450"/>
      <c r="D36" s="2450"/>
      <c r="E36" s="2450"/>
      <c r="F36" s="2450"/>
      <c r="G36" s="2450"/>
      <c r="H36" s="2451"/>
      <c r="I36" s="2488">
        <f>IF(H52&gt;=5,15,IF(AND(H52&gt;=3,H52&lt;=4),5,IF(AND(H52&gt;=2,H52&lt;=0),0,0)))</f>
        <v>0</v>
      </c>
      <c r="K36" s="2475"/>
      <c r="L36" s="2476"/>
      <c r="M36" s="2476"/>
      <c r="N36" s="2476"/>
      <c r="O36" s="2476"/>
      <c r="P36" s="2476"/>
      <c r="Q36" s="2476"/>
      <c r="R36" s="2476"/>
      <c r="S36" s="2477"/>
      <c r="T36" s="2478"/>
      <c r="U36" s="2487"/>
    </row>
    <row r="37" spans="2:21" ht="33" customHeight="1">
      <c r="B37" s="2491" t="s">
        <v>1609</v>
      </c>
      <c r="C37" s="2491"/>
      <c r="D37" s="2491"/>
      <c r="E37" s="2491"/>
      <c r="F37" s="2491"/>
      <c r="G37" s="2491"/>
      <c r="H37" s="1042" t="s">
        <v>819</v>
      </c>
      <c r="I37" s="2489"/>
      <c r="K37" s="2462"/>
      <c r="L37" s="2463"/>
      <c r="M37" s="2463"/>
      <c r="N37" s="2463"/>
      <c r="O37" s="2463"/>
      <c r="P37" s="2463"/>
      <c r="Q37" s="2463"/>
      <c r="R37" s="2463"/>
      <c r="S37" s="2464"/>
      <c r="T37" s="2479"/>
      <c r="U37" s="1044" t="s">
        <v>1584</v>
      </c>
    </row>
    <row r="38" spans="2:21" ht="35.25" customHeight="1">
      <c r="B38" s="2472" t="s">
        <v>1610</v>
      </c>
      <c r="C38" s="2473"/>
      <c r="D38" s="2473"/>
      <c r="E38" s="2473"/>
      <c r="F38" s="2473"/>
      <c r="G38" s="2473"/>
      <c r="H38" s="2474"/>
      <c r="I38" s="2489"/>
      <c r="K38" s="1047"/>
      <c r="Q38" s="1049"/>
      <c r="R38" s="1049"/>
      <c r="S38" s="1049"/>
      <c r="T38" s="1049"/>
      <c r="U38" s="1049" t="s">
        <v>1611</v>
      </c>
    </row>
    <row r="39" spans="2:21" ht="35.25" customHeight="1">
      <c r="B39" s="2437" t="s">
        <v>1609</v>
      </c>
      <c r="C39" s="2437"/>
      <c r="D39" s="2437"/>
      <c r="E39" s="2437"/>
      <c r="F39" s="2437"/>
      <c r="G39" s="2437"/>
      <c r="H39" s="1042"/>
      <c r="I39" s="2489"/>
      <c r="K39" s="2434" t="s">
        <v>1612</v>
      </c>
      <c r="L39" s="2435"/>
      <c r="M39" s="2435"/>
      <c r="N39" s="2435"/>
      <c r="O39" s="2435"/>
      <c r="P39" s="2435"/>
      <c r="Q39" s="2435"/>
      <c r="R39" s="2435"/>
      <c r="S39" s="2435"/>
      <c r="T39" s="2435"/>
      <c r="U39" s="2436"/>
    </row>
    <row r="40" spans="2:21" ht="35.25" customHeight="1">
      <c r="B40" s="1050" t="s">
        <v>1613</v>
      </c>
      <c r="C40" s="1051"/>
      <c r="D40" s="1051"/>
      <c r="E40" s="1051"/>
      <c r="F40" s="1051"/>
      <c r="G40" s="1051"/>
      <c r="H40" s="1052"/>
      <c r="I40" s="2489"/>
      <c r="K40" s="2459" t="s">
        <v>1614</v>
      </c>
      <c r="L40" s="2460"/>
      <c r="M40" s="2460"/>
      <c r="N40" s="2460"/>
      <c r="O40" s="2460"/>
      <c r="P40" s="2460"/>
      <c r="Q40" s="2460"/>
      <c r="R40" s="2460"/>
      <c r="S40" s="2461"/>
      <c r="T40" s="2485"/>
      <c r="U40" s="2486">
        <f>IF(T40="○",0,-50)</f>
        <v>-50</v>
      </c>
    </row>
    <row r="41" spans="2:21" ht="35.25" customHeight="1">
      <c r="B41" s="2492" t="s">
        <v>1609</v>
      </c>
      <c r="C41" s="2492"/>
      <c r="D41" s="2492"/>
      <c r="E41" s="2492"/>
      <c r="F41" s="2492"/>
      <c r="G41" s="2492"/>
      <c r="H41" s="1053"/>
      <c r="I41" s="2489"/>
      <c r="K41" s="2475"/>
      <c r="L41" s="2476"/>
      <c r="M41" s="2476"/>
      <c r="N41" s="2476"/>
      <c r="O41" s="2476"/>
      <c r="P41" s="2476"/>
      <c r="Q41" s="2476"/>
      <c r="R41" s="2476"/>
      <c r="S41" s="2477"/>
      <c r="T41" s="2478"/>
      <c r="U41" s="2487"/>
    </row>
    <row r="42" spans="2:21" ht="35.25" customHeight="1">
      <c r="B42" s="2449" t="s">
        <v>1615</v>
      </c>
      <c r="C42" s="2450"/>
      <c r="D42" s="2450"/>
      <c r="E42" s="2450"/>
      <c r="F42" s="2450"/>
      <c r="G42" s="2450"/>
      <c r="H42" s="2451"/>
      <c r="I42" s="2489"/>
      <c r="K42" s="2462"/>
      <c r="L42" s="2463"/>
      <c r="M42" s="2463"/>
      <c r="N42" s="2463"/>
      <c r="O42" s="2463"/>
      <c r="P42" s="2463"/>
      <c r="Q42" s="2463"/>
      <c r="R42" s="2463"/>
      <c r="S42" s="2464"/>
      <c r="T42" s="2479"/>
      <c r="U42" s="1044" t="s">
        <v>1584</v>
      </c>
    </row>
    <row r="43" spans="2:21" ht="35.25" customHeight="1">
      <c r="B43" s="2437" t="s">
        <v>1609</v>
      </c>
      <c r="C43" s="2437"/>
      <c r="D43" s="2437"/>
      <c r="E43" s="2437"/>
      <c r="F43" s="2437"/>
      <c r="G43" s="2437"/>
      <c r="H43" s="1054"/>
      <c r="I43" s="2489"/>
      <c r="K43" s="1055"/>
      <c r="Q43" s="1049"/>
      <c r="R43" s="1049"/>
      <c r="S43" s="1049"/>
      <c r="T43" s="1049"/>
      <c r="U43" s="1056" t="s">
        <v>1616</v>
      </c>
    </row>
    <row r="44" spans="2:21" ht="35.25" customHeight="1">
      <c r="B44" s="1050" t="s">
        <v>1617</v>
      </c>
      <c r="C44" s="1051"/>
      <c r="D44" s="1051"/>
      <c r="E44" s="1051"/>
      <c r="F44" s="1051"/>
      <c r="G44" s="1051"/>
      <c r="H44" s="1057"/>
      <c r="I44" s="2489"/>
      <c r="K44" s="2434" t="s">
        <v>1618</v>
      </c>
      <c r="L44" s="2435"/>
      <c r="M44" s="2435"/>
      <c r="N44" s="2435"/>
      <c r="O44" s="2435"/>
      <c r="P44" s="2435"/>
      <c r="Q44" s="2435"/>
      <c r="R44" s="2435"/>
      <c r="S44" s="2435"/>
      <c r="T44" s="2435"/>
      <c r="U44" s="2436"/>
    </row>
    <row r="45" spans="2:21" ht="35.25" customHeight="1">
      <c r="B45" s="2437" t="s">
        <v>1609</v>
      </c>
      <c r="C45" s="2437"/>
      <c r="D45" s="2437"/>
      <c r="E45" s="2437"/>
      <c r="F45" s="2437"/>
      <c r="G45" s="2437"/>
      <c r="H45" s="1042"/>
      <c r="I45" s="2489"/>
      <c r="K45" s="2459" t="s">
        <v>1619</v>
      </c>
      <c r="L45" s="2460"/>
      <c r="M45" s="2460"/>
      <c r="N45" s="2460"/>
      <c r="O45" s="2460"/>
      <c r="P45" s="2460"/>
      <c r="Q45" s="2460"/>
      <c r="R45" s="2460"/>
      <c r="S45" s="2461"/>
      <c r="T45" s="2485"/>
      <c r="U45" s="2486">
        <f>IF(T45="○",10,0)</f>
        <v>0</v>
      </c>
    </row>
    <row r="46" spans="2:21" ht="35.25" customHeight="1">
      <c r="B46" s="1050" t="s">
        <v>1620</v>
      </c>
      <c r="C46" s="1051"/>
      <c r="D46" s="1051"/>
      <c r="E46" s="1051"/>
      <c r="F46" s="1051"/>
      <c r="G46" s="1051"/>
      <c r="H46" s="1052"/>
      <c r="I46" s="2489"/>
      <c r="K46" s="2475"/>
      <c r="L46" s="2476"/>
      <c r="M46" s="2476"/>
      <c r="N46" s="2476"/>
      <c r="O46" s="2476"/>
      <c r="P46" s="2476"/>
      <c r="Q46" s="2476"/>
      <c r="R46" s="2476"/>
      <c r="S46" s="2477"/>
      <c r="T46" s="2478"/>
      <c r="U46" s="2487"/>
    </row>
    <row r="47" spans="2:21" ht="35.25" customHeight="1">
      <c r="B47" s="2437" t="s">
        <v>1609</v>
      </c>
      <c r="C47" s="2437"/>
      <c r="D47" s="2437"/>
      <c r="E47" s="2437"/>
      <c r="F47" s="2437"/>
      <c r="G47" s="2437"/>
      <c r="H47" s="1042"/>
      <c r="I47" s="2489"/>
      <c r="K47" s="2462"/>
      <c r="L47" s="2463"/>
      <c r="M47" s="2463"/>
      <c r="N47" s="2463"/>
      <c r="O47" s="2463"/>
      <c r="P47" s="2463"/>
      <c r="Q47" s="2463"/>
      <c r="R47" s="2463"/>
      <c r="S47" s="2464"/>
      <c r="T47" s="2479"/>
      <c r="U47" s="1044" t="s">
        <v>1584</v>
      </c>
    </row>
    <row r="48" spans="2:21" ht="35.25" customHeight="1">
      <c r="B48" s="2472" t="s">
        <v>1621</v>
      </c>
      <c r="C48" s="2473"/>
      <c r="D48" s="2473"/>
      <c r="E48" s="2473"/>
      <c r="F48" s="2473"/>
      <c r="G48" s="2473"/>
      <c r="H48" s="2474"/>
      <c r="I48" s="2489"/>
      <c r="K48" s="1047"/>
      <c r="Q48" s="1049"/>
      <c r="R48" s="1049"/>
      <c r="S48" s="1049"/>
      <c r="T48" s="1049"/>
      <c r="U48" s="1049" t="s">
        <v>1611</v>
      </c>
    </row>
    <row r="49" spans="2:22" ht="35.25" customHeight="1">
      <c r="B49" s="2437" t="s">
        <v>1609</v>
      </c>
      <c r="C49" s="2437"/>
      <c r="D49" s="2437"/>
      <c r="E49" s="2437"/>
      <c r="F49" s="2437"/>
      <c r="G49" s="2437"/>
      <c r="H49" s="1042"/>
      <c r="I49" s="2489"/>
      <c r="K49" s="1047"/>
      <c r="Q49" s="1058"/>
      <c r="R49" s="1058"/>
      <c r="S49" s="1058"/>
      <c r="T49" s="1058"/>
      <c r="U49" s="1058"/>
    </row>
    <row r="50" spans="2:22" ht="35.25" customHeight="1">
      <c r="B50" s="2472" t="s">
        <v>1622</v>
      </c>
      <c r="C50" s="2473"/>
      <c r="D50" s="2473"/>
      <c r="E50" s="2473"/>
      <c r="F50" s="2473"/>
      <c r="G50" s="2473"/>
      <c r="H50" s="2474"/>
      <c r="I50" s="2489"/>
      <c r="K50" s="1047"/>
      <c r="Q50" s="1058"/>
      <c r="R50" s="1058"/>
      <c r="S50" s="1058"/>
      <c r="T50" s="1058"/>
      <c r="U50" s="1058"/>
    </row>
    <row r="51" spans="2:22" ht="35.25" customHeight="1">
      <c r="B51" s="2437" t="s">
        <v>1609</v>
      </c>
      <c r="C51" s="2437"/>
      <c r="D51" s="2437"/>
      <c r="E51" s="2437"/>
      <c r="F51" s="2437"/>
      <c r="G51" s="2437"/>
      <c r="H51" s="1042" t="s">
        <v>819</v>
      </c>
      <c r="I51" s="2490"/>
    </row>
    <row r="52" spans="2:22" ht="29.25" customHeight="1">
      <c r="B52" s="2507" t="s">
        <v>1623</v>
      </c>
      <c r="C52" s="2507"/>
      <c r="D52" s="2507"/>
      <c r="E52" s="2507"/>
      <c r="F52" s="2507"/>
      <c r="G52" s="2507"/>
      <c r="H52" s="1045">
        <f>((COUNTIF(H37,"○")+COUNTIF(H39,"○")+COUNTIF(H41,"○")+COUNTIF(H43,"○"))+COUNTIF(H45,"○")+COUNTIF(H47,"○")+COUNTIF(H49,"○")+COUNTIF(H51,"○"))*1</f>
        <v>0</v>
      </c>
      <c r="I52" s="1059" t="s">
        <v>1584</v>
      </c>
    </row>
    <row r="53" spans="2:22" ht="35.25" customHeight="1">
      <c r="B53" s="1047" t="s">
        <v>1624</v>
      </c>
      <c r="I53" s="1049" t="s">
        <v>1625</v>
      </c>
    </row>
    <row r="54" spans="2:22" ht="27.75" customHeight="1">
      <c r="B54" s="2468" t="s">
        <v>1547</v>
      </c>
      <c r="C54" s="2508"/>
      <c r="D54" s="1041" t="s">
        <v>1626</v>
      </c>
      <c r="E54" s="1060"/>
      <c r="F54" s="1060"/>
      <c r="G54" s="1060"/>
      <c r="H54" s="1060"/>
      <c r="I54" s="1060"/>
      <c r="J54" s="1060"/>
      <c r="K54" s="1060"/>
      <c r="L54" s="1061"/>
      <c r="M54" s="1062"/>
    </row>
    <row r="55" spans="2:22" ht="35.25" customHeight="1" thickBot="1">
      <c r="B55" s="1063" t="s">
        <v>1627</v>
      </c>
      <c r="C55" s="1064"/>
      <c r="D55" s="1065" t="s">
        <v>1628</v>
      </c>
      <c r="E55" s="1065" t="s">
        <v>1629</v>
      </c>
      <c r="F55" s="1065" t="s">
        <v>1630</v>
      </c>
      <c r="G55" s="1065" t="s">
        <v>1631</v>
      </c>
      <c r="H55" s="1065" t="s">
        <v>1632</v>
      </c>
      <c r="I55" s="1066" t="s">
        <v>1633</v>
      </c>
      <c r="J55" s="1065"/>
      <c r="K55" s="1065" t="s">
        <v>1634</v>
      </c>
      <c r="L55" s="1067" t="s">
        <v>1635</v>
      </c>
      <c r="M55" s="1038"/>
    </row>
    <row r="56" spans="2:22" ht="35.25" customHeight="1" thickTop="1">
      <c r="B56" s="1068" t="s">
        <v>1636</v>
      </c>
      <c r="C56" s="1069"/>
      <c r="D56" s="1070" t="s">
        <v>1637</v>
      </c>
      <c r="E56" s="1071" t="s">
        <v>1638</v>
      </c>
      <c r="F56" s="1071" t="s">
        <v>1629</v>
      </c>
      <c r="G56" s="1071" t="s">
        <v>1631</v>
      </c>
      <c r="H56" s="1071" t="s">
        <v>1639</v>
      </c>
      <c r="I56" s="1071" t="s">
        <v>1640</v>
      </c>
      <c r="J56" s="1071"/>
      <c r="K56" s="1071"/>
      <c r="L56" s="1072"/>
      <c r="O56" s="1073" t="s">
        <v>1641</v>
      </c>
      <c r="P56" s="1074"/>
      <c r="Q56" s="1074"/>
      <c r="R56" s="1074"/>
      <c r="S56" s="1074"/>
      <c r="T56" s="1074"/>
      <c r="U56" s="1075"/>
    </row>
    <row r="57" spans="2:22" ht="35.25" customHeight="1">
      <c r="B57" s="1068" t="s">
        <v>1642</v>
      </c>
      <c r="C57" s="1069"/>
      <c r="D57" s="1071" t="s">
        <v>1643</v>
      </c>
      <c r="E57" s="1071" t="s">
        <v>1628</v>
      </c>
      <c r="F57" s="1071" t="s">
        <v>1644</v>
      </c>
      <c r="G57" s="1071"/>
      <c r="H57" s="1071"/>
      <c r="I57" s="1071"/>
      <c r="J57" s="1071"/>
      <c r="K57" s="1071"/>
      <c r="L57" s="1076"/>
      <c r="M57" s="1077"/>
      <c r="N57" s="1077"/>
      <c r="O57" s="2493">
        <f>I12+I22+I36+U12+U35+U40+U45</f>
        <v>-50</v>
      </c>
      <c r="P57" s="2494"/>
      <c r="Q57" s="2494"/>
      <c r="R57" s="1078"/>
      <c r="S57" s="2499" t="s">
        <v>1645</v>
      </c>
      <c r="T57" s="2499"/>
      <c r="U57" s="2500"/>
      <c r="V57" s="1079"/>
    </row>
    <row r="58" spans="2:22" ht="35.25" customHeight="1">
      <c r="B58" s="1068" t="s">
        <v>1646</v>
      </c>
      <c r="C58" s="1069"/>
      <c r="D58" s="1071" t="s">
        <v>1643</v>
      </c>
      <c r="E58" s="1071" t="s">
        <v>1628</v>
      </c>
      <c r="F58" s="1071" t="s">
        <v>1644</v>
      </c>
      <c r="G58" s="1071"/>
      <c r="H58" s="1071"/>
      <c r="I58" s="1071"/>
      <c r="J58" s="1071"/>
      <c r="K58" s="1071"/>
      <c r="L58" s="1080"/>
      <c r="M58" s="1077"/>
      <c r="N58" s="1077"/>
      <c r="O58" s="2495"/>
      <c r="P58" s="2496"/>
      <c r="Q58" s="2496"/>
      <c r="R58" s="1079"/>
      <c r="S58" s="2501"/>
      <c r="T58" s="2501"/>
      <c r="U58" s="2502"/>
      <c r="V58" s="1079"/>
    </row>
    <row r="59" spans="2:22" ht="35.25" customHeight="1" thickBot="1">
      <c r="B59" s="1068" t="s">
        <v>1647</v>
      </c>
      <c r="C59" s="1069"/>
      <c r="D59" s="1070" t="s">
        <v>1643</v>
      </c>
      <c r="E59" s="1071" t="s">
        <v>1648</v>
      </c>
      <c r="F59" s="1071"/>
      <c r="G59" s="1071"/>
      <c r="H59" s="1081"/>
      <c r="I59" s="1071"/>
      <c r="J59" s="1071"/>
      <c r="K59" s="1071"/>
      <c r="L59" s="1080"/>
      <c r="M59" s="1077"/>
      <c r="N59" s="1077"/>
      <c r="O59" s="2497"/>
      <c r="P59" s="2498"/>
      <c r="Q59" s="2498"/>
      <c r="R59" s="1082" t="s">
        <v>1584</v>
      </c>
      <c r="S59" s="2503"/>
      <c r="T59" s="2503"/>
      <c r="U59" s="2504"/>
      <c r="V59" s="1079"/>
    </row>
    <row r="60" spans="2:22" ht="35.25" customHeight="1" thickTop="1">
      <c r="B60" s="1068" t="s">
        <v>1649</v>
      </c>
      <c r="C60" s="1069"/>
      <c r="D60" s="1083" t="s">
        <v>1643</v>
      </c>
      <c r="E60" s="1084" t="s">
        <v>1650</v>
      </c>
      <c r="F60" s="1085"/>
      <c r="G60" s="1085"/>
      <c r="H60" s="1085"/>
      <c r="I60" s="1085"/>
      <c r="J60" s="1085"/>
      <c r="K60" s="1085"/>
      <c r="L60" s="1080"/>
      <c r="M60" s="1077"/>
      <c r="N60" s="1077"/>
      <c r="O60" s="1077"/>
      <c r="P60" s="1077"/>
      <c r="Q60" s="1077"/>
      <c r="R60" s="1077"/>
      <c r="S60" s="1079"/>
      <c r="T60" s="1079"/>
      <c r="U60" s="1079"/>
      <c r="V60" s="1079"/>
    </row>
    <row r="61" spans="2:22" ht="42.75" customHeight="1">
      <c r="B61" s="2505" t="s">
        <v>1651</v>
      </c>
      <c r="C61" s="2506"/>
      <c r="D61" s="1086" t="s">
        <v>1643</v>
      </c>
      <c r="E61" s="1086" t="s">
        <v>1648</v>
      </c>
      <c r="F61" s="1086"/>
      <c r="G61" s="1086"/>
      <c r="H61" s="1086"/>
      <c r="I61" s="1086"/>
      <c r="J61" s="1086"/>
      <c r="K61" s="1086"/>
      <c r="L61" s="1087"/>
      <c r="M61" s="1077"/>
      <c r="N61" s="1077"/>
      <c r="O61" s="1077"/>
      <c r="P61" s="1077"/>
      <c r="Q61" s="1077"/>
      <c r="R61" s="1077"/>
      <c r="S61" s="1079"/>
      <c r="T61" s="1079"/>
      <c r="U61" s="1079"/>
      <c r="V61" s="1079"/>
    </row>
    <row r="62" spans="2:22" ht="19.5" customHeight="1">
      <c r="O62" s="1077"/>
      <c r="P62" s="1077"/>
      <c r="Q62" s="1077"/>
      <c r="R62" s="1077"/>
      <c r="S62" s="1079"/>
      <c r="T62" s="1079"/>
      <c r="U62" s="1079"/>
    </row>
    <row r="63" spans="2:22" ht="41.25" customHeight="1">
      <c r="O63" s="1077"/>
      <c r="P63" s="1077"/>
      <c r="Q63" s="1077"/>
      <c r="R63" s="1077"/>
      <c r="S63" s="1079"/>
      <c r="T63" s="1079"/>
      <c r="U63" s="1079"/>
    </row>
    <row r="64" spans="2:22" ht="19.5" customHeight="1"/>
    <row r="65" s="1037" customFormat="1" ht="19.5" customHeight="1"/>
    <row r="66" s="1037" customFormat="1" ht="19.5" customHeight="1"/>
    <row r="67" s="1037" customFormat="1" ht="19.5" customHeight="1"/>
    <row r="68" s="1037" customFormat="1" ht="19.5" customHeight="1"/>
    <row r="69" s="1037" customFormat="1" ht="19.5" customHeight="1"/>
    <row r="70" s="1037" customFormat="1" ht="19.5" customHeight="1"/>
    <row r="71" s="1037" customFormat="1" ht="19.5" customHeight="1"/>
    <row r="72" s="1037" customFormat="1" ht="19.5" customHeight="1"/>
    <row r="73" s="1037" customFormat="1" ht="19.5" customHeight="1"/>
    <row r="74" s="1037" customFormat="1" ht="19.5" customHeight="1"/>
    <row r="75" s="1037" customFormat="1" ht="19.5" customHeight="1"/>
    <row r="76" s="1037" customFormat="1" ht="19.5" customHeight="1"/>
    <row r="77" s="1037" customFormat="1" ht="19.5" customHeight="1"/>
    <row r="78" s="1037" customFormat="1" ht="19.5" customHeight="1"/>
    <row r="79" s="1037" customFormat="1" ht="19.5" customHeight="1"/>
    <row r="80" s="1037" customFormat="1" ht="19.5" customHeight="1"/>
    <row r="81" s="1037" customFormat="1" ht="19.5" customHeight="1"/>
    <row r="82" s="1037" customFormat="1" ht="19.5" customHeight="1"/>
    <row r="83" s="1037" customFormat="1" ht="19.5" customHeight="1"/>
    <row r="84" s="1037" customFormat="1" ht="19.5" customHeight="1"/>
    <row r="85" s="1037" customFormat="1" ht="19.5" customHeight="1"/>
    <row r="86" s="1037" customFormat="1" ht="19.5" customHeight="1"/>
    <row r="87" s="1037" customFormat="1" ht="19.5" customHeight="1"/>
    <row r="88" s="1037" customFormat="1" ht="19.5" customHeight="1"/>
    <row r="89" s="1037" customFormat="1" ht="19.5" customHeight="1"/>
    <row r="90" s="1037" customFormat="1" ht="19.5" customHeight="1"/>
    <row r="91" s="1037" customFormat="1" ht="19.5" customHeight="1"/>
    <row r="92" s="1037" customFormat="1" ht="19.5" customHeight="1"/>
    <row r="93" s="1037" customFormat="1" ht="19.5" customHeight="1"/>
    <row r="94" s="1037" customFormat="1" ht="19.5" customHeight="1"/>
    <row r="95" s="1037" customFormat="1" ht="19.5" customHeight="1"/>
    <row r="96" s="1037" customFormat="1" ht="19.5" customHeight="1"/>
    <row r="97" s="1037" customFormat="1" ht="19.5" customHeight="1"/>
    <row r="98" s="1037" customFormat="1" ht="19.5" customHeight="1"/>
    <row r="99" s="1037" customFormat="1" ht="19.5" customHeight="1"/>
    <row r="100" s="1037" customFormat="1" ht="19.5" customHeight="1"/>
    <row r="101" s="1037" customFormat="1" ht="19.5" customHeight="1"/>
    <row r="102" s="1037" customFormat="1" ht="19.5" customHeight="1"/>
    <row r="103" s="1037" customFormat="1" ht="19.5" customHeight="1"/>
    <row r="104" s="1037" customFormat="1" ht="19.5" customHeight="1"/>
    <row r="105" s="1037" customFormat="1" ht="19.5" customHeight="1"/>
    <row r="106" s="1037" customFormat="1" ht="19.5" customHeight="1"/>
    <row r="107" s="1037" customFormat="1" ht="19.5" customHeight="1"/>
    <row r="108" s="1037" customFormat="1" ht="19.5" customHeight="1"/>
    <row r="109" s="1037" customFormat="1" ht="19.5" customHeight="1"/>
    <row r="110" s="1037" customFormat="1" ht="19.5" customHeight="1"/>
    <row r="111" s="1037" customFormat="1" ht="19.5" customHeight="1"/>
    <row r="112" s="1037" customFormat="1" ht="19.5" customHeight="1"/>
    <row r="113" s="1037" customFormat="1" ht="19.5" customHeight="1"/>
    <row r="114" s="1037" customFormat="1" ht="19.5" customHeight="1"/>
    <row r="115" s="1037" customFormat="1" ht="19.5" customHeight="1"/>
    <row r="116" s="1037" customFormat="1" ht="19.5" customHeight="1"/>
    <row r="117" s="1037" customFormat="1" ht="19.5" customHeight="1"/>
    <row r="118" s="1037" customFormat="1" ht="19.5" customHeight="1"/>
    <row r="119" s="1037" customFormat="1" ht="19.5" customHeight="1"/>
    <row r="120" s="1037" customFormat="1" ht="19.5" customHeight="1"/>
    <row r="121" s="1037" customFormat="1" ht="19.5" customHeight="1"/>
    <row r="122" s="1037" customFormat="1" ht="19.5" customHeight="1"/>
    <row r="123" s="1037" customFormat="1" ht="19.5" customHeight="1"/>
    <row r="124" s="1037" customFormat="1" ht="19.5" customHeight="1"/>
    <row r="125" s="1037" customFormat="1" ht="19.5" customHeight="1"/>
    <row r="126" s="1037" customFormat="1" ht="19.5" customHeight="1"/>
    <row r="127" s="1037" customFormat="1" ht="19.5" customHeight="1"/>
    <row r="128" s="1037" customFormat="1" ht="19.5" customHeight="1"/>
    <row r="129" s="1037" customFormat="1" ht="19.5" customHeight="1"/>
    <row r="130" s="1037" customFormat="1" ht="19.5" customHeight="1"/>
    <row r="131" s="1037" customFormat="1" ht="19.5" customHeight="1"/>
    <row r="132" s="1037" customFormat="1" ht="19.5" customHeight="1"/>
    <row r="133" s="1037" customFormat="1" ht="19.5" customHeight="1"/>
    <row r="134" s="1037" customFormat="1" ht="19.5" customHeight="1"/>
    <row r="135" s="1037" customFormat="1" ht="19.5" customHeight="1"/>
    <row r="136" s="1037" customFormat="1" ht="19.5" customHeight="1"/>
    <row r="137" s="1037" customFormat="1" ht="19.5" customHeight="1"/>
    <row r="138" s="1037" customFormat="1" ht="19.5" customHeight="1"/>
    <row r="139" s="1037" customFormat="1" ht="19.5" customHeight="1"/>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6"/>
  <conditionalFormatting sqref="D55">
    <cfRule type="expression" dxfId="30" priority="26">
      <formula>$I$12=5</formula>
    </cfRule>
  </conditionalFormatting>
  <conditionalFormatting sqref="D56">
    <cfRule type="expression" dxfId="29" priority="27">
      <formula>$I$22=-20</formula>
    </cfRule>
  </conditionalFormatting>
  <conditionalFormatting sqref="D57">
    <cfRule type="expression" dxfId="28" priority="13">
      <formula>$I$36=0</formula>
    </cfRule>
  </conditionalFormatting>
  <conditionalFormatting sqref="D58">
    <cfRule type="expression" dxfId="27" priority="12">
      <formula>$U$12=0</formula>
    </cfRule>
  </conditionalFormatting>
  <conditionalFormatting sqref="D59">
    <cfRule type="expression" dxfId="26" priority="8">
      <formula>$U$35=0</formula>
    </cfRule>
  </conditionalFormatting>
  <conditionalFormatting sqref="D60">
    <cfRule type="expression" dxfId="25" priority="7">
      <formula>$U$40=0</formula>
    </cfRule>
  </conditionalFormatting>
  <conditionalFormatting sqref="D61">
    <cfRule type="expression" dxfId="24" priority="6">
      <formula>$U$45=0</formula>
    </cfRule>
  </conditionalFormatting>
  <conditionalFormatting sqref="E55">
    <cfRule type="expression" dxfId="23" priority="25">
      <formula>$I$12=20</formula>
    </cfRule>
  </conditionalFormatting>
  <conditionalFormatting sqref="E56">
    <cfRule type="expression" dxfId="22" priority="4">
      <formula>$I$22=-10</formula>
    </cfRule>
  </conditionalFormatting>
  <conditionalFormatting sqref="E57">
    <cfRule type="expression" dxfId="21" priority="19">
      <formula>$I$36=5</formula>
    </cfRule>
  </conditionalFormatting>
  <conditionalFormatting sqref="E58">
    <cfRule type="expression" dxfId="20" priority="9">
      <formula>$U$12=5</formula>
    </cfRule>
  </conditionalFormatting>
  <conditionalFormatting sqref="E59">
    <cfRule type="expression" dxfId="19" priority="31">
      <formula>$U$35=10</formula>
    </cfRule>
  </conditionalFormatting>
  <conditionalFormatting sqref="E60">
    <cfRule type="expression" dxfId="18" priority="10">
      <formula>U40=-50</formula>
    </cfRule>
  </conditionalFormatting>
  <conditionalFormatting sqref="E61">
    <cfRule type="expression" dxfId="17" priority="5">
      <formula>$U$45=10</formula>
    </cfRule>
  </conditionalFormatting>
  <conditionalFormatting sqref="F55">
    <cfRule type="expression" dxfId="16" priority="24">
      <formula>$I$12=30</formula>
    </cfRule>
  </conditionalFormatting>
  <conditionalFormatting sqref="F56">
    <cfRule type="expression" dxfId="15" priority="28">
      <formula>$I$22=20</formula>
    </cfRule>
  </conditionalFormatting>
  <conditionalFormatting sqref="F57">
    <cfRule type="expression" dxfId="14" priority="11">
      <formula>$I$36=15</formula>
    </cfRule>
  </conditionalFormatting>
  <conditionalFormatting sqref="F58">
    <cfRule type="expression" dxfId="13" priority="16">
      <formula>$U$12=15</formula>
    </cfRule>
  </conditionalFormatting>
  <conditionalFormatting sqref="G55">
    <cfRule type="expression" dxfId="12" priority="23">
      <formula>$I$12=40</formula>
    </cfRule>
  </conditionalFormatting>
  <conditionalFormatting sqref="G56">
    <cfRule type="expression" dxfId="11" priority="3">
      <formula>$I$22=40</formula>
    </cfRule>
  </conditionalFormatting>
  <conditionalFormatting sqref="H55">
    <cfRule type="expression" dxfId="10" priority="22">
      <formula>$I$12=55</formula>
    </cfRule>
  </conditionalFormatting>
  <conditionalFormatting sqref="H56">
    <cfRule type="expression" dxfId="9" priority="29">
      <formula>$I$22=50</formula>
    </cfRule>
  </conditionalFormatting>
  <conditionalFormatting sqref="H57">
    <cfRule type="expression" dxfId="8" priority="18">
      <formula>$I$36=25</formula>
    </cfRule>
  </conditionalFormatting>
  <conditionalFormatting sqref="H58">
    <cfRule type="expression" dxfId="7" priority="15">
      <formula>$U$12=25</formula>
    </cfRule>
  </conditionalFormatting>
  <conditionalFormatting sqref="I55">
    <cfRule type="expression" dxfId="6" priority="21">
      <formula>$I$12=65</formula>
    </cfRule>
  </conditionalFormatting>
  <conditionalFormatting sqref="I56">
    <cfRule type="expression" dxfId="5" priority="2">
      <formula>$I$22=60</formula>
    </cfRule>
  </conditionalFormatting>
  <conditionalFormatting sqref="J56:K56">
    <cfRule type="expression" dxfId="4" priority="30">
      <formula>#REF!=40</formula>
    </cfRule>
  </conditionalFormatting>
  <conditionalFormatting sqref="J57:K57">
    <cfRule type="expression" dxfId="3" priority="17">
      <formula>$I$36=35</formula>
    </cfRule>
  </conditionalFormatting>
  <conditionalFormatting sqref="J58:K58">
    <cfRule type="expression" dxfId="2" priority="14">
      <formula>$U$12=35</formula>
    </cfRule>
  </conditionalFormatting>
  <conditionalFormatting sqref="K55">
    <cfRule type="expression" dxfId="1" priority="1">
      <formula>$I$12=80</formula>
    </cfRule>
  </conditionalFormatting>
  <conditionalFormatting sqref="L55">
    <cfRule type="expression" dxfId="0" priority="20">
      <formula>$I$12=90</formula>
    </cfRule>
  </conditionalFormatting>
  <dataValidations count="1">
    <dataValidation type="list" allowBlank="1" showInputMessage="1" showErrorMessage="1" sqref="H12:H19 H39 H41 H43 H45 H47 H49 H51 T30 H37 T15 T19 T17 T27 T21 T24 T13 T45 H22:H33 T40 T35" xr:uid="{AFA092E0-176F-4614-9DB2-5F7ED2EF5A3A}">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A309-B434-4ADA-9857-DD0608D5EB3A}">
  <sheetPr>
    <pageSetUpPr fitToPage="1"/>
  </sheetPr>
  <dimension ref="B1:KI308"/>
  <sheetViews>
    <sheetView view="pageBreakPreview" zoomScale="85" zoomScaleNormal="100" zoomScaleSheetLayoutView="85" workbookViewId="0">
      <selection activeCell="M31" sqref="M31"/>
    </sheetView>
  </sheetViews>
  <sheetFormatPr defaultColWidth="9" defaultRowHeight="12"/>
  <cols>
    <col min="1" max="1" width="2.36328125" style="1119" customWidth="1"/>
    <col min="2" max="44" width="2.90625" style="1119" customWidth="1"/>
    <col min="45" max="124" width="2.36328125" style="1088" customWidth="1"/>
    <col min="125" max="295" width="9" style="1088"/>
    <col min="296" max="16384" width="9" style="1119"/>
  </cols>
  <sheetData>
    <row r="1" spans="2:45" s="1088" customFormat="1">
      <c r="AO1" s="2509" t="s">
        <v>1652</v>
      </c>
      <c r="AP1" s="2510"/>
      <c r="AQ1" s="2510"/>
      <c r="AR1" s="2510"/>
      <c r="AS1" s="2511"/>
    </row>
    <row r="2" spans="2:45" s="1088" customFormat="1" ht="3" customHeight="1"/>
    <row r="3" spans="2:45" ht="16.5">
      <c r="B3" s="2512" t="s">
        <v>1653</v>
      </c>
      <c r="C3" s="2512"/>
      <c r="D3" s="2512"/>
      <c r="E3" s="2512"/>
      <c r="F3" s="2512"/>
      <c r="G3" s="2512"/>
      <c r="H3" s="2512"/>
      <c r="I3" s="2512"/>
      <c r="J3" s="2512"/>
      <c r="K3" s="2512"/>
      <c r="L3" s="2512"/>
      <c r="M3" s="2512"/>
      <c r="N3" s="2512"/>
      <c r="O3" s="2512"/>
      <c r="P3" s="2512"/>
      <c r="Q3" s="2512"/>
      <c r="R3" s="2512"/>
      <c r="S3" s="2512"/>
      <c r="T3" s="2512"/>
      <c r="U3" s="2512"/>
      <c r="V3" s="2512"/>
      <c r="W3" s="2512"/>
      <c r="X3" s="2512"/>
      <c r="Y3" s="2512"/>
      <c r="Z3" s="2512"/>
      <c r="AA3" s="2512"/>
      <c r="AB3" s="2512"/>
      <c r="AC3" s="2512"/>
      <c r="AD3" s="2512"/>
      <c r="AE3" s="2512"/>
      <c r="AF3" s="2512"/>
      <c r="AG3" s="2512"/>
      <c r="AH3" s="2512"/>
      <c r="AI3" s="2512"/>
      <c r="AJ3" s="2512"/>
      <c r="AK3" s="2512"/>
      <c r="AL3" s="2512"/>
      <c r="AM3" s="2512"/>
      <c r="AN3" s="2512"/>
      <c r="AO3" s="2512"/>
      <c r="AP3" s="2512"/>
      <c r="AQ3" s="2512"/>
      <c r="AR3" s="2512"/>
    </row>
    <row r="4" spans="2:45" s="1088" customFormat="1">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row>
    <row r="5" spans="2:45" ht="12" customHeight="1">
      <c r="B5" s="2513" t="s">
        <v>1567</v>
      </c>
      <c r="C5" s="2514"/>
      <c r="D5" s="2514"/>
      <c r="E5" s="2514"/>
      <c r="F5" s="2514"/>
      <c r="G5" s="2514"/>
      <c r="H5" s="2514"/>
      <c r="I5" s="2514"/>
      <c r="J5" s="2514"/>
      <c r="K5" s="2514"/>
      <c r="L5" s="2514"/>
      <c r="M5" s="2514"/>
      <c r="N5" s="2514"/>
      <c r="O5" s="2514"/>
      <c r="P5" s="2514"/>
      <c r="Q5" s="2514"/>
      <c r="R5" s="2514"/>
      <c r="S5" s="2514"/>
      <c r="T5" s="2514"/>
      <c r="U5" s="2514"/>
      <c r="V5" s="2514"/>
      <c r="W5" s="2514"/>
      <c r="X5" s="2514"/>
      <c r="Y5" s="2514"/>
      <c r="Z5" s="2514"/>
      <c r="AA5" s="2514"/>
      <c r="AB5" s="2514"/>
      <c r="AC5" s="2514"/>
      <c r="AD5" s="2514"/>
      <c r="AE5" s="2514"/>
      <c r="AF5" s="2514"/>
      <c r="AG5" s="2514"/>
      <c r="AH5" s="2514"/>
      <c r="AI5" s="2514"/>
      <c r="AJ5" s="2514"/>
      <c r="AK5" s="2514"/>
      <c r="AL5" s="2514"/>
      <c r="AM5" s="2514"/>
      <c r="AN5" s="2514"/>
      <c r="AO5" s="2514"/>
      <c r="AP5" s="2514"/>
      <c r="AQ5" s="2514"/>
      <c r="AR5" s="2515"/>
    </row>
    <row r="6" spans="2:45" s="1088" customFormat="1" ht="5.25" customHeight="1">
      <c r="B6" s="1090"/>
      <c r="AR6" s="1091"/>
    </row>
    <row r="7" spans="2:45" s="1088" customFormat="1" ht="13.5" customHeight="1">
      <c r="B7" s="1090"/>
      <c r="C7" s="1088" t="s">
        <v>1654</v>
      </c>
      <c r="AR7" s="1091"/>
    </row>
    <row r="8" spans="2:45" s="1088" customFormat="1" ht="11.25" customHeight="1">
      <c r="B8" s="1090"/>
      <c r="C8" s="2516" t="s">
        <v>1655</v>
      </c>
      <c r="D8" s="2516"/>
      <c r="E8" s="2516"/>
      <c r="F8" s="2516"/>
      <c r="G8" s="2516"/>
      <c r="H8" s="2516"/>
      <c r="I8" s="2516"/>
      <c r="J8" s="2519"/>
      <c r="K8" s="2519"/>
      <c r="L8" s="2519"/>
      <c r="M8" s="2519"/>
      <c r="N8" s="2519"/>
      <c r="O8" s="2519"/>
      <c r="P8" s="2519"/>
      <c r="S8" s="2520" t="s">
        <v>1656</v>
      </c>
      <c r="T8" s="2520"/>
      <c r="U8" s="2520"/>
      <c r="V8" s="2520"/>
      <c r="W8" s="2520"/>
      <c r="X8" s="2520"/>
      <c r="Y8" s="2519"/>
      <c r="Z8" s="2519"/>
      <c r="AA8" s="2519"/>
      <c r="AB8" s="2519"/>
      <c r="AC8" s="2519"/>
      <c r="AD8" s="2519"/>
      <c r="AE8" s="1092"/>
      <c r="AF8" s="1093"/>
      <c r="AG8" s="2521" t="s">
        <v>1657</v>
      </c>
      <c r="AH8" s="2521"/>
      <c r="AI8" s="2521"/>
      <c r="AJ8" s="2522"/>
      <c r="AK8" s="2527" t="e">
        <f>ROUNDDOWN(J8/Y8,1)</f>
        <v>#DIV/0!</v>
      </c>
      <c r="AL8" s="2527"/>
      <c r="AM8" s="2527"/>
      <c r="AN8" s="2527"/>
      <c r="AO8" s="2527"/>
      <c r="AP8" s="2527"/>
      <c r="AR8" s="1091"/>
    </row>
    <row r="9" spans="2:45" s="1088" customFormat="1" ht="11.25" customHeight="1">
      <c r="B9" s="1090"/>
      <c r="C9" s="2517"/>
      <c r="D9" s="2517"/>
      <c r="E9" s="2517"/>
      <c r="F9" s="2517"/>
      <c r="G9" s="2517"/>
      <c r="H9" s="2517"/>
      <c r="I9" s="2517"/>
      <c r="J9" s="2519"/>
      <c r="K9" s="2519"/>
      <c r="L9" s="2519"/>
      <c r="M9" s="2519"/>
      <c r="N9" s="2519"/>
      <c r="O9" s="2519"/>
      <c r="P9" s="2519"/>
      <c r="R9" s="1092"/>
      <c r="S9" s="2520"/>
      <c r="T9" s="2520"/>
      <c r="U9" s="2520"/>
      <c r="V9" s="2520"/>
      <c r="W9" s="2520"/>
      <c r="X9" s="2520"/>
      <c r="Y9" s="2519"/>
      <c r="Z9" s="2519"/>
      <c r="AA9" s="2519"/>
      <c r="AB9" s="2519"/>
      <c r="AC9" s="2519"/>
      <c r="AD9" s="2519"/>
      <c r="AE9" s="1092"/>
      <c r="AF9" s="1093"/>
      <c r="AG9" s="2523"/>
      <c r="AH9" s="2523"/>
      <c r="AI9" s="2523"/>
      <c r="AJ9" s="2524"/>
      <c r="AK9" s="2527"/>
      <c r="AL9" s="2527"/>
      <c r="AM9" s="2527"/>
      <c r="AN9" s="2527"/>
      <c r="AO9" s="2527"/>
      <c r="AP9" s="2527"/>
      <c r="AR9" s="1091"/>
    </row>
    <row r="10" spans="2:45" s="1088" customFormat="1" ht="11.25" customHeight="1">
      <c r="B10" s="1090"/>
      <c r="C10" s="2518"/>
      <c r="D10" s="2518"/>
      <c r="E10" s="2518"/>
      <c r="F10" s="2518"/>
      <c r="G10" s="2518"/>
      <c r="H10" s="2518"/>
      <c r="I10" s="2518"/>
      <c r="J10" s="2519"/>
      <c r="K10" s="2519"/>
      <c r="L10" s="2519"/>
      <c r="M10" s="2519"/>
      <c r="N10" s="2519"/>
      <c r="O10" s="2519"/>
      <c r="P10" s="2519"/>
      <c r="Q10" s="1088" t="s">
        <v>1658</v>
      </c>
      <c r="R10" s="1092"/>
      <c r="S10" s="2520"/>
      <c r="T10" s="2520"/>
      <c r="U10" s="2520"/>
      <c r="V10" s="2520"/>
      <c r="W10" s="2520"/>
      <c r="X10" s="2520"/>
      <c r="Y10" s="2519"/>
      <c r="Z10" s="2519"/>
      <c r="AA10" s="2519"/>
      <c r="AB10" s="2519"/>
      <c r="AC10" s="2519"/>
      <c r="AD10" s="2519"/>
      <c r="AE10" s="1088" t="s">
        <v>1659</v>
      </c>
      <c r="AF10" s="1093"/>
      <c r="AG10" s="2525"/>
      <c r="AH10" s="2525"/>
      <c r="AI10" s="2525"/>
      <c r="AJ10" s="2526"/>
      <c r="AK10" s="2527"/>
      <c r="AL10" s="2527"/>
      <c r="AM10" s="2527"/>
      <c r="AN10" s="2527"/>
      <c r="AO10" s="2527"/>
      <c r="AP10" s="2527"/>
      <c r="AQ10" s="1088" t="s">
        <v>1658</v>
      </c>
      <c r="AR10" s="1091"/>
    </row>
    <row r="11" spans="2:45" s="1088" customFormat="1" ht="6" customHeight="1">
      <c r="B11" s="1090"/>
      <c r="AR11" s="1091"/>
    </row>
    <row r="12" spans="2:45" ht="13.5" customHeight="1">
      <c r="B12" s="2528" t="s">
        <v>1660</v>
      </c>
      <c r="C12" s="2529"/>
      <c r="D12" s="2529"/>
      <c r="E12" s="2529"/>
      <c r="F12" s="2529"/>
      <c r="G12" s="2529"/>
      <c r="H12" s="2529"/>
      <c r="I12" s="2529"/>
      <c r="J12" s="2529"/>
      <c r="K12" s="2529"/>
      <c r="L12" s="2529"/>
      <c r="M12" s="2529"/>
      <c r="N12" s="2529"/>
      <c r="O12" s="2529"/>
      <c r="P12" s="2529"/>
      <c r="Q12" s="2529"/>
      <c r="R12" s="2529"/>
      <c r="S12" s="2529"/>
      <c r="T12" s="2529"/>
      <c r="U12" s="2529"/>
      <c r="V12" s="2529"/>
      <c r="W12" s="2529"/>
      <c r="X12" s="2529"/>
      <c r="Y12" s="2529"/>
      <c r="Z12" s="2529"/>
      <c r="AA12" s="2529"/>
      <c r="AB12" s="2529"/>
      <c r="AC12" s="2529"/>
      <c r="AD12" s="2529"/>
      <c r="AE12" s="2529"/>
      <c r="AF12" s="2529"/>
      <c r="AG12" s="2529"/>
      <c r="AH12" s="2529"/>
      <c r="AI12" s="2529"/>
      <c r="AJ12" s="2529"/>
      <c r="AK12" s="2529"/>
      <c r="AL12" s="2529"/>
      <c r="AM12" s="2529"/>
      <c r="AN12" s="2529"/>
      <c r="AO12" s="2529"/>
      <c r="AP12" s="2529"/>
      <c r="AQ12" s="2529"/>
      <c r="AR12" s="2530"/>
    </row>
    <row r="13" spans="2:45" s="1088" customFormat="1" ht="17.25" customHeight="1">
      <c r="B13" s="1090" t="s">
        <v>1661</v>
      </c>
      <c r="C13" s="1088" t="s">
        <v>1662</v>
      </c>
      <c r="AR13" s="1091"/>
    </row>
    <row r="14" spans="2:45" s="1088" customFormat="1" ht="13.5" customHeight="1">
      <c r="B14" s="1090"/>
      <c r="C14" s="1088" t="s">
        <v>1663</v>
      </c>
      <c r="AR14" s="1091"/>
    </row>
    <row r="15" spans="2:45" s="1088" customFormat="1" ht="13.5" customHeight="1">
      <c r="B15" s="1090"/>
      <c r="C15" s="2531" t="s">
        <v>1664</v>
      </c>
      <c r="D15" s="2521"/>
      <c r="E15" s="2521"/>
      <c r="F15" s="2521"/>
      <c r="G15" s="2522"/>
      <c r="H15" s="2519"/>
      <c r="I15" s="2519"/>
      <c r="J15" s="2519"/>
      <c r="K15" s="2519"/>
      <c r="L15" s="2519"/>
      <c r="M15" s="2519"/>
      <c r="N15" s="2519"/>
      <c r="O15" s="2519"/>
      <c r="P15" s="2519"/>
      <c r="S15" s="2531" t="s">
        <v>1665</v>
      </c>
      <c r="T15" s="2521"/>
      <c r="U15" s="2521"/>
      <c r="V15" s="2521"/>
      <c r="W15" s="2522"/>
      <c r="X15" s="2533"/>
      <c r="Y15" s="2534"/>
      <c r="Z15" s="2534"/>
      <c r="AA15" s="2534"/>
      <c r="AB15" s="2534"/>
      <c r="AC15" s="2534"/>
      <c r="AD15" s="2535"/>
      <c r="AG15" s="2539" t="s">
        <v>1666</v>
      </c>
      <c r="AH15" s="2539"/>
      <c r="AI15" s="2540">
        <f>H15-X15</f>
        <v>0</v>
      </c>
      <c r="AJ15" s="2540"/>
      <c r="AK15" s="2540"/>
      <c r="AL15" s="2540"/>
      <c r="AM15" s="2540"/>
      <c r="AN15" s="2540"/>
      <c r="AO15" s="2540"/>
      <c r="AP15" s="2540"/>
      <c r="AR15" s="1091"/>
    </row>
    <row r="16" spans="2:45" s="1088" customFormat="1" ht="13.5" customHeight="1">
      <c r="B16" s="1090"/>
      <c r="C16" s="2532"/>
      <c r="D16" s="2525"/>
      <c r="E16" s="2525"/>
      <c r="F16" s="2525"/>
      <c r="G16" s="2526"/>
      <c r="H16" s="2519"/>
      <c r="I16" s="2519"/>
      <c r="J16" s="2519"/>
      <c r="K16" s="2519"/>
      <c r="L16" s="2519"/>
      <c r="M16" s="2519"/>
      <c r="N16" s="2519"/>
      <c r="O16" s="2519"/>
      <c r="P16" s="2519"/>
      <c r="Q16" s="1094" t="s">
        <v>1667</v>
      </c>
      <c r="S16" s="2532"/>
      <c r="T16" s="2525"/>
      <c r="U16" s="2525"/>
      <c r="V16" s="2525"/>
      <c r="W16" s="2526"/>
      <c r="X16" s="2536"/>
      <c r="Y16" s="2537"/>
      <c r="Z16" s="2537"/>
      <c r="AA16" s="2537"/>
      <c r="AB16" s="2537"/>
      <c r="AC16" s="2537"/>
      <c r="AD16" s="2538"/>
      <c r="AE16" s="1088" t="s">
        <v>1667</v>
      </c>
      <c r="AG16" s="2539"/>
      <c r="AH16" s="2539"/>
      <c r="AI16" s="2540"/>
      <c r="AJ16" s="2540"/>
      <c r="AK16" s="2540"/>
      <c r="AL16" s="2540"/>
      <c r="AM16" s="2540"/>
      <c r="AN16" s="2540"/>
      <c r="AO16" s="2540"/>
      <c r="AP16" s="2540"/>
      <c r="AQ16" s="1088" t="s">
        <v>1667</v>
      </c>
      <c r="AR16" s="1091"/>
    </row>
    <row r="17" spans="2:44" s="1088" customFormat="1" ht="4.5" customHeight="1">
      <c r="B17" s="1090"/>
      <c r="I17" s="1095"/>
      <c r="S17" s="1095"/>
      <c r="T17" s="1095"/>
      <c r="U17" s="1095"/>
      <c r="V17" s="1095"/>
      <c r="AR17" s="1091"/>
    </row>
    <row r="18" spans="2:44" s="1088" customFormat="1" ht="13.5" customHeight="1">
      <c r="B18" s="1090"/>
      <c r="C18" s="1088" t="s">
        <v>1668</v>
      </c>
      <c r="AR18" s="1091"/>
    </row>
    <row r="19" spans="2:44" s="1088" customFormat="1" ht="13.5" customHeight="1">
      <c r="B19" s="1090"/>
      <c r="C19" s="2531" t="s">
        <v>1664</v>
      </c>
      <c r="D19" s="2521"/>
      <c r="E19" s="2521"/>
      <c r="F19" s="2521"/>
      <c r="G19" s="2522"/>
      <c r="H19" s="2519"/>
      <c r="I19" s="2519"/>
      <c r="J19" s="2519"/>
      <c r="K19" s="2519"/>
      <c r="L19" s="2519"/>
      <c r="M19" s="2519"/>
      <c r="N19" s="2519"/>
      <c r="O19" s="2519"/>
      <c r="P19" s="2519"/>
      <c r="S19" s="2531" t="s">
        <v>1665</v>
      </c>
      <c r="T19" s="2521"/>
      <c r="U19" s="2521"/>
      <c r="V19" s="2521"/>
      <c r="W19" s="2522"/>
      <c r="X19" s="2533"/>
      <c r="Y19" s="2534"/>
      <c r="Z19" s="2534"/>
      <c r="AA19" s="2534"/>
      <c r="AB19" s="2534"/>
      <c r="AC19" s="2534"/>
      <c r="AD19" s="2535"/>
      <c r="AG19" s="2539" t="s">
        <v>1666</v>
      </c>
      <c r="AH19" s="2539"/>
      <c r="AI19" s="2540">
        <f>H19-X19</f>
        <v>0</v>
      </c>
      <c r="AJ19" s="2540"/>
      <c r="AK19" s="2540"/>
      <c r="AL19" s="2540"/>
      <c r="AM19" s="2540"/>
      <c r="AN19" s="2540"/>
      <c r="AO19" s="2540"/>
      <c r="AP19" s="2540"/>
      <c r="AR19" s="1091"/>
    </row>
    <row r="20" spans="2:44" s="1088" customFormat="1" ht="13.5" customHeight="1">
      <c r="B20" s="1090"/>
      <c r="C20" s="2532"/>
      <c r="D20" s="2525"/>
      <c r="E20" s="2525"/>
      <c r="F20" s="2525"/>
      <c r="G20" s="2526"/>
      <c r="H20" s="2519"/>
      <c r="I20" s="2519"/>
      <c r="J20" s="2519"/>
      <c r="K20" s="2519"/>
      <c r="L20" s="2519"/>
      <c r="M20" s="2519"/>
      <c r="N20" s="2519"/>
      <c r="O20" s="2519"/>
      <c r="P20" s="2519"/>
      <c r="Q20" s="1094" t="s">
        <v>1667</v>
      </c>
      <c r="S20" s="2532"/>
      <c r="T20" s="2525"/>
      <c r="U20" s="2525"/>
      <c r="V20" s="2525"/>
      <c r="W20" s="2526"/>
      <c r="X20" s="2536"/>
      <c r="Y20" s="2537"/>
      <c r="Z20" s="2537"/>
      <c r="AA20" s="2537"/>
      <c r="AB20" s="2537"/>
      <c r="AC20" s="2537"/>
      <c r="AD20" s="2538"/>
      <c r="AE20" s="1088" t="s">
        <v>1667</v>
      </c>
      <c r="AG20" s="2539"/>
      <c r="AH20" s="2539"/>
      <c r="AI20" s="2540"/>
      <c r="AJ20" s="2540"/>
      <c r="AK20" s="2540"/>
      <c r="AL20" s="2540"/>
      <c r="AM20" s="2540"/>
      <c r="AN20" s="2540"/>
      <c r="AO20" s="2540"/>
      <c r="AP20" s="2540"/>
      <c r="AQ20" s="1088" t="s">
        <v>1667</v>
      </c>
      <c r="AR20" s="1091"/>
    </row>
    <row r="21" spans="2:44" s="1088" customFormat="1" ht="13.5" customHeight="1">
      <c r="B21" s="1090"/>
      <c r="C21" s="1088" t="s">
        <v>1669</v>
      </c>
      <c r="S21" s="1095"/>
      <c r="T21" s="1095"/>
      <c r="U21" s="1095"/>
      <c r="V21" s="1095"/>
      <c r="AR21" s="1091"/>
    </row>
    <row r="22" spans="2:44" s="1088" customFormat="1" ht="13.5" customHeight="1">
      <c r="B22" s="1090"/>
      <c r="C22" s="2531" t="s">
        <v>1664</v>
      </c>
      <c r="D22" s="2521"/>
      <c r="E22" s="2521"/>
      <c r="F22" s="2521"/>
      <c r="G22" s="2522"/>
      <c r="H22" s="2519"/>
      <c r="I22" s="2519"/>
      <c r="J22" s="2519"/>
      <c r="K22" s="2519"/>
      <c r="L22" s="2519"/>
      <c r="M22" s="2519"/>
      <c r="N22" s="2519"/>
      <c r="O22" s="2519"/>
      <c r="P22" s="2519"/>
      <c r="R22" s="1093"/>
      <c r="S22" s="2531" t="s">
        <v>1665</v>
      </c>
      <c r="T22" s="2521"/>
      <c r="U22" s="2521"/>
      <c r="V22" s="2521"/>
      <c r="W22" s="2522"/>
      <c r="X22" s="2533"/>
      <c r="Y22" s="2534"/>
      <c r="Z22" s="2534"/>
      <c r="AA22" s="2534"/>
      <c r="AB22" s="2534"/>
      <c r="AC22" s="2534"/>
      <c r="AD22" s="2535"/>
      <c r="AE22" s="1096"/>
      <c r="AF22" s="1096"/>
      <c r="AG22" s="2539" t="s">
        <v>1666</v>
      </c>
      <c r="AH22" s="2539"/>
      <c r="AI22" s="2540">
        <f>H22-X22</f>
        <v>0</v>
      </c>
      <c r="AJ22" s="2540"/>
      <c r="AK22" s="2540"/>
      <c r="AL22" s="2540"/>
      <c r="AM22" s="2540"/>
      <c r="AN22" s="2540"/>
      <c r="AO22" s="2540"/>
      <c r="AP22" s="2540"/>
      <c r="AR22" s="1091"/>
    </row>
    <row r="23" spans="2:44" s="1088" customFormat="1" ht="13.5" customHeight="1">
      <c r="B23" s="1090"/>
      <c r="C23" s="2532"/>
      <c r="D23" s="2525"/>
      <c r="E23" s="2525"/>
      <c r="F23" s="2525"/>
      <c r="G23" s="2526"/>
      <c r="H23" s="2519"/>
      <c r="I23" s="2519"/>
      <c r="J23" s="2519"/>
      <c r="K23" s="2519"/>
      <c r="L23" s="2519"/>
      <c r="M23" s="2519"/>
      <c r="N23" s="2519"/>
      <c r="O23" s="2519"/>
      <c r="P23" s="2519"/>
      <c r="Q23" s="1094" t="s">
        <v>1667</v>
      </c>
      <c r="R23" s="1093"/>
      <c r="S23" s="2532"/>
      <c r="T23" s="2525"/>
      <c r="U23" s="2525"/>
      <c r="V23" s="2525"/>
      <c r="W23" s="2526"/>
      <c r="X23" s="2536"/>
      <c r="Y23" s="2537"/>
      <c r="Z23" s="2537"/>
      <c r="AA23" s="2537"/>
      <c r="AB23" s="2537"/>
      <c r="AC23" s="2537"/>
      <c r="AD23" s="2538"/>
      <c r="AE23" s="1088" t="s">
        <v>1667</v>
      </c>
      <c r="AF23" s="1096"/>
      <c r="AG23" s="2539"/>
      <c r="AH23" s="2539"/>
      <c r="AI23" s="2540"/>
      <c r="AJ23" s="2540"/>
      <c r="AK23" s="2540"/>
      <c r="AL23" s="2540"/>
      <c r="AM23" s="2540"/>
      <c r="AN23" s="2540"/>
      <c r="AO23" s="2540"/>
      <c r="AP23" s="2540"/>
      <c r="AQ23" s="1088" t="s">
        <v>1667</v>
      </c>
      <c r="AR23" s="1091"/>
    </row>
    <row r="24" spans="2:44" s="1088" customFormat="1" ht="6" customHeight="1">
      <c r="B24" s="1097"/>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98"/>
    </row>
    <row r="25" spans="2:44" ht="13.5" customHeight="1">
      <c r="B25" s="2528" t="s">
        <v>1670</v>
      </c>
      <c r="C25" s="2529"/>
      <c r="D25" s="2529"/>
      <c r="E25" s="2529"/>
      <c r="F25" s="2529"/>
      <c r="G25" s="2529"/>
      <c r="H25" s="2529"/>
      <c r="I25" s="2529"/>
      <c r="J25" s="2529"/>
      <c r="K25" s="2529"/>
      <c r="L25" s="2529"/>
      <c r="M25" s="2529"/>
      <c r="N25" s="2529"/>
      <c r="O25" s="2529"/>
      <c r="P25" s="2529"/>
      <c r="Q25" s="2529"/>
      <c r="R25" s="2529"/>
      <c r="S25" s="2529"/>
      <c r="T25" s="2529"/>
      <c r="U25" s="2529"/>
      <c r="V25" s="2529"/>
      <c r="W25" s="2529"/>
      <c r="X25" s="2529"/>
      <c r="Y25" s="2529"/>
      <c r="Z25" s="2529"/>
      <c r="AA25" s="2529"/>
      <c r="AB25" s="2529"/>
      <c r="AC25" s="2529"/>
      <c r="AD25" s="2529"/>
      <c r="AE25" s="2529"/>
      <c r="AF25" s="2529"/>
      <c r="AG25" s="2529"/>
      <c r="AH25" s="2529"/>
      <c r="AI25" s="2529"/>
      <c r="AJ25" s="2529"/>
      <c r="AK25" s="2529"/>
      <c r="AL25" s="2529"/>
      <c r="AM25" s="2529"/>
      <c r="AN25" s="2529"/>
      <c r="AO25" s="2529"/>
      <c r="AP25" s="2529"/>
      <c r="AQ25" s="2529"/>
      <c r="AR25" s="2530"/>
    </row>
    <row r="26" spans="2:44" s="1088" customFormat="1" ht="6.75" customHeight="1">
      <c r="B26" s="1099"/>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1"/>
    </row>
    <row r="27" spans="2:44" s="1088" customFormat="1" ht="13.5" customHeight="1">
      <c r="B27" s="1090"/>
      <c r="C27" s="1088" t="s">
        <v>1671</v>
      </c>
      <c r="AR27" s="1091"/>
    </row>
    <row r="28" spans="2:44" s="1088" customFormat="1" ht="10.5" customHeight="1">
      <c r="B28" s="1090"/>
      <c r="AR28" s="1091"/>
    </row>
    <row r="29" spans="2:44" s="1088" customFormat="1" ht="13.5" customHeight="1">
      <c r="B29" s="1090"/>
      <c r="C29" s="2541" t="s">
        <v>1608</v>
      </c>
      <c r="D29" s="2541"/>
      <c r="E29" s="2541"/>
      <c r="F29" s="2541"/>
      <c r="G29" s="2541"/>
      <c r="H29" s="2541"/>
      <c r="I29" s="2541"/>
      <c r="J29" s="2541"/>
      <c r="K29" s="2541"/>
      <c r="L29" s="2541"/>
      <c r="M29" s="2541"/>
      <c r="N29" s="2541"/>
      <c r="O29" s="2541"/>
      <c r="Q29" s="2541" t="s">
        <v>1610</v>
      </c>
      <c r="R29" s="2541"/>
      <c r="S29" s="2541"/>
      <c r="T29" s="2541"/>
      <c r="U29" s="2541"/>
      <c r="V29" s="2541"/>
      <c r="W29" s="2541"/>
      <c r="X29" s="2541"/>
      <c r="Y29" s="2541"/>
      <c r="Z29" s="2541"/>
      <c r="AA29" s="2541"/>
      <c r="AB29" s="2541"/>
      <c r="AC29" s="2541"/>
      <c r="AE29" s="2541" t="s">
        <v>1672</v>
      </c>
      <c r="AF29" s="2541"/>
      <c r="AG29" s="2541"/>
      <c r="AH29" s="2541"/>
      <c r="AI29" s="2541"/>
      <c r="AJ29" s="2541"/>
      <c r="AK29" s="2541"/>
      <c r="AL29" s="2541"/>
      <c r="AM29" s="2541"/>
      <c r="AN29" s="2541"/>
      <c r="AO29" s="2541"/>
      <c r="AP29" s="2541"/>
      <c r="AQ29" s="2541"/>
      <c r="AR29" s="1091"/>
    </row>
    <row r="30" spans="2:44" s="1088" customFormat="1" ht="13.5" customHeight="1">
      <c r="B30" s="1090"/>
      <c r="C30" s="1102" t="s">
        <v>1673</v>
      </c>
      <c r="D30" s="1103"/>
      <c r="E30" s="1103"/>
      <c r="F30" s="1103"/>
      <c r="G30" s="1103"/>
      <c r="H30" s="1103"/>
      <c r="I30" s="1103"/>
      <c r="J30" s="1103"/>
      <c r="K30" s="1103"/>
      <c r="L30" s="1103"/>
      <c r="M30" s="1103"/>
      <c r="N30" s="1103"/>
      <c r="O30" s="1104"/>
      <c r="Q30" s="1105" t="s">
        <v>1674</v>
      </c>
      <c r="R30" s="1103"/>
      <c r="S30" s="1103"/>
      <c r="T30" s="1103"/>
      <c r="U30" s="1103"/>
      <c r="V30" s="1103"/>
      <c r="W30" s="1103"/>
      <c r="X30" s="1103"/>
      <c r="Y30" s="1103"/>
      <c r="Z30" s="1103"/>
      <c r="AA30" s="1103"/>
      <c r="AB30" s="1103"/>
      <c r="AC30" s="1104"/>
      <c r="AE30" s="1102" t="s">
        <v>1675</v>
      </c>
      <c r="AF30" s="1103"/>
      <c r="AG30" s="1103"/>
      <c r="AH30" s="1103"/>
      <c r="AI30" s="1103"/>
      <c r="AJ30" s="1103"/>
      <c r="AK30" s="1103"/>
      <c r="AL30" s="1103"/>
      <c r="AM30" s="1103"/>
      <c r="AN30" s="1103"/>
      <c r="AO30" s="1103"/>
      <c r="AP30" s="1103"/>
      <c r="AQ30" s="1104"/>
      <c r="AR30" s="1091"/>
    </row>
    <row r="31" spans="2:44" s="1088" customFormat="1" ht="13.5" customHeight="1">
      <c r="B31" s="1090"/>
      <c r="C31" s="1106" t="s">
        <v>1676</v>
      </c>
      <c r="D31" s="1107"/>
      <c r="E31" s="1107"/>
      <c r="F31" s="1107"/>
      <c r="G31" s="1107"/>
      <c r="H31" s="1107"/>
      <c r="I31" s="1107"/>
      <c r="J31" s="1107"/>
      <c r="K31" s="1107"/>
      <c r="L31" s="1107"/>
      <c r="M31" s="1107"/>
      <c r="N31" s="1107"/>
      <c r="O31" s="1108"/>
      <c r="Q31" s="1109" t="s">
        <v>1677</v>
      </c>
      <c r="R31" s="1107"/>
      <c r="S31" s="1107"/>
      <c r="T31" s="1107"/>
      <c r="U31" s="1107"/>
      <c r="V31" s="1107"/>
      <c r="W31" s="1107"/>
      <c r="X31" s="1107"/>
      <c r="Y31" s="1107"/>
      <c r="Z31" s="1107"/>
      <c r="AA31" s="1107"/>
      <c r="AB31" s="1107"/>
      <c r="AC31" s="1108"/>
      <c r="AE31" s="1106" t="s">
        <v>1678</v>
      </c>
      <c r="AF31" s="1107"/>
      <c r="AG31" s="1107"/>
      <c r="AH31" s="1107"/>
      <c r="AI31" s="1107"/>
      <c r="AJ31" s="1107"/>
      <c r="AK31" s="1107"/>
      <c r="AL31" s="1107"/>
      <c r="AM31" s="1107"/>
      <c r="AN31" s="1107"/>
      <c r="AO31" s="1107"/>
      <c r="AP31" s="1107"/>
      <c r="AQ31" s="1108"/>
      <c r="AR31" s="1091"/>
    </row>
    <row r="32" spans="2:44" s="1088" customFormat="1" ht="13.5" customHeight="1">
      <c r="B32" s="1090"/>
      <c r="C32" s="1110"/>
      <c r="D32" s="1111"/>
      <c r="E32" s="1111"/>
      <c r="F32" s="1111"/>
      <c r="G32" s="1111"/>
      <c r="H32" s="1111"/>
      <c r="I32" s="1111"/>
      <c r="J32" s="1111"/>
      <c r="K32" s="1111"/>
      <c r="L32" s="1111"/>
      <c r="M32" s="1111"/>
      <c r="N32" s="1111"/>
      <c r="O32" s="1112"/>
      <c r="Q32" s="1110"/>
      <c r="R32" s="1111"/>
      <c r="S32" s="1111"/>
      <c r="T32" s="1111"/>
      <c r="U32" s="1111"/>
      <c r="V32" s="1111"/>
      <c r="W32" s="1111"/>
      <c r="X32" s="1111"/>
      <c r="Y32" s="1111"/>
      <c r="Z32" s="1111"/>
      <c r="AA32" s="1111"/>
      <c r="AB32" s="1111"/>
      <c r="AC32" s="1112"/>
      <c r="AE32" s="1110"/>
      <c r="AF32" s="1111"/>
      <c r="AG32" s="1113"/>
      <c r="AH32" s="1113"/>
      <c r="AI32" s="1113"/>
      <c r="AJ32" s="1111"/>
      <c r="AK32" s="1113"/>
      <c r="AL32" s="1113"/>
      <c r="AM32" s="1113"/>
      <c r="AN32" s="1113"/>
      <c r="AO32" s="1113"/>
      <c r="AP32" s="1113"/>
      <c r="AQ32" s="1114"/>
      <c r="AR32" s="1091"/>
    </row>
    <row r="33" spans="2:44" s="1088" customFormat="1" ht="13.5" customHeight="1">
      <c r="B33" s="1090"/>
      <c r="AR33" s="1091"/>
    </row>
    <row r="34" spans="2:44" s="1088" customFormat="1" ht="13.5" customHeight="1">
      <c r="B34" s="1090"/>
      <c r="C34" s="2541" t="s">
        <v>1679</v>
      </c>
      <c r="D34" s="2541"/>
      <c r="E34" s="2541"/>
      <c r="F34" s="2541"/>
      <c r="G34" s="2541"/>
      <c r="H34" s="2541"/>
      <c r="I34" s="2541"/>
      <c r="J34" s="2541"/>
      <c r="K34" s="2541"/>
      <c r="L34" s="2541"/>
      <c r="M34" s="2541"/>
      <c r="N34" s="2541"/>
      <c r="O34" s="2541"/>
      <c r="Q34" s="2541" t="s">
        <v>1617</v>
      </c>
      <c r="R34" s="2541"/>
      <c r="S34" s="2541"/>
      <c r="T34" s="2541"/>
      <c r="U34" s="2541"/>
      <c r="V34" s="2541"/>
      <c r="W34" s="2541"/>
      <c r="X34" s="2541"/>
      <c r="Y34" s="2541"/>
      <c r="Z34" s="2541"/>
      <c r="AA34" s="2541"/>
      <c r="AB34" s="2541"/>
      <c r="AC34" s="2541"/>
      <c r="AE34" s="2541" t="s">
        <v>1680</v>
      </c>
      <c r="AF34" s="2541"/>
      <c r="AG34" s="2541"/>
      <c r="AH34" s="2541"/>
      <c r="AI34" s="2541"/>
      <c r="AJ34" s="2541"/>
      <c r="AK34" s="2541"/>
      <c r="AL34" s="2541"/>
      <c r="AM34" s="2541"/>
      <c r="AN34" s="2541"/>
      <c r="AO34" s="2541"/>
      <c r="AP34" s="2541"/>
      <c r="AQ34" s="2541"/>
      <c r="AR34" s="1091"/>
    </row>
    <row r="35" spans="2:44" s="1088" customFormat="1" ht="13.5" customHeight="1">
      <c r="B35" s="1090"/>
      <c r="C35" s="1115" t="s">
        <v>1681</v>
      </c>
      <c r="D35" s="1103"/>
      <c r="E35" s="1103"/>
      <c r="F35" s="1103"/>
      <c r="G35" s="1103"/>
      <c r="H35" s="1103"/>
      <c r="I35" s="1103"/>
      <c r="J35" s="1103"/>
      <c r="K35" s="1103"/>
      <c r="L35" s="1103"/>
      <c r="M35" s="1103"/>
      <c r="N35" s="1103"/>
      <c r="O35" s="1104"/>
      <c r="Q35" s="1102" t="s">
        <v>1682</v>
      </c>
      <c r="R35" s="1103"/>
      <c r="S35" s="1103"/>
      <c r="T35" s="1103"/>
      <c r="U35" s="1103"/>
      <c r="V35" s="1103"/>
      <c r="W35" s="1103"/>
      <c r="X35" s="1103"/>
      <c r="Y35" s="1103"/>
      <c r="Z35" s="1103"/>
      <c r="AA35" s="1103"/>
      <c r="AB35" s="1103"/>
      <c r="AC35" s="1104"/>
      <c r="AE35" s="1102" t="s">
        <v>1683</v>
      </c>
      <c r="AF35" s="1103"/>
      <c r="AG35" s="1103"/>
      <c r="AH35" s="1103"/>
      <c r="AI35" s="1103"/>
      <c r="AJ35" s="1103"/>
      <c r="AK35" s="1103"/>
      <c r="AL35" s="1103"/>
      <c r="AM35" s="1103"/>
      <c r="AN35" s="1103"/>
      <c r="AO35" s="1103"/>
      <c r="AP35" s="1103"/>
      <c r="AQ35" s="1104"/>
      <c r="AR35" s="1091"/>
    </row>
    <row r="36" spans="2:44" s="1088" customFormat="1" ht="13.5" customHeight="1">
      <c r="B36" s="1090"/>
      <c r="C36" s="1116" t="s">
        <v>1684</v>
      </c>
      <c r="D36" s="1107"/>
      <c r="E36" s="1107"/>
      <c r="F36" s="1107"/>
      <c r="G36" s="1107"/>
      <c r="H36" s="1107"/>
      <c r="I36" s="1107"/>
      <c r="J36" s="1107"/>
      <c r="K36" s="1107"/>
      <c r="L36" s="1107"/>
      <c r="M36" s="1107"/>
      <c r="N36" s="1107"/>
      <c r="O36" s="1108"/>
      <c r="Q36" s="1106" t="s">
        <v>1684</v>
      </c>
      <c r="R36" s="1107"/>
      <c r="S36" s="1107"/>
      <c r="T36" s="1107"/>
      <c r="U36" s="1107"/>
      <c r="V36" s="1107"/>
      <c r="W36" s="1107"/>
      <c r="X36" s="1107"/>
      <c r="Y36" s="1107"/>
      <c r="Z36" s="1107"/>
      <c r="AA36" s="1107"/>
      <c r="AB36" s="1107"/>
      <c r="AC36" s="1108"/>
      <c r="AE36" s="1106" t="s">
        <v>1684</v>
      </c>
      <c r="AF36" s="1107"/>
      <c r="AG36" s="1107"/>
      <c r="AH36" s="1107"/>
      <c r="AI36" s="1107"/>
      <c r="AJ36" s="1107"/>
      <c r="AK36" s="1107"/>
      <c r="AL36" s="1107"/>
      <c r="AM36" s="1107"/>
      <c r="AN36" s="1107"/>
      <c r="AO36" s="1107"/>
      <c r="AP36" s="1107"/>
      <c r="AQ36" s="1108"/>
      <c r="AR36" s="1091"/>
    </row>
    <row r="37" spans="2:44" s="1088" customFormat="1" ht="13.5" customHeight="1">
      <c r="B37" s="1090"/>
      <c r="C37" s="1110"/>
      <c r="D37" s="1111"/>
      <c r="E37" s="1113"/>
      <c r="F37" s="1113"/>
      <c r="G37" s="1113"/>
      <c r="H37" s="1113"/>
      <c r="I37" s="1113"/>
      <c r="J37" s="1113"/>
      <c r="K37" s="1113"/>
      <c r="L37" s="1113"/>
      <c r="M37" s="1113"/>
      <c r="N37" s="1113"/>
      <c r="O37" s="1114"/>
      <c r="Q37" s="1110"/>
      <c r="R37" s="1111"/>
      <c r="S37" s="1111"/>
      <c r="T37" s="1111"/>
      <c r="U37" s="1111"/>
      <c r="V37" s="1111"/>
      <c r="W37" s="1111"/>
      <c r="X37" s="1111"/>
      <c r="Y37" s="1111"/>
      <c r="Z37" s="1111"/>
      <c r="AA37" s="1111"/>
      <c r="AB37" s="1111"/>
      <c r="AC37" s="1112"/>
      <c r="AE37" s="1110"/>
      <c r="AF37" s="1111"/>
      <c r="AG37" s="1111"/>
      <c r="AH37" s="1111"/>
      <c r="AI37" s="1111"/>
      <c r="AJ37" s="1111"/>
      <c r="AK37" s="1111"/>
      <c r="AL37" s="1111"/>
      <c r="AM37" s="1111"/>
      <c r="AN37" s="1111"/>
      <c r="AO37" s="1111"/>
      <c r="AP37" s="1111"/>
      <c r="AQ37" s="1112"/>
      <c r="AR37" s="1091"/>
    </row>
    <row r="38" spans="2:44" s="1088" customFormat="1" ht="13.5" customHeight="1">
      <c r="B38" s="1090"/>
      <c r="AR38" s="1091"/>
    </row>
    <row r="39" spans="2:44" s="1088" customFormat="1" ht="13.5" customHeight="1">
      <c r="B39" s="1090"/>
      <c r="C39" s="2541" t="s">
        <v>1621</v>
      </c>
      <c r="D39" s="2541"/>
      <c r="E39" s="2541"/>
      <c r="F39" s="2541"/>
      <c r="G39" s="2541"/>
      <c r="H39" s="2541"/>
      <c r="I39" s="2541"/>
      <c r="J39" s="2541"/>
      <c r="K39" s="2541"/>
      <c r="L39" s="2541"/>
      <c r="M39" s="2541"/>
      <c r="N39" s="2541"/>
      <c r="O39" s="2541"/>
      <c r="Q39" s="2541" t="s">
        <v>1622</v>
      </c>
      <c r="R39" s="2541"/>
      <c r="S39" s="2541"/>
      <c r="T39" s="2541"/>
      <c r="U39" s="2541"/>
      <c r="V39" s="2541"/>
      <c r="W39" s="2541"/>
      <c r="X39" s="2541"/>
      <c r="Y39" s="2541"/>
      <c r="Z39" s="2541"/>
      <c r="AA39" s="2541"/>
      <c r="AB39" s="2541"/>
      <c r="AC39" s="2541"/>
      <c r="AR39" s="1091"/>
    </row>
    <row r="40" spans="2:44" s="1088" customFormat="1" ht="13.5" customHeight="1">
      <c r="B40" s="1090"/>
      <c r="C40" s="1117" t="s">
        <v>1685</v>
      </c>
      <c r="D40" s="1103"/>
      <c r="E40" s="1103"/>
      <c r="F40" s="1103"/>
      <c r="G40" s="1103"/>
      <c r="H40" s="1103"/>
      <c r="I40" s="1103"/>
      <c r="J40" s="1103"/>
      <c r="K40" s="1103"/>
      <c r="L40" s="1103"/>
      <c r="M40" s="1103"/>
      <c r="N40" s="1103"/>
      <c r="O40" s="1104"/>
      <c r="Q40" s="1102" t="s">
        <v>1686</v>
      </c>
      <c r="R40" s="1103"/>
      <c r="S40" s="1103"/>
      <c r="T40" s="1103"/>
      <c r="U40" s="1103"/>
      <c r="V40" s="1103"/>
      <c r="W40" s="1103"/>
      <c r="X40" s="1103"/>
      <c r="Y40" s="1103"/>
      <c r="Z40" s="1103"/>
      <c r="AA40" s="1103"/>
      <c r="AB40" s="1103"/>
      <c r="AC40" s="1104"/>
      <c r="AR40" s="1091"/>
    </row>
    <row r="41" spans="2:44" s="1088" customFormat="1" ht="13.5" customHeight="1">
      <c r="B41" s="1090"/>
      <c r="C41" s="1106" t="s">
        <v>1687</v>
      </c>
      <c r="D41" s="1107"/>
      <c r="E41" s="1107"/>
      <c r="F41" s="1107"/>
      <c r="G41" s="1107"/>
      <c r="H41" s="1107"/>
      <c r="I41" s="1107"/>
      <c r="J41" s="1107"/>
      <c r="K41" s="1107"/>
      <c r="L41" s="1107"/>
      <c r="M41" s="1107"/>
      <c r="N41" s="1107"/>
      <c r="O41" s="1108"/>
      <c r="Q41" s="1106" t="s">
        <v>1684</v>
      </c>
      <c r="R41" s="1107"/>
      <c r="S41" s="1107"/>
      <c r="T41" s="1107"/>
      <c r="U41" s="1107"/>
      <c r="V41" s="1107"/>
      <c r="W41" s="1107"/>
      <c r="X41" s="1107"/>
      <c r="Y41" s="1107"/>
      <c r="Z41" s="1107"/>
      <c r="AA41" s="1107"/>
      <c r="AB41" s="1107"/>
      <c r="AC41" s="1108"/>
      <c r="AR41" s="1091"/>
    </row>
    <row r="42" spans="2:44" s="1088" customFormat="1" ht="13.5" customHeight="1">
      <c r="B42" s="1090"/>
      <c r="C42" s="1110"/>
      <c r="D42" s="1111"/>
      <c r="E42" s="1111"/>
      <c r="F42" s="1111"/>
      <c r="G42" s="1111"/>
      <c r="H42" s="1111"/>
      <c r="I42" s="1111"/>
      <c r="J42" s="1111"/>
      <c r="K42" s="1111"/>
      <c r="L42" s="1111"/>
      <c r="M42" s="1111"/>
      <c r="N42" s="1111"/>
      <c r="O42" s="1112"/>
      <c r="Q42" s="1110"/>
      <c r="R42" s="1111"/>
      <c r="S42" s="1111"/>
      <c r="T42" s="1111"/>
      <c r="U42" s="1111"/>
      <c r="V42" s="1111"/>
      <c r="W42" s="1111"/>
      <c r="X42" s="1111"/>
      <c r="Y42" s="1111"/>
      <c r="Z42" s="1111"/>
      <c r="AA42" s="1111"/>
      <c r="AB42" s="1111"/>
      <c r="AC42" s="1112"/>
      <c r="AE42" s="1118"/>
      <c r="AR42" s="1091"/>
    </row>
    <row r="43" spans="2:44" s="1088" customFormat="1" ht="13.5" customHeight="1">
      <c r="B43" s="1097"/>
      <c r="C43" s="1089"/>
      <c r="D43" s="1089"/>
      <c r="E43" s="1089"/>
      <c r="F43" s="1089"/>
      <c r="G43" s="1089"/>
      <c r="H43" s="1089"/>
      <c r="I43" s="1089"/>
      <c r="J43" s="1089"/>
      <c r="K43" s="1089"/>
      <c r="L43" s="1089"/>
      <c r="M43" s="1089"/>
      <c r="N43" s="1089"/>
      <c r="O43" s="1089"/>
      <c r="P43" s="1089"/>
      <c r="Q43" s="1089"/>
      <c r="R43" s="1089"/>
      <c r="S43" s="1089"/>
      <c r="T43" s="1089"/>
      <c r="U43" s="1089"/>
      <c r="V43" s="1089"/>
      <c r="W43" s="1089"/>
      <c r="X43" s="1089"/>
      <c r="Y43" s="1089"/>
      <c r="Z43" s="1089"/>
      <c r="AA43" s="1089"/>
      <c r="AB43" s="1089"/>
      <c r="AC43" s="1089"/>
      <c r="AD43" s="1089"/>
      <c r="AE43" s="1089"/>
      <c r="AF43" s="1089"/>
      <c r="AG43" s="1089"/>
      <c r="AH43" s="1089"/>
      <c r="AI43" s="1089"/>
      <c r="AJ43" s="1089"/>
      <c r="AK43" s="1089"/>
      <c r="AL43" s="1089"/>
      <c r="AM43" s="1089"/>
      <c r="AN43" s="1089"/>
      <c r="AO43" s="1089"/>
      <c r="AP43" s="1089"/>
      <c r="AQ43" s="1089"/>
      <c r="AR43" s="1098"/>
    </row>
    <row r="44" spans="2:44" ht="13.5" customHeight="1">
      <c r="B44" s="2528" t="s">
        <v>1688</v>
      </c>
      <c r="C44" s="2529"/>
      <c r="D44" s="2529"/>
      <c r="E44" s="2529"/>
      <c r="F44" s="2529"/>
      <c r="G44" s="2529"/>
      <c r="H44" s="2529"/>
      <c r="I44" s="2529"/>
      <c r="J44" s="2529"/>
      <c r="K44" s="2529"/>
      <c r="L44" s="2529"/>
      <c r="M44" s="2529"/>
      <c r="N44" s="2529"/>
      <c r="O44" s="2529"/>
      <c r="P44" s="2529"/>
      <c r="Q44" s="2529"/>
      <c r="R44" s="2529"/>
      <c r="S44" s="2529"/>
      <c r="T44" s="2529"/>
      <c r="U44" s="2529"/>
      <c r="V44" s="2529"/>
      <c r="W44" s="2529"/>
      <c r="X44" s="2529"/>
      <c r="Y44" s="2529"/>
      <c r="Z44" s="2529"/>
      <c r="AA44" s="2529"/>
      <c r="AB44" s="2529"/>
      <c r="AC44" s="2529"/>
      <c r="AD44" s="2529"/>
      <c r="AE44" s="2529"/>
      <c r="AF44" s="2529"/>
      <c r="AG44" s="2529"/>
      <c r="AH44" s="2529"/>
      <c r="AI44" s="2529"/>
      <c r="AJ44" s="2529"/>
      <c r="AK44" s="2529"/>
      <c r="AL44" s="2529"/>
      <c r="AM44" s="2529"/>
      <c r="AN44" s="2529"/>
      <c r="AO44" s="2529"/>
      <c r="AP44" s="2529"/>
      <c r="AQ44" s="2529"/>
      <c r="AR44" s="2530"/>
    </row>
    <row r="45" spans="2:44" s="1088" customFormat="1" ht="6.75" customHeight="1">
      <c r="B45" s="1099"/>
      <c r="C45" s="1100"/>
      <c r="D45" s="1100"/>
      <c r="E45" s="1100"/>
      <c r="F45" s="1100"/>
      <c r="G45" s="1100"/>
      <c r="H45" s="1100"/>
      <c r="I45" s="1100"/>
      <c r="J45" s="1100"/>
      <c r="K45" s="1100"/>
      <c r="L45" s="1100"/>
      <c r="M45" s="1100"/>
      <c r="N45" s="1100"/>
      <c r="O45" s="1100"/>
      <c r="P45" s="1100"/>
      <c r="Q45" s="1100"/>
      <c r="R45" s="1100"/>
      <c r="S45" s="1100"/>
      <c r="T45" s="1100"/>
      <c r="U45" s="1100"/>
      <c r="V45" s="1100"/>
      <c r="W45" s="1100"/>
      <c r="X45" s="1100"/>
      <c r="Y45" s="1100"/>
      <c r="Z45" s="1100"/>
      <c r="AA45" s="1100"/>
      <c r="AB45" s="1100"/>
      <c r="AC45" s="1100"/>
      <c r="AD45" s="1100"/>
      <c r="AE45" s="1100"/>
      <c r="AF45" s="1100"/>
      <c r="AG45" s="1100"/>
      <c r="AH45" s="1100"/>
      <c r="AI45" s="1100"/>
      <c r="AJ45" s="1100"/>
      <c r="AK45" s="1100"/>
      <c r="AL45" s="1100"/>
      <c r="AM45" s="1100"/>
      <c r="AN45" s="1100"/>
      <c r="AO45" s="1100"/>
      <c r="AP45" s="1100"/>
      <c r="AQ45" s="1100"/>
      <c r="AR45" s="1101"/>
    </row>
    <row r="46" spans="2:44" s="1088" customFormat="1" ht="13.5" customHeight="1">
      <c r="B46" s="1090"/>
      <c r="C46" s="1088" t="s">
        <v>1689</v>
      </c>
      <c r="AR46" s="1091"/>
    </row>
    <row r="47" spans="2:44" s="1088" customFormat="1" ht="13.5" customHeight="1">
      <c r="B47" s="1090"/>
      <c r="AR47" s="1091"/>
    </row>
    <row r="48" spans="2:44" s="1088" customFormat="1" ht="13.5" customHeight="1">
      <c r="B48" s="1090"/>
      <c r="C48" s="2541" t="s">
        <v>1690</v>
      </c>
      <c r="D48" s="2541"/>
      <c r="E48" s="2541"/>
      <c r="F48" s="2541"/>
      <c r="G48" s="2541"/>
      <c r="H48" s="2541"/>
      <c r="I48" s="2541"/>
      <c r="J48" s="2541"/>
      <c r="K48" s="2541"/>
      <c r="L48" s="2541"/>
      <c r="M48" s="2541"/>
      <c r="N48" s="2541"/>
      <c r="O48" s="2541"/>
      <c r="Q48" s="2541" t="s">
        <v>1691</v>
      </c>
      <c r="R48" s="2541"/>
      <c r="S48" s="2541"/>
      <c r="T48" s="2541"/>
      <c r="U48" s="2541"/>
      <c r="V48" s="2541"/>
      <c r="W48" s="2541"/>
      <c r="X48" s="2541"/>
      <c r="Y48" s="2541"/>
      <c r="Z48" s="2541"/>
      <c r="AA48" s="2541"/>
      <c r="AB48" s="2541"/>
      <c r="AC48" s="2541"/>
      <c r="AE48" s="2541" t="s">
        <v>1692</v>
      </c>
      <c r="AF48" s="2541"/>
      <c r="AG48" s="2541"/>
      <c r="AH48" s="2541"/>
      <c r="AI48" s="2541"/>
      <c r="AJ48" s="2541"/>
      <c r="AK48" s="2541"/>
      <c r="AL48" s="2541"/>
      <c r="AM48" s="2541"/>
      <c r="AN48" s="2541"/>
      <c r="AO48" s="2541"/>
      <c r="AP48" s="2541"/>
      <c r="AQ48" s="2541"/>
      <c r="AR48" s="1091"/>
    </row>
    <row r="49" spans="2:44" s="1088" customFormat="1" ht="13.5" customHeight="1">
      <c r="B49" s="1090"/>
      <c r="C49" s="1120" t="s">
        <v>1693</v>
      </c>
      <c r="D49" s="1121"/>
      <c r="E49" s="1121"/>
      <c r="F49" s="1121"/>
      <c r="G49" s="1121"/>
      <c r="H49" s="1121"/>
      <c r="I49" s="1121"/>
      <c r="J49" s="1121"/>
      <c r="K49" s="1121"/>
      <c r="L49" s="1121"/>
      <c r="M49" s="1121"/>
      <c r="N49" s="1121"/>
      <c r="O49" s="1122"/>
      <c r="Q49" s="1102" t="s">
        <v>1694</v>
      </c>
      <c r="R49" s="1103"/>
      <c r="S49" s="1103"/>
      <c r="T49" s="1103"/>
      <c r="U49" s="1103"/>
      <c r="V49" s="1103"/>
      <c r="W49" s="1103"/>
      <c r="X49" s="1103"/>
      <c r="Y49" s="1103"/>
      <c r="Z49" s="1103"/>
      <c r="AA49" s="1103"/>
      <c r="AB49" s="1103"/>
      <c r="AC49" s="1104"/>
      <c r="AE49" s="1123" t="s">
        <v>1695</v>
      </c>
      <c r="AF49" s="1103"/>
      <c r="AG49" s="1103"/>
      <c r="AH49" s="1103"/>
      <c r="AI49" s="1103"/>
      <c r="AJ49" s="1103"/>
      <c r="AK49" s="1103"/>
      <c r="AL49" s="1103"/>
      <c r="AM49" s="1103"/>
      <c r="AN49" s="1103"/>
      <c r="AO49" s="1103"/>
      <c r="AP49" s="1103"/>
      <c r="AQ49" s="1104"/>
      <c r="AR49" s="1091"/>
    </row>
    <row r="50" spans="2:44" s="1088" customFormat="1" ht="13.5" customHeight="1">
      <c r="B50" s="1090"/>
      <c r="C50" s="1106" t="s">
        <v>1696</v>
      </c>
      <c r="D50" s="1107"/>
      <c r="E50" s="1107"/>
      <c r="F50" s="1107"/>
      <c r="G50" s="1107"/>
      <c r="H50" s="1124"/>
      <c r="I50" s="1107"/>
      <c r="J50" s="1107"/>
      <c r="K50" s="1107"/>
      <c r="L50" s="1107"/>
      <c r="M50" s="1107"/>
      <c r="N50" s="1107"/>
      <c r="O50" s="1108"/>
      <c r="Q50" s="1106" t="s">
        <v>1697</v>
      </c>
      <c r="R50" s="1107"/>
      <c r="S50" s="1107"/>
      <c r="T50" s="1107"/>
      <c r="U50" s="1107"/>
      <c r="V50" s="1107"/>
      <c r="W50" s="1107"/>
      <c r="X50" s="1107"/>
      <c r="Y50" s="1107"/>
      <c r="Z50" s="1107"/>
      <c r="AA50" s="1107"/>
      <c r="AB50" s="1107"/>
      <c r="AC50" s="1108"/>
      <c r="AE50" s="1125" t="s">
        <v>1698</v>
      </c>
      <c r="AF50" s="1107"/>
      <c r="AG50" s="1107"/>
      <c r="AH50" s="1107"/>
      <c r="AI50" s="1107"/>
      <c r="AJ50" s="1107"/>
      <c r="AK50" s="1107"/>
      <c r="AL50" s="1107"/>
      <c r="AM50" s="1107"/>
      <c r="AN50" s="1107"/>
      <c r="AO50" s="1107"/>
      <c r="AP50" s="1107"/>
      <c r="AQ50" s="1108"/>
      <c r="AR50" s="1091"/>
    </row>
    <row r="51" spans="2:44" s="1088" customFormat="1" ht="13.5" customHeight="1">
      <c r="B51" s="1090"/>
      <c r="C51" s="1106" t="s">
        <v>1699</v>
      </c>
      <c r="D51" s="1107"/>
      <c r="E51" s="1107"/>
      <c r="F51" s="1107"/>
      <c r="G51" s="1107"/>
      <c r="H51" s="1107"/>
      <c r="I51" s="1107"/>
      <c r="J51" s="1107"/>
      <c r="K51" s="1107"/>
      <c r="L51" s="1107"/>
      <c r="M51" s="1107"/>
      <c r="N51" s="1107"/>
      <c r="O51" s="1108"/>
      <c r="Q51" s="1126" t="s">
        <v>1700</v>
      </c>
      <c r="R51" s="1107"/>
      <c r="S51" s="1127"/>
      <c r="T51" s="1127"/>
      <c r="U51" s="1127"/>
      <c r="V51" s="1127"/>
      <c r="W51" s="1107"/>
      <c r="X51" s="1127"/>
      <c r="Y51" s="1127"/>
      <c r="Z51" s="1127"/>
      <c r="AA51" s="1127"/>
      <c r="AB51" s="1127"/>
      <c r="AC51" s="1128"/>
      <c r="AE51" s="1126" t="s">
        <v>1701</v>
      </c>
      <c r="AF51" s="1107"/>
      <c r="AG51" s="1127"/>
      <c r="AH51" s="1127"/>
      <c r="AI51" s="1127"/>
      <c r="AJ51" s="1127"/>
      <c r="AK51" s="1107"/>
      <c r="AL51" s="1127"/>
      <c r="AM51" s="1127"/>
      <c r="AN51" s="1127"/>
      <c r="AO51" s="1127"/>
      <c r="AP51" s="1127"/>
      <c r="AQ51" s="1128"/>
      <c r="AR51" s="1091"/>
    </row>
    <row r="52" spans="2:44" s="1088" customFormat="1" ht="13.5" customHeight="1">
      <c r="B52" s="1090"/>
      <c r="C52" s="1125"/>
      <c r="D52" s="1107"/>
      <c r="E52" s="1107"/>
      <c r="F52" s="1107"/>
      <c r="G52" s="1107"/>
      <c r="H52" s="1107"/>
      <c r="I52" s="1107" t="s">
        <v>1661</v>
      </c>
      <c r="J52" s="1107"/>
      <c r="K52" s="1107"/>
      <c r="L52" s="1107"/>
      <c r="M52" s="1107"/>
      <c r="N52" s="1107"/>
      <c r="O52" s="1108"/>
      <c r="Q52" s="1106" t="s">
        <v>1702</v>
      </c>
      <c r="R52" s="1107"/>
      <c r="S52" s="1127"/>
      <c r="T52" s="1127"/>
      <c r="U52" s="1127"/>
      <c r="V52" s="1127"/>
      <c r="W52" s="1127"/>
      <c r="X52" s="1127" t="s">
        <v>1559</v>
      </c>
      <c r="Y52" s="1127"/>
      <c r="Z52" s="1127" t="s">
        <v>1560</v>
      </c>
      <c r="AA52" s="1127"/>
      <c r="AB52" s="1127"/>
      <c r="AC52" s="1128"/>
      <c r="AE52" s="1109" t="s">
        <v>1703</v>
      </c>
      <c r="AF52" s="1107"/>
      <c r="AG52" s="1127"/>
      <c r="AH52" s="1127"/>
      <c r="AI52" s="1127"/>
      <c r="AJ52" s="1127"/>
      <c r="AK52" s="1127"/>
      <c r="AL52" s="1127" t="s">
        <v>1559</v>
      </c>
      <c r="AM52" s="1127"/>
      <c r="AN52" s="1127" t="s">
        <v>1560</v>
      </c>
      <c r="AO52" s="1127"/>
      <c r="AP52" s="1127"/>
      <c r="AQ52" s="1128" t="s">
        <v>1659</v>
      </c>
      <c r="AR52" s="1091"/>
    </row>
    <row r="53" spans="2:44" s="1088" customFormat="1" ht="13.5" customHeight="1">
      <c r="B53" s="1090"/>
      <c r="C53" s="1106" t="s">
        <v>1704</v>
      </c>
      <c r="D53" s="1107"/>
      <c r="E53" s="1107"/>
      <c r="F53" s="1107"/>
      <c r="G53" s="1107"/>
      <c r="H53" s="1107"/>
      <c r="I53" s="1107"/>
      <c r="J53" s="1107"/>
      <c r="K53" s="1107"/>
      <c r="L53" s="1107"/>
      <c r="M53" s="1107"/>
      <c r="N53" s="1107"/>
      <c r="O53" s="1108"/>
      <c r="Q53" s="1106" t="s">
        <v>1705</v>
      </c>
      <c r="R53" s="1107"/>
      <c r="S53" s="1127"/>
      <c r="T53" s="1127"/>
      <c r="U53" s="1127"/>
      <c r="V53" s="1127"/>
      <c r="W53" s="1107"/>
      <c r="X53" s="1127"/>
      <c r="Y53" s="1127"/>
      <c r="Z53" s="1127"/>
      <c r="AA53" s="1127"/>
      <c r="AB53" s="1127"/>
      <c r="AC53" s="1128"/>
      <c r="AE53" s="1126" t="s">
        <v>1706</v>
      </c>
      <c r="AF53" s="1107"/>
      <c r="AG53" s="1127"/>
      <c r="AH53" s="1127"/>
      <c r="AI53" s="1127"/>
      <c r="AJ53" s="1127"/>
      <c r="AK53" s="1107"/>
      <c r="AL53" s="1127"/>
      <c r="AM53" s="1127"/>
      <c r="AN53" s="1127"/>
      <c r="AO53" s="1127"/>
      <c r="AP53" s="1127"/>
      <c r="AQ53" s="1128"/>
      <c r="AR53" s="1091"/>
    </row>
    <row r="54" spans="2:44" s="1088" customFormat="1" ht="13.5" customHeight="1">
      <c r="B54" s="1090"/>
      <c r="C54" s="1109" t="s">
        <v>1707</v>
      </c>
      <c r="D54" s="1107"/>
      <c r="E54" s="1107"/>
      <c r="F54" s="1107"/>
      <c r="G54" s="1107"/>
      <c r="H54" s="1107"/>
      <c r="I54" s="1107"/>
      <c r="J54" s="1107"/>
      <c r="K54" s="1107"/>
      <c r="L54" s="1107"/>
      <c r="M54" s="1107"/>
      <c r="N54" s="1107"/>
      <c r="O54" s="1108"/>
      <c r="Q54" s="1106" t="s">
        <v>1708</v>
      </c>
      <c r="R54" s="1107"/>
      <c r="S54" s="1127"/>
      <c r="T54" s="1127"/>
      <c r="U54" s="1127"/>
      <c r="V54" s="1127"/>
      <c r="W54" s="1127"/>
      <c r="X54" s="1127" t="s">
        <v>1559</v>
      </c>
      <c r="Y54" s="1127"/>
      <c r="Z54" s="1127" t="s">
        <v>1560</v>
      </c>
      <c r="AA54" s="1127"/>
      <c r="AB54" s="1127"/>
      <c r="AC54" s="1128"/>
      <c r="AE54" s="1109" t="s">
        <v>1703</v>
      </c>
      <c r="AF54" s="1107"/>
      <c r="AG54" s="1127"/>
      <c r="AH54" s="1127"/>
      <c r="AI54" s="1127"/>
      <c r="AJ54" s="1127"/>
      <c r="AK54" s="1127"/>
      <c r="AL54" s="1127" t="s">
        <v>1559</v>
      </c>
      <c r="AM54" s="1127"/>
      <c r="AN54" s="1127" t="s">
        <v>1560</v>
      </c>
      <c r="AO54" s="1127"/>
      <c r="AP54" s="1127"/>
      <c r="AQ54" s="1128" t="s">
        <v>1659</v>
      </c>
      <c r="AR54" s="1091"/>
    </row>
    <row r="55" spans="2:44" s="1088" customFormat="1" ht="13.5" customHeight="1">
      <c r="B55" s="1090"/>
      <c r="C55" s="1110" t="s">
        <v>1709</v>
      </c>
      <c r="D55" s="1111"/>
      <c r="E55" s="1111"/>
      <c r="F55" s="1111"/>
      <c r="G55" s="1111"/>
      <c r="H55" s="1111"/>
      <c r="I55" s="1111"/>
      <c r="J55" s="1111" t="s">
        <v>1559</v>
      </c>
      <c r="K55" s="1111"/>
      <c r="L55" s="1111" t="s">
        <v>1560</v>
      </c>
      <c r="M55" s="1111"/>
      <c r="N55" s="1111"/>
      <c r="O55" s="1112" t="s">
        <v>1659</v>
      </c>
      <c r="Q55" s="1110" t="s">
        <v>1710</v>
      </c>
      <c r="R55" s="1111"/>
      <c r="S55" s="1113"/>
      <c r="T55" s="1113"/>
      <c r="U55" s="1113"/>
      <c r="V55" s="1113"/>
      <c r="W55" s="1107"/>
      <c r="X55" s="1113"/>
      <c r="Y55" s="1113"/>
      <c r="Z55" s="1113"/>
      <c r="AA55" s="1113"/>
      <c r="AB55" s="1113"/>
      <c r="AC55" s="1114"/>
      <c r="AE55" s="1110"/>
      <c r="AF55" s="1111"/>
      <c r="AG55" s="1113"/>
      <c r="AH55" s="1113"/>
      <c r="AI55" s="1113"/>
      <c r="AJ55" s="1113"/>
      <c r="AK55" s="1113"/>
      <c r="AL55" s="1113"/>
      <c r="AM55" s="1113"/>
      <c r="AN55" s="1113"/>
      <c r="AO55" s="1113"/>
      <c r="AP55" s="1113"/>
      <c r="AQ55" s="1114"/>
      <c r="AR55" s="1091"/>
    </row>
    <row r="56" spans="2:44" s="1088" customFormat="1" ht="13.5" customHeight="1">
      <c r="B56" s="1090"/>
      <c r="AR56" s="1091"/>
    </row>
    <row r="57" spans="2:44" s="1088" customFormat="1" ht="13.5" customHeight="1">
      <c r="B57" s="1090"/>
      <c r="C57" s="2541" t="s">
        <v>1582</v>
      </c>
      <c r="D57" s="2541"/>
      <c r="E57" s="2541"/>
      <c r="F57" s="2541"/>
      <c r="G57" s="2541"/>
      <c r="H57" s="2541"/>
      <c r="I57" s="2541"/>
      <c r="J57" s="2541"/>
      <c r="K57" s="2541"/>
      <c r="L57" s="2541"/>
      <c r="M57" s="2541"/>
      <c r="N57" s="2541"/>
      <c r="O57" s="2541"/>
      <c r="Q57" s="2541" t="s">
        <v>1586</v>
      </c>
      <c r="R57" s="2541"/>
      <c r="S57" s="2541"/>
      <c r="T57" s="2541"/>
      <c r="U57" s="2541"/>
      <c r="V57" s="2541"/>
      <c r="W57" s="2541"/>
      <c r="X57" s="2541"/>
      <c r="Y57" s="2541"/>
      <c r="Z57" s="2541"/>
      <c r="AA57" s="2541"/>
      <c r="AB57" s="2541"/>
      <c r="AC57" s="2541"/>
      <c r="AE57" s="2541" t="s">
        <v>1590</v>
      </c>
      <c r="AF57" s="2541"/>
      <c r="AG57" s="2541"/>
      <c r="AH57" s="2541"/>
      <c r="AI57" s="2541"/>
      <c r="AJ57" s="2541"/>
      <c r="AK57" s="2541"/>
      <c r="AL57" s="2541"/>
      <c r="AM57" s="2541"/>
      <c r="AN57" s="2541"/>
      <c r="AO57" s="2541"/>
      <c r="AP57" s="2541"/>
      <c r="AQ57" s="2541"/>
      <c r="AR57" s="1091"/>
    </row>
    <row r="58" spans="2:44" s="1088" customFormat="1" ht="13.5" customHeight="1">
      <c r="B58" s="1090"/>
      <c r="C58" s="1102" t="s">
        <v>1711</v>
      </c>
      <c r="D58" s="1103"/>
      <c r="E58" s="1103"/>
      <c r="F58" s="1103"/>
      <c r="G58" s="1103"/>
      <c r="H58" s="1103"/>
      <c r="I58" s="1103"/>
      <c r="J58" s="1103"/>
      <c r="K58" s="1103"/>
      <c r="L58" s="1103"/>
      <c r="M58" s="1103"/>
      <c r="N58" s="1103"/>
      <c r="O58" s="1104"/>
      <c r="Q58" s="1102" t="s">
        <v>1712</v>
      </c>
      <c r="R58" s="1103"/>
      <c r="S58" s="1103"/>
      <c r="T58" s="1103"/>
      <c r="U58" s="1103"/>
      <c r="V58" s="1103"/>
      <c r="W58" s="1103"/>
      <c r="X58" s="1103"/>
      <c r="Y58" s="1103"/>
      <c r="Z58" s="1103"/>
      <c r="AA58" s="1103"/>
      <c r="AB58" s="1103"/>
      <c r="AC58" s="1104"/>
      <c r="AE58" s="1117" t="s">
        <v>1713</v>
      </c>
      <c r="AF58" s="1103"/>
      <c r="AG58" s="1103"/>
      <c r="AH58" s="1103"/>
      <c r="AI58" s="1103"/>
      <c r="AJ58" s="1103"/>
      <c r="AK58" s="1103"/>
      <c r="AL58" s="1103"/>
      <c r="AM58" s="1103"/>
      <c r="AN58" s="1103"/>
      <c r="AO58" s="1103"/>
      <c r="AP58" s="1103"/>
      <c r="AQ58" s="1104"/>
      <c r="AR58" s="1091"/>
    </row>
    <row r="59" spans="2:44" s="1088" customFormat="1" ht="13.5" customHeight="1">
      <c r="B59" s="1090"/>
      <c r="C59" s="1106" t="s">
        <v>1714</v>
      </c>
      <c r="D59" s="1107"/>
      <c r="E59" s="1107"/>
      <c r="F59" s="1107"/>
      <c r="G59" s="1107"/>
      <c r="H59" s="1107"/>
      <c r="I59" s="1107"/>
      <c r="J59" s="1107"/>
      <c r="K59" s="1107"/>
      <c r="L59" s="1107"/>
      <c r="M59" s="1107"/>
      <c r="N59" s="1107" t="s">
        <v>1661</v>
      </c>
      <c r="O59" s="1108" t="s">
        <v>1661</v>
      </c>
      <c r="Q59" s="1106" t="s">
        <v>1715</v>
      </c>
      <c r="R59" s="1107"/>
      <c r="S59" s="1107"/>
      <c r="T59" s="1107"/>
      <c r="U59" s="1107"/>
      <c r="V59" s="1107"/>
      <c r="W59" s="1107"/>
      <c r="X59" s="1107"/>
      <c r="Y59" s="1107"/>
      <c r="Z59" s="1107"/>
      <c r="AA59" s="1107"/>
      <c r="AB59" s="1107"/>
      <c r="AC59" s="1108"/>
      <c r="AE59" s="1109" t="s">
        <v>1716</v>
      </c>
      <c r="AF59" s="1107"/>
      <c r="AG59" s="1107"/>
      <c r="AH59" s="1107"/>
      <c r="AI59" s="1107"/>
      <c r="AJ59" s="1107"/>
      <c r="AK59" s="1107"/>
      <c r="AL59" s="1107"/>
      <c r="AM59" s="1107"/>
      <c r="AN59" s="1107"/>
      <c r="AO59" s="1107"/>
      <c r="AP59" s="1107"/>
      <c r="AQ59" s="1108"/>
      <c r="AR59" s="1091"/>
    </row>
    <row r="60" spans="2:44" s="1088" customFormat="1" ht="13.5" customHeight="1">
      <c r="B60" s="1090"/>
      <c r="C60" s="1126" t="s">
        <v>1717</v>
      </c>
      <c r="D60" s="1107"/>
      <c r="E60" s="1107"/>
      <c r="F60" s="1107"/>
      <c r="G60" s="1107"/>
      <c r="H60" s="1107"/>
      <c r="I60" s="1107"/>
      <c r="J60" s="1107"/>
      <c r="K60" s="1107"/>
      <c r="L60" s="1107"/>
      <c r="M60" s="1107"/>
      <c r="N60" s="1107"/>
      <c r="O60" s="1108"/>
      <c r="Q60" s="1106" t="s">
        <v>1718</v>
      </c>
      <c r="R60" s="1107"/>
      <c r="S60" s="1107"/>
      <c r="T60" s="1107"/>
      <c r="U60" s="1107"/>
      <c r="V60" s="1107"/>
      <c r="W60" s="1107"/>
      <c r="X60" s="1107"/>
      <c r="Y60" s="1107" t="s">
        <v>1338</v>
      </c>
      <c r="Z60" s="1107"/>
      <c r="AA60" s="1107" t="s">
        <v>1559</v>
      </c>
      <c r="AB60" s="1107"/>
      <c r="AC60" s="1108" t="s">
        <v>1560</v>
      </c>
      <c r="AE60" s="1106" t="s">
        <v>1719</v>
      </c>
      <c r="AF60" s="1107"/>
      <c r="AG60" s="1107"/>
      <c r="AH60" s="1107"/>
      <c r="AI60" s="1107"/>
      <c r="AJ60" s="1107"/>
      <c r="AK60" s="1107"/>
      <c r="AL60" s="1107"/>
      <c r="AM60" s="1107"/>
      <c r="AN60" s="1107"/>
      <c r="AO60" s="1107"/>
      <c r="AP60" s="1107"/>
      <c r="AQ60" s="1108"/>
      <c r="AR60" s="1091"/>
    </row>
    <row r="61" spans="2:44" s="1088" customFormat="1" ht="13.5" customHeight="1">
      <c r="B61" s="1090"/>
      <c r="C61" s="1106" t="s">
        <v>1720</v>
      </c>
      <c r="D61" s="1107"/>
      <c r="E61" s="1107"/>
      <c r="F61" s="1107"/>
      <c r="G61" s="1107"/>
      <c r="H61" s="1107"/>
      <c r="I61" s="1107"/>
      <c r="J61" s="1107"/>
      <c r="K61" s="1107"/>
      <c r="L61" s="1107"/>
      <c r="M61" s="1107"/>
      <c r="N61" s="1107"/>
      <c r="O61" s="1108"/>
      <c r="Q61" s="1106" t="s">
        <v>1721</v>
      </c>
      <c r="R61" s="1107"/>
      <c r="S61" s="1107"/>
      <c r="T61" s="1107"/>
      <c r="U61" s="1107"/>
      <c r="V61" s="1107"/>
      <c r="W61" s="1107"/>
      <c r="X61" s="1107"/>
      <c r="Y61" s="1107"/>
      <c r="Z61" s="1107"/>
      <c r="AA61" s="1107"/>
      <c r="AB61" s="1107"/>
      <c r="AC61" s="1108" t="s">
        <v>1722</v>
      </c>
      <c r="AE61" s="1126" t="s">
        <v>1723</v>
      </c>
      <c r="AF61" s="1107"/>
      <c r="AG61" s="1107"/>
      <c r="AH61" s="1107"/>
      <c r="AI61" s="1107"/>
      <c r="AJ61" s="1107"/>
      <c r="AK61" s="1107"/>
      <c r="AL61" s="1107"/>
      <c r="AM61" s="1107"/>
      <c r="AN61" s="1107"/>
      <c r="AO61" s="1107"/>
      <c r="AP61" s="1107"/>
      <c r="AQ61" s="1108"/>
      <c r="AR61" s="1091"/>
    </row>
    <row r="62" spans="2:44" s="1088" customFormat="1" ht="13.5" customHeight="1">
      <c r="B62" s="1090"/>
      <c r="C62" s="1106" t="s">
        <v>1724</v>
      </c>
      <c r="D62" s="1107"/>
      <c r="E62" s="1107"/>
      <c r="F62" s="1107"/>
      <c r="G62" s="1107"/>
      <c r="H62" s="1107"/>
      <c r="I62" s="1107"/>
      <c r="J62" s="1107" t="s">
        <v>1559</v>
      </c>
      <c r="K62" s="1107"/>
      <c r="L62" s="1107" t="s">
        <v>1560</v>
      </c>
      <c r="M62" s="1107"/>
      <c r="N62" s="1107"/>
      <c r="O62" s="1108"/>
      <c r="Q62" s="1106" t="s">
        <v>1725</v>
      </c>
      <c r="R62" s="1107"/>
      <c r="S62" s="1107"/>
      <c r="T62" s="1107"/>
      <c r="U62" s="1107"/>
      <c r="V62" s="1107"/>
      <c r="W62" s="1107"/>
      <c r="X62" s="1107"/>
      <c r="Y62" s="1107"/>
      <c r="Z62" s="1107"/>
      <c r="AA62" s="1107"/>
      <c r="AB62" s="1107"/>
      <c r="AC62" s="1108" t="s">
        <v>1722</v>
      </c>
      <c r="AE62" s="1106" t="s">
        <v>1726</v>
      </c>
      <c r="AF62" s="1107"/>
      <c r="AG62" s="1107"/>
      <c r="AH62" s="1107"/>
      <c r="AI62" s="1107"/>
      <c r="AJ62" s="1107"/>
      <c r="AK62" s="1107"/>
      <c r="AL62" s="1107"/>
      <c r="AM62" s="1107"/>
      <c r="AN62" s="1107"/>
      <c r="AO62" s="1107"/>
      <c r="AP62" s="1107"/>
      <c r="AQ62" s="1108"/>
      <c r="AR62" s="1091"/>
    </row>
    <row r="63" spans="2:44" s="1088" customFormat="1" ht="13.5" customHeight="1">
      <c r="B63" s="1090"/>
      <c r="C63" s="1106" t="s">
        <v>1727</v>
      </c>
      <c r="D63" s="1107"/>
      <c r="E63" s="1107"/>
      <c r="F63" s="1107"/>
      <c r="G63" s="1107"/>
      <c r="H63" s="1107"/>
      <c r="I63" s="1107"/>
      <c r="J63" s="1107"/>
      <c r="K63" s="1107"/>
      <c r="L63" s="1107"/>
      <c r="M63" s="1107"/>
      <c r="N63" s="1107"/>
      <c r="O63" s="1108"/>
      <c r="Q63" s="1106" t="s">
        <v>1728</v>
      </c>
      <c r="R63" s="1107"/>
      <c r="S63" s="1107"/>
      <c r="T63" s="1107"/>
      <c r="U63" s="1107"/>
      <c r="V63" s="1107"/>
      <c r="W63" s="1107"/>
      <c r="X63" s="1107"/>
      <c r="Y63" s="1107"/>
      <c r="Z63" s="1107"/>
      <c r="AA63" s="1107"/>
      <c r="AB63" s="1107"/>
      <c r="AC63" s="1108"/>
      <c r="AE63" s="1106" t="s">
        <v>1729</v>
      </c>
      <c r="AF63" s="1107"/>
      <c r="AG63" s="1107"/>
      <c r="AH63" s="1107"/>
      <c r="AI63" s="1107"/>
      <c r="AJ63" s="1107"/>
      <c r="AK63" s="1107"/>
      <c r="AL63" s="1107"/>
      <c r="AM63" s="1107"/>
      <c r="AN63" s="1107"/>
      <c r="AO63" s="1107"/>
      <c r="AP63" s="1107"/>
      <c r="AQ63" s="1108"/>
      <c r="AR63" s="1091"/>
    </row>
    <row r="64" spans="2:44" s="1088" customFormat="1" ht="13.5" customHeight="1">
      <c r="B64" s="1090"/>
      <c r="C64" s="1110"/>
      <c r="D64" s="1111"/>
      <c r="E64" s="1111"/>
      <c r="F64" s="1111"/>
      <c r="G64" s="1111"/>
      <c r="H64" s="1111"/>
      <c r="I64" s="1111"/>
      <c r="J64" s="1111"/>
      <c r="K64" s="1111"/>
      <c r="L64" s="1111"/>
      <c r="M64" s="1111"/>
      <c r="N64" s="1111"/>
      <c r="O64" s="1112"/>
      <c r="Q64" s="1110"/>
      <c r="R64" s="1111"/>
      <c r="S64" s="1111"/>
      <c r="T64" s="1111"/>
      <c r="U64" s="1111"/>
      <c r="V64" s="1111"/>
      <c r="W64" s="1111"/>
      <c r="X64" s="1111"/>
      <c r="Y64" s="1111"/>
      <c r="Z64" s="1111"/>
      <c r="AA64" s="1111"/>
      <c r="AB64" s="1111"/>
      <c r="AC64" s="1112"/>
      <c r="AE64" s="1110"/>
      <c r="AF64" s="1111"/>
      <c r="AG64" s="1111"/>
      <c r="AH64" s="1111"/>
      <c r="AI64" s="1111"/>
      <c r="AJ64" s="1111"/>
      <c r="AK64" s="1111"/>
      <c r="AL64" s="1111"/>
      <c r="AM64" s="1111"/>
      <c r="AN64" s="1111"/>
      <c r="AO64" s="1111"/>
      <c r="AP64" s="1111"/>
      <c r="AQ64" s="1112"/>
      <c r="AR64" s="1091"/>
    </row>
    <row r="65" spans="2:45" s="1088" customFormat="1" ht="13.5" customHeight="1">
      <c r="B65" s="1090"/>
      <c r="AR65" s="1091"/>
    </row>
    <row r="66" spans="2:45" s="1088" customFormat="1" ht="13.5" customHeight="1">
      <c r="B66" s="1090"/>
      <c r="C66" s="2541" t="s">
        <v>1730</v>
      </c>
      <c r="D66" s="2541"/>
      <c r="E66" s="2541"/>
      <c r="F66" s="2541"/>
      <c r="G66" s="2541"/>
      <c r="H66" s="2541"/>
      <c r="I66" s="2541"/>
      <c r="J66" s="2541"/>
      <c r="K66" s="2541"/>
      <c r="L66" s="2541"/>
      <c r="M66" s="2541"/>
      <c r="N66" s="2541"/>
      <c r="O66" s="2541"/>
      <c r="Q66" s="2542" t="s">
        <v>1731</v>
      </c>
      <c r="R66" s="2542"/>
      <c r="S66" s="2542"/>
      <c r="T66" s="2542"/>
      <c r="U66" s="2542"/>
      <c r="V66" s="2542"/>
      <c r="W66" s="2542"/>
      <c r="X66" s="2542"/>
      <c r="Y66" s="2542"/>
      <c r="Z66" s="2542"/>
      <c r="AA66" s="2542"/>
      <c r="AB66" s="2542"/>
      <c r="AC66" s="2542"/>
      <c r="AR66" s="1091"/>
    </row>
    <row r="67" spans="2:45" s="1088" customFormat="1" ht="13.5" customHeight="1">
      <c r="B67" s="1090"/>
      <c r="C67" s="1102" t="s">
        <v>1732</v>
      </c>
      <c r="D67" s="1103"/>
      <c r="E67" s="1103"/>
      <c r="F67" s="1103"/>
      <c r="G67" s="1103"/>
      <c r="H67" s="1103"/>
      <c r="I67" s="1103"/>
      <c r="J67" s="1103"/>
      <c r="K67" s="1103"/>
      <c r="L67" s="1103"/>
      <c r="M67" s="1103"/>
      <c r="N67" s="1103"/>
      <c r="O67" s="1104"/>
      <c r="Q67" s="1102" t="s">
        <v>1733</v>
      </c>
      <c r="R67" s="1103"/>
      <c r="S67" s="1103"/>
      <c r="T67" s="1103"/>
      <c r="U67" s="1103"/>
      <c r="V67" s="1103"/>
      <c r="W67" s="1103"/>
      <c r="X67" s="1103"/>
      <c r="Y67" s="1103"/>
      <c r="Z67" s="1103"/>
      <c r="AA67" s="1103"/>
      <c r="AB67" s="1103"/>
      <c r="AC67" s="1104"/>
      <c r="AR67" s="1091"/>
    </row>
    <row r="68" spans="2:45" s="1088" customFormat="1" ht="13.5" customHeight="1">
      <c r="B68" s="1090"/>
      <c r="C68" s="1106" t="s">
        <v>1734</v>
      </c>
      <c r="D68" s="1107"/>
      <c r="E68" s="1107"/>
      <c r="F68" s="1107"/>
      <c r="G68" s="1107"/>
      <c r="H68" s="1107"/>
      <c r="I68" s="1107"/>
      <c r="J68" s="1107"/>
      <c r="K68" s="1107"/>
      <c r="L68" s="1107"/>
      <c r="M68" s="1107"/>
      <c r="N68" s="1107"/>
      <c r="O68" s="1108"/>
      <c r="Q68" s="1106" t="s">
        <v>1735</v>
      </c>
      <c r="R68" s="1107"/>
      <c r="S68" s="1107"/>
      <c r="T68" s="1107"/>
      <c r="U68" s="1107"/>
      <c r="V68" s="1107"/>
      <c r="W68" s="1107"/>
      <c r="X68" s="1107"/>
      <c r="Y68" s="1107"/>
      <c r="Z68" s="1107"/>
      <c r="AA68" s="1107"/>
      <c r="AB68" s="1107"/>
      <c r="AC68" s="1108"/>
      <c r="AR68" s="1091"/>
    </row>
    <row r="69" spans="2:45" s="1088" customFormat="1" ht="13.5" customHeight="1">
      <c r="B69" s="1090"/>
      <c r="C69" s="1106"/>
      <c r="D69" s="1107"/>
      <c r="E69" s="1107"/>
      <c r="F69" s="1107"/>
      <c r="G69" s="1107"/>
      <c r="H69" s="1107"/>
      <c r="I69" s="1107"/>
      <c r="J69" s="1107"/>
      <c r="K69" s="1107"/>
      <c r="L69" s="1107"/>
      <c r="M69" s="1107"/>
      <c r="N69" s="1107"/>
      <c r="O69" s="1108"/>
      <c r="Q69" s="1106"/>
      <c r="R69" s="1107"/>
      <c r="S69" s="1107"/>
      <c r="T69" s="1107"/>
      <c r="U69" s="1107"/>
      <c r="V69" s="1107"/>
      <c r="W69" s="1107"/>
      <c r="X69" s="1107"/>
      <c r="Y69" s="1107"/>
      <c r="Z69" s="1107"/>
      <c r="AA69" s="1107"/>
      <c r="AB69" s="1107"/>
      <c r="AC69" s="1108"/>
      <c r="AR69" s="1091"/>
    </row>
    <row r="70" spans="2:45" s="1088" customFormat="1" ht="13.5" customHeight="1">
      <c r="B70" s="1090"/>
      <c r="C70" s="1106" t="s">
        <v>1736</v>
      </c>
      <c r="D70" s="1107"/>
      <c r="E70" s="1107"/>
      <c r="F70" s="1107"/>
      <c r="G70" s="1107"/>
      <c r="H70" s="1107"/>
      <c r="I70" s="1107"/>
      <c r="J70" s="1107" t="s">
        <v>1559</v>
      </c>
      <c r="K70" s="1107"/>
      <c r="L70" s="1107" t="s">
        <v>1560</v>
      </c>
      <c r="M70" s="1107"/>
      <c r="N70" s="1107"/>
      <c r="O70" s="1108" t="s">
        <v>1661</v>
      </c>
      <c r="Q70" s="1106" t="s">
        <v>1737</v>
      </c>
      <c r="R70" s="1107"/>
      <c r="S70" s="1107"/>
      <c r="T70" s="1107"/>
      <c r="U70" s="1107"/>
      <c r="V70" s="1107"/>
      <c r="W70" s="1107"/>
      <c r="X70" s="1107" t="s">
        <v>1559</v>
      </c>
      <c r="Y70" s="1107"/>
      <c r="Z70" s="1107" t="s">
        <v>1560</v>
      </c>
      <c r="AA70" s="1107"/>
      <c r="AB70" s="1107"/>
      <c r="AC70" s="1108" t="s">
        <v>1661</v>
      </c>
      <c r="AR70" s="1091"/>
    </row>
    <row r="71" spans="2:45" s="1088" customFormat="1" ht="13.5" customHeight="1">
      <c r="B71" s="1090"/>
      <c r="C71" s="1106" t="s">
        <v>1738</v>
      </c>
      <c r="D71" s="1107"/>
      <c r="E71" s="1107"/>
      <c r="F71" s="1107"/>
      <c r="G71" s="1107"/>
      <c r="H71" s="1107"/>
      <c r="I71" s="1107"/>
      <c r="J71" s="1107"/>
      <c r="K71" s="1107"/>
      <c r="L71" s="1107"/>
      <c r="M71" s="1107"/>
      <c r="N71" s="1107"/>
      <c r="O71" s="1108"/>
      <c r="Q71" s="1106" t="s">
        <v>1739</v>
      </c>
      <c r="R71" s="1107"/>
      <c r="S71" s="1107"/>
      <c r="T71" s="1107"/>
      <c r="U71" s="1107"/>
      <c r="V71" s="1107"/>
      <c r="W71" s="1107"/>
      <c r="X71" s="1107"/>
      <c r="Y71" s="1107"/>
      <c r="Z71" s="1107"/>
      <c r="AA71" s="1107"/>
      <c r="AB71" s="1107"/>
      <c r="AC71" s="1108"/>
      <c r="AR71" s="1091"/>
    </row>
    <row r="72" spans="2:45" s="1088" customFormat="1" ht="13.5" customHeight="1">
      <c r="B72" s="1090"/>
      <c r="C72" s="1110"/>
      <c r="D72" s="1111"/>
      <c r="E72" s="1111"/>
      <c r="F72" s="1111"/>
      <c r="G72" s="1111"/>
      <c r="H72" s="1111"/>
      <c r="I72" s="1111"/>
      <c r="J72" s="1111"/>
      <c r="K72" s="1111"/>
      <c r="L72" s="1111"/>
      <c r="M72" s="1111"/>
      <c r="N72" s="1111"/>
      <c r="O72" s="1112"/>
      <c r="Q72" s="1110"/>
      <c r="R72" s="1111"/>
      <c r="S72" s="1111"/>
      <c r="T72" s="1111"/>
      <c r="U72" s="1111"/>
      <c r="V72" s="1111"/>
      <c r="W72" s="1111"/>
      <c r="X72" s="1111"/>
      <c r="Y72" s="1111"/>
      <c r="Z72" s="1111"/>
      <c r="AA72" s="1111"/>
      <c r="AB72" s="1111"/>
      <c r="AC72" s="1112"/>
      <c r="AE72" s="1118"/>
      <c r="AF72" s="1118"/>
      <c r="AR72" s="1091"/>
    </row>
    <row r="73" spans="2:45" s="1088" customFormat="1" ht="13.5" customHeight="1">
      <c r="B73" s="1090"/>
      <c r="C73" s="1089"/>
      <c r="D73" s="1089"/>
      <c r="E73" s="1089"/>
      <c r="F73" s="1089"/>
      <c r="G73" s="1089"/>
      <c r="H73" s="1089"/>
      <c r="I73" s="1089"/>
      <c r="J73" s="1089"/>
      <c r="K73" s="1089"/>
      <c r="L73" s="1089"/>
      <c r="M73" s="1089"/>
      <c r="N73" s="1089"/>
      <c r="O73" s="1089"/>
      <c r="Q73" s="1089"/>
      <c r="R73" s="1089"/>
      <c r="S73" s="1089"/>
      <c r="T73" s="1089"/>
      <c r="U73" s="1089"/>
      <c r="V73" s="1089"/>
      <c r="W73" s="1089"/>
      <c r="X73" s="1089"/>
      <c r="Y73" s="1089"/>
      <c r="Z73" s="1089"/>
      <c r="AA73" s="1089"/>
      <c r="AB73" s="1089"/>
      <c r="AC73" s="1089"/>
      <c r="AE73" s="1118"/>
      <c r="AF73" s="1118"/>
      <c r="AR73" s="1091"/>
    </row>
    <row r="74" spans="2:45" s="1088" customFormat="1" ht="13.5" customHeight="1">
      <c r="B74" s="2528" t="s">
        <v>1740</v>
      </c>
      <c r="C74" s="2529"/>
      <c r="D74" s="2529"/>
      <c r="E74" s="2529"/>
      <c r="F74" s="2529"/>
      <c r="G74" s="2529"/>
      <c r="H74" s="2529"/>
      <c r="I74" s="2529"/>
      <c r="J74" s="2529"/>
      <c r="K74" s="2529"/>
      <c r="L74" s="2529"/>
      <c r="M74" s="2529"/>
      <c r="N74" s="2529"/>
      <c r="O74" s="2529"/>
      <c r="P74" s="2529"/>
      <c r="Q74" s="2529"/>
      <c r="R74" s="2529"/>
      <c r="S74" s="2529"/>
      <c r="T74" s="2529"/>
      <c r="U74" s="2529"/>
      <c r="V74" s="2529"/>
      <c r="W74" s="2529"/>
      <c r="X74" s="2529"/>
      <c r="Y74" s="2529"/>
      <c r="Z74" s="2529"/>
      <c r="AA74" s="2529"/>
      <c r="AB74" s="2529"/>
      <c r="AC74" s="2529"/>
      <c r="AD74" s="2529"/>
      <c r="AE74" s="2529"/>
      <c r="AF74" s="2529"/>
      <c r="AG74" s="2529"/>
      <c r="AH74" s="2529"/>
      <c r="AI74" s="2529"/>
      <c r="AJ74" s="2529"/>
      <c r="AK74" s="2529"/>
      <c r="AL74" s="2529"/>
      <c r="AM74" s="2529"/>
      <c r="AN74" s="2529"/>
      <c r="AO74" s="2529"/>
      <c r="AP74" s="2529"/>
      <c r="AQ74" s="2529"/>
      <c r="AR74" s="2530"/>
    </row>
    <row r="75" spans="2:45" s="1088" customFormat="1" ht="13.5" customHeight="1">
      <c r="B75" s="1099"/>
      <c r="C75" s="2542"/>
      <c r="D75" s="2542"/>
      <c r="E75" s="2542"/>
      <c r="F75" s="2542"/>
      <c r="G75" s="2542"/>
      <c r="H75" s="2542"/>
      <c r="I75" s="2541"/>
      <c r="J75" s="2541"/>
      <c r="K75" s="2541"/>
      <c r="L75" s="2541"/>
      <c r="M75" s="2541"/>
      <c r="N75" s="2541"/>
      <c r="O75" s="2541"/>
      <c r="P75" s="1100"/>
      <c r="Q75" s="1100"/>
      <c r="R75" s="1100"/>
      <c r="S75" s="1100"/>
      <c r="T75" s="1100"/>
      <c r="U75" s="1100"/>
      <c r="V75" s="1100"/>
      <c r="W75" s="1100"/>
      <c r="X75" s="1100"/>
      <c r="Y75" s="1100"/>
      <c r="Z75" s="1100"/>
      <c r="AA75" s="2542"/>
      <c r="AB75" s="2542"/>
      <c r="AC75" s="2542"/>
      <c r="AD75" s="2542"/>
      <c r="AE75" s="2542"/>
      <c r="AF75" s="2542"/>
      <c r="AG75" s="2542"/>
      <c r="AH75" s="2542"/>
      <c r="AI75" s="2542"/>
      <c r="AJ75" s="2542"/>
      <c r="AK75" s="2542"/>
      <c r="AL75" s="2542"/>
      <c r="AM75" s="2542"/>
      <c r="AN75" s="1100"/>
      <c r="AO75" s="1100"/>
      <c r="AP75" s="1100"/>
      <c r="AQ75" s="1100"/>
      <c r="AR75" s="1101"/>
    </row>
    <row r="76" spans="2:45" s="1088" customFormat="1" ht="13.5" customHeight="1">
      <c r="B76" s="1099"/>
      <c r="C76" s="1102" t="s">
        <v>1741</v>
      </c>
      <c r="D76" s="1103"/>
      <c r="E76" s="1103"/>
      <c r="F76" s="1103"/>
      <c r="G76" s="1103"/>
      <c r="H76" s="1103"/>
      <c r="I76" s="1103"/>
      <c r="J76" s="1103"/>
      <c r="K76" s="1103"/>
      <c r="L76" s="1103"/>
      <c r="M76" s="1103"/>
      <c r="N76" s="1103"/>
      <c r="O76" s="1103"/>
      <c r="P76" s="1103"/>
      <c r="Q76" s="1103"/>
      <c r="R76" s="1104"/>
      <c r="S76" s="1100"/>
      <c r="T76" s="1100"/>
      <c r="U76" s="1100"/>
      <c r="V76" s="1100"/>
      <c r="W76" s="1100"/>
      <c r="AR76" s="1091"/>
      <c r="AS76" s="1101"/>
    </row>
    <row r="77" spans="2:45" s="1088" customFormat="1" ht="13.5" customHeight="1">
      <c r="B77" s="1099"/>
      <c r="C77" s="1106" t="s">
        <v>1742</v>
      </c>
      <c r="D77" s="1107"/>
      <c r="E77" s="1107"/>
      <c r="F77" s="1107"/>
      <c r="G77" s="1107"/>
      <c r="H77" s="1107"/>
      <c r="I77" s="1107"/>
      <c r="J77" s="1107"/>
      <c r="K77" s="1107"/>
      <c r="L77" s="1107"/>
      <c r="M77" s="1107"/>
      <c r="N77" s="1107"/>
      <c r="O77" s="1107"/>
      <c r="P77" s="1107"/>
      <c r="Q77" s="1107"/>
      <c r="R77" s="1108"/>
      <c r="S77" s="1100"/>
      <c r="T77" s="1100"/>
      <c r="U77" s="1100"/>
      <c r="V77" s="1100"/>
      <c r="W77" s="1100"/>
      <c r="AR77" s="1091"/>
      <c r="AS77" s="1101"/>
    </row>
    <row r="78" spans="2:45" s="1088" customFormat="1" ht="13.5" customHeight="1">
      <c r="B78" s="1099"/>
      <c r="C78" s="1106"/>
      <c r="D78" s="1107"/>
      <c r="E78" s="1107"/>
      <c r="F78" s="1107"/>
      <c r="G78" s="1107"/>
      <c r="H78" s="1107"/>
      <c r="I78" s="1107"/>
      <c r="J78" s="1107"/>
      <c r="K78" s="1107"/>
      <c r="L78" s="1107"/>
      <c r="M78" s="1107"/>
      <c r="N78" s="1107"/>
      <c r="O78" s="1107"/>
      <c r="P78" s="1107"/>
      <c r="Q78" s="1107"/>
      <c r="R78" s="1108"/>
      <c r="S78" s="1100"/>
      <c r="T78" s="1100"/>
      <c r="U78" s="1100"/>
      <c r="V78" s="1100"/>
      <c r="W78" s="1100"/>
      <c r="AR78" s="1091"/>
      <c r="AS78" s="1101"/>
    </row>
    <row r="79" spans="2:45" s="1088" customFormat="1" ht="13.5" customHeight="1">
      <c r="B79" s="1099"/>
      <c r="C79" s="1106" t="s">
        <v>1743</v>
      </c>
      <c r="D79" s="1107"/>
      <c r="E79" s="1107"/>
      <c r="F79" s="1107"/>
      <c r="G79" s="1107"/>
      <c r="H79" s="1107"/>
      <c r="I79" s="1107"/>
      <c r="J79" s="1107" t="s">
        <v>1338</v>
      </c>
      <c r="K79" s="1107"/>
      <c r="L79" s="1107" t="s">
        <v>1744</v>
      </c>
      <c r="M79" s="1107"/>
      <c r="N79" s="1107" t="s">
        <v>1745</v>
      </c>
      <c r="O79" s="1107"/>
      <c r="P79" s="1107"/>
      <c r="Q79" s="1107"/>
      <c r="R79" s="1108" t="s">
        <v>1661</v>
      </c>
      <c r="S79" s="1100"/>
      <c r="T79" s="1100"/>
      <c r="U79" s="1100"/>
      <c r="V79" s="1100"/>
      <c r="W79" s="1100"/>
      <c r="AR79" s="1091"/>
      <c r="AS79" s="1101"/>
    </row>
    <row r="80" spans="2:45" s="1088" customFormat="1" ht="13.5" customHeight="1">
      <c r="B80" s="1099"/>
      <c r="C80" s="1110"/>
      <c r="D80" s="1111"/>
      <c r="E80" s="1111"/>
      <c r="F80" s="1111"/>
      <c r="G80" s="1111"/>
      <c r="H80" s="1111"/>
      <c r="I80" s="1111"/>
      <c r="J80" s="1111"/>
      <c r="K80" s="1111"/>
      <c r="L80" s="1111"/>
      <c r="M80" s="1111"/>
      <c r="N80" s="1111"/>
      <c r="O80" s="1111"/>
      <c r="P80" s="1111"/>
      <c r="Q80" s="1111"/>
      <c r="R80" s="1112"/>
      <c r="S80" s="1100"/>
      <c r="T80" s="1100"/>
      <c r="U80" s="1100"/>
      <c r="V80" s="1100"/>
      <c r="W80" s="1100"/>
      <c r="AR80" s="1091"/>
      <c r="AS80" s="1101"/>
    </row>
    <row r="81" spans="2:45" s="1088" customFormat="1" ht="13.5" customHeight="1">
      <c r="B81" s="1099"/>
      <c r="C81" s="1100"/>
      <c r="D81" s="1100"/>
      <c r="E81" s="1100"/>
      <c r="F81" s="1100"/>
      <c r="G81" s="1100"/>
      <c r="H81" s="1100"/>
      <c r="Y81" s="1100"/>
      <c r="Z81" s="1100"/>
      <c r="AA81" s="1100"/>
      <c r="AB81" s="1100"/>
      <c r="AC81" s="1100"/>
      <c r="AR81" s="1091"/>
      <c r="AS81" s="1101"/>
    </row>
    <row r="82" spans="2:45" s="1088" customFormat="1" ht="13.5" customHeight="1">
      <c r="B82" s="1097"/>
      <c r="C82" s="1089"/>
      <c r="D82" s="1089"/>
      <c r="E82" s="1089"/>
      <c r="F82" s="1089"/>
      <c r="G82" s="1089"/>
      <c r="H82" s="1089"/>
      <c r="I82" s="1089"/>
      <c r="J82" s="1089"/>
      <c r="K82" s="1089"/>
      <c r="L82" s="1089"/>
      <c r="M82" s="1089"/>
      <c r="N82" s="1089"/>
      <c r="O82" s="1089"/>
      <c r="P82" s="1089"/>
      <c r="Q82" s="1089"/>
      <c r="R82" s="1089"/>
      <c r="S82" s="1089"/>
      <c r="T82" s="1089"/>
      <c r="U82" s="1089"/>
      <c r="V82" s="1089"/>
      <c r="W82" s="1089"/>
      <c r="X82" s="1089"/>
      <c r="Y82" s="1089"/>
      <c r="Z82" s="1089"/>
      <c r="AA82" s="1089"/>
      <c r="AB82" s="1089"/>
      <c r="AC82" s="1089"/>
      <c r="AD82" s="1089"/>
      <c r="AE82" s="1089"/>
      <c r="AF82" s="1089"/>
      <c r="AG82" s="1089"/>
      <c r="AH82" s="1089"/>
      <c r="AI82" s="1089"/>
      <c r="AJ82" s="1089"/>
      <c r="AK82" s="1089"/>
      <c r="AL82" s="1089"/>
      <c r="AM82" s="1089"/>
      <c r="AN82" s="1089"/>
      <c r="AO82" s="1089"/>
      <c r="AP82" s="1089"/>
      <c r="AQ82" s="1089"/>
      <c r="AR82" s="1098"/>
      <c r="AS82" s="1091"/>
    </row>
    <row r="83" spans="2:45" s="1088" customFormat="1" ht="13.5" customHeight="1">
      <c r="AR83" s="1129" t="s">
        <v>1746</v>
      </c>
    </row>
    <row r="84" spans="2:45" s="1088" customFormat="1" ht="13.5" customHeight="1"/>
    <row r="85" spans="2:45" s="1088" customFormat="1" ht="13.5" customHeight="1"/>
    <row r="86" spans="2:45" s="1088" customFormat="1" ht="13.5" customHeight="1"/>
    <row r="87" spans="2:45" s="1088" customFormat="1" ht="13.5" customHeight="1"/>
    <row r="88" spans="2:45" s="1088" customFormat="1" ht="13.5" customHeight="1"/>
    <row r="89" spans="2:45" s="1088" customFormat="1" ht="13.5" customHeight="1"/>
    <row r="90" spans="2:45" s="1088" customFormat="1" ht="13.5" customHeight="1"/>
    <row r="91" spans="2:45" s="1088" customFormat="1" ht="13.5" customHeight="1"/>
    <row r="92" spans="2:45" s="1088" customFormat="1" ht="13.5" customHeight="1"/>
    <row r="93" spans="2:45" s="1088" customFormat="1" ht="13.5" customHeight="1"/>
    <row r="94" spans="2:45" s="1088" customFormat="1" ht="13.5" customHeight="1"/>
    <row r="95" spans="2:45" s="1088" customFormat="1" ht="13.5" customHeight="1"/>
    <row r="96" spans="2:45" s="1088" customFormat="1" ht="13.5" customHeight="1"/>
    <row r="97" s="1088" customFormat="1" ht="13.5" customHeight="1"/>
    <row r="98" s="1088" customFormat="1" ht="13.5" customHeight="1"/>
    <row r="99" s="1088" customFormat="1" ht="13.5" customHeight="1"/>
    <row r="100" s="1088" customFormat="1" ht="13.5" customHeight="1"/>
    <row r="101" s="1088" customFormat="1" ht="13.5" customHeight="1"/>
    <row r="102" s="1088" customFormat="1" ht="13.5" customHeight="1"/>
    <row r="103" s="1088" customFormat="1" ht="13.5" customHeight="1"/>
    <row r="104" s="1088" customFormat="1" ht="13.5" customHeight="1"/>
    <row r="105" s="1088" customFormat="1" ht="13.5" customHeight="1"/>
    <row r="106" s="1088" customFormat="1" ht="13.5" customHeight="1"/>
    <row r="107" s="1088" customFormat="1" ht="13.5" customHeight="1"/>
    <row r="108" s="1088" customFormat="1" ht="13.5" customHeight="1"/>
    <row r="109" s="1088" customFormat="1" ht="13.5" customHeight="1"/>
    <row r="110" s="1088" customFormat="1" ht="13.5" customHeight="1"/>
    <row r="111" s="1088" customFormat="1" ht="13.5" customHeight="1"/>
    <row r="112" s="1088" customFormat="1" ht="13.5" customHeight="1"/>
    <row r="113" s="1088" customFormat="1" ht="13.5" customHeight="1"/>
    <row r="114" s="1088" customFormat="1" ht="13.5" customHeight="1"/>
    <row r="115" s="1088" customFormat="1" ht="13.5" customHeight="1"/>
    <row r="116" s="1088" customFormat="1" ht="13.5" customHeight="1"/>
    <row r="117" s="1088" customFormat="1" ht="13.5" customHeight="1"/>
    <row r="118" s="1088" customFormat="1" ht="13.5" customHeight="1"/>
    <row r="119" s="1088" customFormat="1" ht="13.5" customHeight="1"/>
    <row r="120" s="1088" customFormat="1" ht="13.5" customHeight="1"/>
    <row r="121" s="1088" customFormat="1" ht="13.5" customHeight="1"/>
    <row r="122" s="1088" customFormat="1" ht="13.5" customHeight="1"/>
    <row r="123" s="1088" customFormat="1" ht="13.5" customHeight="1"/>
    <row r="124" s="1088" customFormat="1" ht="13.5" customHeight="1"/>
    <row r="125" s="1088" customFormat="1" ht="13.5" customHeight="1"/>
    <row r="126" s="1088" customFormat="1" ht="13.5" customHeight="1"/>
    <row r="127" s="1088" customFormat="1" ht="13.5" customHeight="1"/>
    <row r="128" s="1088" customFormat="1" ht="13.5" customHeight="1"/>
    <row r="129" s="1088" customFormat="1" ht="13.5" customHeight="1"/>
    <row r="130" s="1088" customFormat="1" ht="13.5" customHeight="1"/>
    <row r="131" s="1088" customFormat="1" ht="13.5" customHeight="1"/>
    <row r="132" s="1088" customFormat="1" ht="13.5" customHeight="1"/>
    <row r="133" s="1088" customFormat="1" ht="13.5" customHeight="1"/>
    <row r="134" s="1088" customFormat="1" ht="13.5" customHeight="1"/>
    <row r="135" s="1088" customFormat="1"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6"/>
  <pageMargins left="0.25" right="0.25"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3473" r:id="rId4" name="Check Box 1">
              <controlPr defaultSize="0" autoFill="0" autoLine="0" autoPict="0">
                <anchor moveWithCells="1">
                  <from>
                    <xdr:col>27</xdr:col>
                    <xdr:colOff>209550</xdr:colOff>
                    <xdr:row>29</xdr:row>
                    <xdr:rowOff>114300</xdr:rowOff>
                  </from>
                  <to>
                    <xdr:col>29</xdr:col>
                    <xdr:colOff>146050</xdr:colOff>
                    <xdr:row>31</xdr:row>
                    <xdr:rowOff>38100</xdr:rowOff>
                  </to>
                </anchor>
              </controlPr>
            </control>
          </mc:Choice>
        </mc:AlternateContent>
        <mc:AlternateContent xmlns:mc="http://schemas.openxmlformats.org/markup-compatibility/2006">
          <mc:Choice Requires="x14">
            <control shapeId="233474" r:id="rId5" name="Check Box 2">
              <controlPr defaultSize="0" autoFill="0" autoLine="0" autoPict="0">
                <anchor moveWithCells="1">
                  <from>
                    <xdr:col>13</xdr:col>
                    <xdr:colOff>190500</xdr:colOff>
                    <xdr:row>47</xdr:row>
                    <xdr:rowOff>127000</xdr:rowOff>
                  </from>
                  <to>
                    <xdr:col>15</xdr:col>
                    <xdr:colOff>127000</xdr:colOff>
                    <xdr:row>49</xdr:row>
                    <xdr:rowOff>50800</xdr:rowOff>
                  </to>
                </anchor>
              </controlPr>
            </control>
          </mc:Choice>
        </mc:AlternateContent>
        <mc:AlternateContent xmlns:mc="http://schemas.openxmlformats.org/markup-compatibility/2006">
          <mc:Choice Requires="x14">
            <control shapeId="233475" r:id="rId6" name="Check Box 3">
              <controlPr defaultSize="0" autoFill="0" autoLine="0" autoPict="0">
                <anchor moveWithCells="1">
                  <from>
                    <xdr:col>27</xdr:col>
                    <xdr:colOff>171450</xdr:colOff>
                    <xdr:row>56</xdr:row>
                    <xdr:rowOff>127000</xdr:rowOff>
                  </from>
                  <to>
                    <xdr:col>29</xdr:col>
                    <xdr:colOff>107950</xdr:colOff>
                    <xdr:row>58</xdr:row>
                    <xdr:rowOff>50800</xdr:rowOff>
                  </to>
                </anchor>
              </controlPr>
            </control>
          </mc:Choice>
        </mc:AlternateContent>
        <mc:AlternateContent xmlns:mc="http://schemas.openxmlformats.org/markup-compatibility/2006">
          <mc:Choice Requires="x14">
            <control shapeId="233476" r:id="rId7" name="Check Box 4">
              <controlPr defaultSize="0" autoFill="0" autoLine="0" autoPict="0">
                <anchor moveWithCells="1">
                  <from>
                    <xdr:col>27</xdr:col>
                    <xdr:colOff>171450</xdr:colOff>
                    <xdr:row>57</xdr:row>
                    <xdr:rowOff>127000</xdr:rowOff>
                  </from>
                  <to>
                    <xdr:col>29</xdr:col>
                    <xdr:colOff>107950</xdr:colOff>
                    <xdr:row>59</xdr:row>
                    <xdr:rowOff>50800</xdr:rowOff>
                  </to>
                </anchor>
              </controlPr>
            </control>
          </mc:Choice>
        </mc:AlternateContent>
        <mc:AlternateContent xmlns:mc="http://schemas.openxmlformats.org/markup-compatibility/2006">
          <mc:Choice Requires="x14">
            <control shapeId="23347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33478" r:id="rId9" name="Check Box 6">
              <controlPr defaultSize="0" autoFill="0" autoLine="0" autoPict="0">
                <anchor moveWithCells="1">
                  <from>
                    <xdr:col>42</xdr:col>
                    <xdr:colOff>0</xdr:colOff>
                    <xdr:row>56</xdr:row>
                    <xdr:rowOff>127000</xdr:rowOff>
                  </from>
                  <to>
                    <xdr:col>43</xdr:col>
                    <xdr:colOff>152400</xdr:colOff>
                    <xdr:row>58</xdr:row>
                    <xdr:rowOff>50800</xdr:rowOff>
                  </to>
                </anchor>
              </controlPr>
            </control>
          </mc:Choice>
        </mc:AlternateContent>
        <mc:AlternateContent xmlns:mc="http://schemas.openxmlformats.org/markup-compatibility/2006">
          <mc:Choice Requires="x14">
            <control shapeId="23347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33480" r:id="rId11" name="Check Box 8">
              <controlPr defaultSize="0" autoFill="0" autoLine="0" autoPict="0">
                <anchor moveWithCells="1">
                  <from>
                    <xdr:col>14</xdr:col>
                    <xdr:colOff>12700</xdr:colOff>
                    <xdr:row>66</xdr:row>
                    <xdr:rowOff>133350</xdr:rowOff>
                  </from>
                  <to>
                    <xdr:col>15</xdr:col>
                    <xdr:colOff>165100</xdr:colOff>
                    <xdr:row>68</xdr:row>
                    <xdr:rowOff>57150</xdr:rowOff>
                  </to>
                </anchor>
              </controlPr>
            </control>
          </mc:Choice>
        </mc:AlternateContent>
        <mc:AlternateContent xmlns:mc="http://schemas.openxmlformats.org/markup-compatibility/2006">
          <mc:Choice Requires="x14">
            <control shapeId="233481" r:id="rId12" name="Check Box 9">
              <controlPr defaultSize="0" autoFill="0" autoLine="0" autoPict="0">
                <anchor moveWithCells="1">
                  <from>
                    <xdr:col>27</xdr:col>
                    <xdr:colOff>203200</xdr:colOff>
                    <xdr:row>66</xdr:row>
                    <xdr:rowOff>127000</xdr:rowOff>
                  </from>
                  <to>
                    <xdr:col>29</xdr:col>
                    <xdr:colOff>133350</xdr:colOff>
                    <xdr:row>68</xdr:row>
                    <xdr:rowOff>50800</xdr:rowOff>
                  </to>
                </anchor>
              </controlPr>
            </control>
          </mc:Choice>
        </mc:AlternateContent>
        <mc:AlternateContent xmlns:mc="http://schemas.openxmlformats.org/markup-compatibility/2006">
          <mc:Choice Requires="x14">
            <control shapeId="233482" r:id="rId13" name="Check Box 10">
              <controlPr defaultSize="0" autoFill="0" autoLine="0" autoPict="0">
                <anchor moveWithCells="1">
                  <from>
                    <xdr:col>13</xdr:col>
                    <xdr:colOff>171450</xdr:colOff>
                    <xdr:row>39</xdr:row>
                    <xdr:rowOff>133350</xdr:rowOff>
                  </from>
                  <to>
                    <xdr:col>15</xdr:col>
                    <xdr:colOff>107950</xdr:colOff>
                    <xdr:row>41</xdr:row>
                    <xdr:rowOff>57150</xdr:rowOff>
                  </to>
                </anchor>
              </controlPr>
            </control>
          </mc:Choice>
        </mc:AlternateContent>
        <mc:AlternateContent xmlns:mc="http://schemas.openxmlformats.org/markup-compatibility/2006">
          <mc:Choice Requires="x14">
            <control shapeId="233483" r:id="rId14" name="Check Box 11">
              <controlPr defaultSize="0" autoFill="0" autoLine="0" autoPict="0">
                <anchor moveWithCells="1">
                  <from>
                    <xdr:col>17</xdr:col>
                    <xdr:colOff>12700</xdr:colOff>
                    <xdr:row>75</xdr:row>
                    <xdr:rowOff>133350</xdr:rowOff>
                  </from>
                  <to>
                    <xdr:col>18</xdr:col>
                    <xdr:colOff>165100</xdr:colOff>
                    <xdr:row>77</xdr:row>
                    <xdr:rowOff>57150</xdr:rowOff>
                  </to>
                </anchor>
              </controlPr>
            </control>
          </mc:Choice>
        </mc:AlternateContent>
        <mc:AlternateContent xmlns:mc="http://schemas.openxmlformats.org/markup-compatibility/2006">
          <mc:Choice Requires="x14">
            <control shapeId="233484" r:id="rId15" name="Check Box 12">
              <controlPr defaultSize="0" autoFill="0" autoLine="0" autoPict="0">
                <anchor moveWithCells="1">
                  <from>
                    <xdr:col>13</xdr:col>
                    <xdr:colOff>190500</xdr:colOff>
                    <xdr:row>29</xdr:row>
                    <xdr:rowOff>114300</xdr:rowOff>
                  </from>
                  <to>
                    <xdr:col>15</xdr:col>
                    <xdr:colOff>127000</xdr:colOff>
                    <xdr:row>31</xdr:row>
                    <xdr:rowOff>38100</xdr:rowOff>
                  </to>
                </anchor>
              </controlPr>
            </control>
          </mc:Choice>
        </mc:AlternateContent>
        <mc:AlternateContent xmlns:mc="http://schemas.openxmlformats.org/markup-compatibility/2006">
          <mc:Choice Requires="x14">
            <control shapeId="233485" r:id="rId16" name="Check Box 13">
              <controlPr defaultSize="0" autoFill="0" autoLine="0" autoPict="0">
                <anchor moveWithCells="1">
                  <from>
                    <xdr:col>41</xdr:col>
                    <xdr:colOff>114300</xdr:colOff>
                    <xdr:row>29</xdr:row>
                    <xdr:rowOff>133350</xdr:rowOff>
                  </from>
                  <to>
                    <xdr:col>43</xdr:col>
                    <xdr:colOff>50800</xdr:colOff>
                    <xdr:row>31</xdr:row>
                    <xdr:rowOff>57150</xdr:rowOff>
                  </to>
                </anchor>
              </controlPr>
            </control>
          </mc:Choice>
        </mc:AlternateContent>
        <mc:AlternateContent xmlns:mc="http://schemas.openxmlformats.org/markup-compatibility/2006">
          <mc:Choice Requires="x14">
            <control shapeId="233486" r:id="rId17" name="Check Box 14">
              <controlPr defaultSize="0" autoFill="0" autoLine="0" autoPict="0">
                <anchor moveWithCells="1">
                  <from>
                    <xdr:col>13</xdr:col>
                    <xdr:colOff>165100</xdr:colOff>
                    <xdr:row>34</xdr:row>
                    <xdr:rowOff>127000</xdr:rowOff>
                  </from>
                  <to>
                    <xdr:col>15</xdr:col>
                    <xdr:colOff>95250</xdr:colOff>
                    <xdr:row>36</xdr:row>
                    <xdr:rowOff>50800</xdr:rowOff>
                  </to>
                </anchor>
              </controlPr>
            </control>
          </mc:Choice>
        </mc:AlternateContent>
        <mc:AlternateContent xmlns:mc="http://schemas.openxmlformats.org/markup-compatibility/2006">
          <mc:Choice Requires="x14">
            <control shapeId="233487" r:id="rId18" name="Check Box 15">
              <controlPr defaultSize="0" autoFill="0" autoLine="0" autoPict="0">
                <anchor moveWithCells="1">
                  <from>
                    <xdr:col>27</xdr:col>
                    <xdr:colOff>203200</xdr:colOff>
                    <xdr:row>34</xdr:row>
                    <xdr:rowOff>127000</xdr:rowOff>
                  </from>
                  <to>
                    <xdr:col>29</xdr:col>
                    <xdr:colOff>133350</xdr:colOff>
                    <xdr:row>36</xdr:row>
                    <xdr:rowOff>50800</xdr:rowOff>
                  </to>
                </anchor>
              </controlPr>
            </control>
          </mc:Choice>
        </mc:AlternateContent>
        <mc:AlternateContent xmlns:mc="http://schemas.openxmlformats.org/markup-compatibility/2006">
          <mc:Choice Requires="x14">
            <control shapeId="233488" r:id="rId19" name="Check Box 16">
              <controlPr defaultSize="0" autoFill="0" autoLine="0" autoPict="0">
                <anchor moveWithCells="1">
                  <from>
                    <xdr:col>41</xdr:col>
                    <xdr:colOff>203200</xdr:colOff>
                    <xdr:row>34</xdr:row>
                    <xdr:rowOff>127000</xdr:rowOff>
                  </from>
                  <to>
                    <xdr:col>43</xdr:col>
                    <xdr:colOff>133350</xdr:colOff>
                    <xdr:row>36</xdr:row>
                    <xdr:rowOff>50800</xdr:rowOff>
                  </to>
                </anchor>
              </controlPr>
            </control>
          </mc:Choice>
        </mc:AlternateContent>
        <mc:AlternateContent xmlns:mc="http://schemas.openxmlformats.org/markup-compatibility/2006">
          <mc:Choice Requires="x14">
            <control shapeId="233489" r:id="rId20" name="Check Box 17">
              <controlPr defaultSize="0" autoFill="0" autoLine="0" autoPict="0">
                <anchor moveWithCells="1">
                  <from>
                    <xdr:col>28</xdr:col>
                    <xdr:colOff>12700</xdr:colOff>
                    <xdr:row>39</xdr:row>
                    <xdr:rowOff>107950</xdr:rowOff>
                  </from>
                  <to>
                    <xdr:col>29</xdr:col>
                    <xdr:colOff>165100</xdr:colOff>
                    <xdr:row>41</xdr:row>
                    <xdr:rowOff>31750</xdr:rowOff>
                  </to>
                </anchor>
              </controlPr>
            </control>
          </mc:Choice>
        </mc:AlternateContent>
        <mc:AlternateContent xmlns:mc="http://schemas.openxmlformats.org/markup-compatibility/2006">
          <mc:Choice Requires="x14">
            <control shapeId="233490" r:id="rId21" name="Check Box 18">
              <controlPr defaultSize="0" autoFill="0" autoLine="0" autoPict="0">
                <anchor moveWithCells="1">
                  <from>
                    <xdr:col>27</xdr:col>
                    <xdr:colOff>209550</xdr:colOff>
                    <xdr:row>48</xdr:row>
                    <xdr:rowOff>107950</xdr:rowOff>
                  </from>
                  <to>
                    <xdr:col>29</xdr:col>
                    <xdr:colOff>146050</xdr:colOff>
                    <xdr:row>50</xdr:row>
                    <xdr:rowOff>31750</xdr:rowOff>
                  </to>
                </anchor>
              </controlPr>
            </control>
          </mc:Choice>
        </mc:AlternateContent>
        <mc:AlternateContent xmlns:mc="http://schemas.openxmlformats.org/markup-compatibility/2006">
          <mc:Choice Requires="x14">
            <control shapeId="233491" r:id="rId22" name="Check Box 19">
              <controlPr defaultSize="0" autoFill="0" autoLine="0" autoPict="0">
                <anchor moveWithCells="1">
                  <from>
                    <xdr:col>13</xdr:col>
                    <xdr:colOff>190500</xdr:colOff>
                    <xdr:row>49</xdr:row>
                    <xdr:rowOff>114300</xdr:rowOff>
                  </from>
                  <to>
                    <xdr:col>15</xdr:col>
                    <xdr:colOff>127000</xdr:colOff>
                    <xdr:row>51</xdr:row>
                    <xdr:rowOff>38100</xdr:rowOff>
                  </to>
                </anchor>
              </controlPr>
            </control>
          </mc:Choice>
        </mc:AlternateContent>
        <mc:AlternateContent xmlns:mc="http://schemas.openxmlformats.org/markup-compatibility/2006">
          <mc:Choice Requires="x14">
            <control shapeId="233492" r:id="rId23" name="Check Box 20">
              <controlPr defaultSize="0" autoFill="0" autoLine="0" autoPict="0">
                <anchor moveWithCells="1">
                  <from>
                    <xdr:col>13</xdr:col>
                    <xdr:colOff>209550</xdr:colOff>
                    <xdr:row>57</xdr:row>
                    <xdr:rowOff>107950</xdr:rowOff>
                  </from>
                  <to>
                    <xdr:col>15</xdr:col>
                    <xdr:colOff>146050</xdr:colOff>
                    <xdr:row>59</xdr:row>
                    <xdr:rowOff>31750</xdr:rowOff>
                  </to>
                </anchor>
              </controlPr>
            </control>
          </mc:Choice>
        </mc:AlternateContent>
        <mc:AlternateContent xmlns:mc="http://schemas.openxmlformats.org/markup-compatibility/2006">
          <mc:Choice Requires="x14">
            <control shapeId="233493" r:id="rId24" name="Check Box 21">
              <controlPr defaultSize="0" autoFill="0" autoLine="0" autoPict="0">
                <anchor moveWithCells="1">
                  <from>
                    <xdr:col>17</xdr:col>
                    <xdr:colOff>12700</xdr:colOff>
                    <xdr:row>75</xdr:row>
                    <xdr:rowOff>133350</xdr:rowOff>
                  </from>
                  <to>
                    <xdr:col>18</xdr:col>
                    <xdr:colOff>165100</xdr:colOff>
                    <xdr:row>77</xdr:row>
                    <xdr:rowOff>57150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FE0EA-C384-4254-AA39-D68E83851AE1}">
  <sheetPr>
    <pageSetUpPr fitToPage="1"/>
  </sheetPr>
  <dimension ref="B2:S44"/>
  <sheetViews>
    <sheetView workbookViewId="0">
      <selection activeCell="U3" sqref="U3"/>
    </sheetView>
  </sheetViews>
  <sheetFormatPr defaultColWidth="9" defaultRowHeight="25.5"/>
  <cols>
    <col min="1" max="1" width="4.08984375" style="1130" customWidth="1"/>
    <col min="2" max="19" width="8.26953125" style="1130" customWidth="1"/>
    <col min="20" max="16384" width="9" style="1130"/>
  </cols>
  <sheetData>
    <row r="2" spans="2:19">
      <c r="M2" s="1131"/>
      <c r="N2" s="1131"/>
      <c r="O2" s="1131" t="s">
        <v>1338</v>
      </c>
      <c r="P2" s="1131"/>
      <c r="Q2" s="1131" t="s">
        <v>1559</v>
      </c>
      <c r="R2" s="1131"/>
      <c r="S2" s="1131" t="s">
        <v>1560</v>
      </c>
    </row>
    <row r="4" spans="2:19" ht="38">
      <c r="B4" s="2545" t="s">
        <v>1749</v>
      </c>
      <c r="C4" s="2545"/>
      <c r="D4" s="2545"/>
      <c r="E4" s="2545"/>
      <c r="F4" s="2545"/>
      <c r="G4" s="2545"/>
      <c r="H4" s="2545"/>
      <c r="I4" s="2545"/>
      <c r="J4" s="2545"/>
      <c r="K4" s="2545"/>
      <c r="L4" s="2545"/>
      <c r="M4" s="2545"/>
      <c r="N4" s="2545"/>
      <c r="O4" s="2545"/>
      <c r="P4" s="2545"/>
      <c r="Q4" s="2545"/>
      <c r="R4" s="2545"/>
      <c r="S4" s="2545"/>
    </row>
    <row r="6" spans="2:19" ht="35.25" customHeight="1">
      <c r="B6" s="2543" t="s">
        <v>1521</v>
      </c>
      <c r="C6" s="2543"/>
      <c r="D6" s="2544"/>
      <c r="E6" s="2544"/>
      <c r="F6" s="2544"/>
      <c r="G6" s="2544"/>
      <c r="H6" s="2544"/>
      <c r="I6" s="2544"/>
      <c r="J6" s="1132"/>
      <c r="K6" s="2543" t="s">
        <v>1562</v>
      </c>
      <c r="L6" s="2543"/>
      <c r="M6" s="2544"/>
      <c r="N6" s="2544"/>
      <c r="O6" s="2544"/>
      <c r="P6" s="2544"/>
      <c r="Q6" s="2544"/>
      <c r="R6" s="2544"/>
      <c r="S6" s="2544"/>
    </row>
    <row r="7" spans="2:19" ht="35.25" customHeight="1">
      <c r="B7" s="2543" t="s">
        <v>1563</v>
      </c>
      <c r="C7" s="2543"/>
      <c r="D7" s="2544"/>
      <c r="E7" s="2544"/>
      <c r="F7" s="2544"/>
      <c r="G7" s="2544"/>
      <c r="H7" s="2544"/>
      <c r="I7" s="2544"/>
      <c r="J7" s="1132"/>
      <c r="K7" s="2543" t="s">
        <v>1564</v>
      </c>
      <c r="L7" s="2543"/>
      <c r="M7" s="2544"/>
      <c r="N7" s="2544"/>
      <c r="O7" s="2544"/>
      <c r="P7" s="2544"/>
      <c r="Q7" s="2544"/>
      <c r="R7" s="2544"/>
      <c r="S7" s="2544"/>
    </row>
    <row r="8" spans="2:19" ht="35.25" customHeight="1">
      <c r="B8" s="2543" t="s">
        <v>1565</v>
      </c>
      <c r="C8" s="2543"/>
      <c r="D8" s="2544"/>
      <c r="E8" s="2544"/>
      <c r="F8" s="2544"/>
      <c r="G8" s="2544"/>
      <c r="H8" s="2544"/>
      <c r="I8" s="2544"/>
      <c r="J8" s="1132"/>
      <c r="K8" s="2543" t="s">
        <v>1566</v>
      </c>
      <c r="L8" s="2543"/>
      <c r="M8" s="2544"/>
      <c r="N8" s="2544"/>
      <c r="O8" s="2544"/>
      <c r="P8" s="2544"/>
      <c r="Q8" s="2544"/>
      <c r="R8" s="2544"/>
      <c r="S8" s="2544"/>
    </row>
    <row r="10" spans="2:19" ht="30" customHeight="1">
      <c r="B10" s="2550" t="s">
        <v>1750</v>
      </c>
      <c r="C10" s="2551"/>
      <c r="D10" s="2551"/>
      <c r="E10" s="2551"/>
      <c r="F10" s="2551"/>
      <c r="G10" s="2551"/>
      <c r="H10" s="2551"/>
      <c r="I10" s="2551"/>
      <c r="J10" s="2551"/>
      <c r="K10" s="2551"/>
      <c r="L10" s="2551"/>
      <c r="M10" s="2551"/>
      <c r="N10" s="2551"/>
      <c r="O10" s="2551"/>
      <c r="P10" s="2551"/>
      <c r="Q10" s="2551"/>
      <c r="R10" s="2551"/>
      <c r="S10" s="2552"/>
    </row>
    <row r="11" spans="2:19" ht="30" customHeight="1">
      <c r="B11" s="1133" t="s">
        <v>1751</v>
      </c>
      <c r="K11" s="1133" t="s">
        <v>1752</v>
      </c>
      <c r="L11" s="1134"/>
      <c r="M11" s="1134"/>
      <c r="N11" s="1134"/>
      <c r="O11" s="1134"/>
      <c r="P11" s="1134"/>
      <c r="Q11" s="1134"/>
      <c r="R11" s="1134"/>
      <c r="S11" s="1135"/>
    </row>
    <row r="12" spans="2:19" ht="30" customHeight="1">
      <c r="B12" s="1136"/>
      <c r="K12" s="1136"/>
      <c r="S12" s="1137"/>
    </row>
    <row r="13" spans="2:19" ht="30" customHeight="1">
      <c r="B13" s="1136"/>
      <c r="C13" s="1138" t="s">
        <v>1753</v>
      </c>
      <c r="K13" s="1136"/>
      <c r="L13" s="1138" t="s">
        <v>1754</v>
      </c>
      <c r="S13" s="1137"/>
    </row>
    <row r="14" spans="2:19" ht="30" customHeight="1">
      <c r="B14" s="1136"/>
      <c r="C14" s="1138" t="s">
        <v>1755</v>
      </c>
      <c r="K14" s="1136"/>
      <c r="L14" s="1138" t="s">
        <v>1756</v>
      </c>
      <c r="S14" s="1137"/>
    </row>
    <row r="15" spans="2:19" ht="30" customHeight="1">
      <c r="B15" s="1136"/>
      <c r="C15" s="1138" t="s">
        <v>1757</v>
      </c>
      <c r="K15" s="1136"/>
      <c r="L15" s="1138" t="s">
        <v>1758</v>
      </c>
      <c r="S15" s="1137"/>
    </row>
    <row r="16" spans="2:19" ht="30" customHeight="1">
      <c r="B16" s="1136"/>
      <c r="C16" s="1138" t="s">
        <v>1759</v>
      </c>
      <c r="K16" s="1136"/>
      <c r="S16" s="1137"/>
    </row>
    <row r="17" spans="2:19" ht="30" customHeight="1">
      <c r="B17" s="1136"/>
      <c r="K17" s="1136"/>
      <c r="S17" s="1137"/>
    </row>
    <row r="18" spans="2:19" ht="30" customHeight="1">
      <c r="B18" s="1136"/>
      <c r="K18" s="1136"/>
      <c r="S18" s="1137"/>
    </row>
    <row r="19" spans="2:19" ht="30" customHeight="1">
      <c r="B19" s="1139" t="s">
        <v>1760</v>
      </c>
      <c r="C19" s="1134"/>
      <c r="D19" s="1134"/>
      <c r="E19" s="1134"/>
      <c r="F19" s="1134"/>
      <c r="G19" s="1134"/>
      <c r="H19" s="1134"/>
      <c r="I19" s="1134"/>
      <c r="J19" s="1135"/>
      <c r="K19" s="1136"/>
      <c r="S19" s="1137"/>
    </row>
    <row r="20" spans="2:19" ht="30" customHeight="1">
      <c r="B20" s="1136"/>
      <c r="J20" s="1137"/>
      <c r="K20" s="1136"/>
      <c r="S20" s="1137"/>
    </row>
    <row r="21" spans="2:19" ht="30" customHeight="1">
      <c r="B21" s="1136"/>
      <c r="C21" s="1138" t="s">
        <v>1761</v>
      </c>
      <c r="J21" s="1137"/>
      <c r="K21" s="1136"/>
      <c r="S21" s="1137"/>
    </row>
    <row r="22" spans="2:19" ht="30" customHeight="1">
      <c r="B22" s="1136"/>
      <c r="C22" s="1138" t="s">
        <v>1762</v>
      </c>
      <c r="J22" s="1137"/>
      <c r="K22" s="1136"/>
      <c r="S22" s="1137"/>
    </row>
    <row r="23" spans="2:19" ht="30" customHeight="1">
      <c r="B23" s="1136"/>
      <c r="C23" s="1138" t="s">
        <v>1763</v>
      </c>
      <c r="J23" s="1137"/>
      <c r="K23" s="1136"/>
      <c r="S23" s="1137"/>
    </row>
    <row r="24" spans="2:19" ht="30" customHeight="1">
      <c r="B24" s="1140"/>
      <c r="C24" s="1141"/>
      <c r="D24" s="1141"/>
      <c r="E24" s="1141"/>
      <c r="F24" s="1141"/>
      <c r="G24" s="1141"/>
      <c r="H24" s="1141"/>
      <c r="I24" s="1141"/>
      <c r="J24" s="1142"/>
      <c r="K24" s="1136"/>
      <c r="S24" s="1137"/>
    </row>
    <row r="25" spans="2:19" ht="30" customHeight="1">
      <c r="B25" s="1133" t="s">
        <v>1764</v>
      </c>
      <c r="K25" s="1136"/>
      <c r="S25" s="1137"/>
    </row>
    <row r="26" spans="2:19" ht="30" customHeight="1">
      <c r="B26" s="1136"/>
      <c r="K26" s="1136"/>
      <c r="S26" s="1137"/>
    </row>
    <row r="27" spans="2:19" ht="30" customHeight="1">
      <c r="B27" s="1136"/>
      <c r="C27" s="1138" t="s">
        <v>1765</v>
      </c>
      <c r="K27" s="1136"/>
      <c r="S27" s="1137"/>
    </row>
    <row r="28" spans="2:19" ht="30" customHeight="1">
      <c r="B28" s="1136"/>
      <c r="C28" s="1138" t="s">
        <v>1766</v>
      </c>
      <c r="K28" s="1136"/>
      <c r="S28" s="1137"/>
    </row>
    <row r="29" spans="2:19" ht="30" customHeight="1">
      <c r="B29" s="1136"/>
      <c r="C29" s="1138" t="s">
        <v>1767</v>
      </c>
      <c r="K29" s="1136"/>
      <c r="S29" s="1137"/>
    </row>
    <row r="30" spans="2:19" ht="30" customHeight="1">
      <c r="B30" s="1136"/>
      <c r="K30" s="1136"/>
      <c r="S30" s="1137"/>
    </row>
    <row r="31" spans="2:19" ht="30" customHeight="1">
      <c r="B31" s="1140"/>
      <c r="C31" s="1141"/>
      <c r="D31" s="1141"/>
      <c r="E31" s="1141"/>
      <c r="F31" s="1141"/>
      <c r="G31" s="1141"/>
      <c r="H31" s="1141"/>
      <c r="I31" s="1141"/>
      <c r="J31" s="1141"/>
      <c r="K31" s="1140"/>
      <c r="L31" s="1141"/>
      <c r="M31" s="1141"/>
      <c r="N31" s="1141"/>
      <c r="O31" s="1141"/>
      <c r="P31" s="1141"/>
      <c r="Q31" s="1141"/>
      <c r="R31" s="1141"/>
      <c r="S31" s="1142"/>
    </row>
    <row r="32" spans="2:19" ht="30" customHeight="1"/>
    <row r="33" spans="2:19" ht="30" customHeight="1">
      <c r="B33" s="2550" t="s">
        <v>1768</v>
      </c>
      <c r="C33" s="2553"/>
      <c r="D33" s="2553"/>
      <c r="E33" s="2553"/>
      <c r="F33" s="2553"/>
      <c r="G33" s="2553"/>
      <c r="H33" s="2553"/>
      <c r="I33" s="2553"/>
      <c r="J33" s="2553"/>
      <c r="K33" s="2553"/>
      <c r="L33" s="2553"/>
      <c r="M33" s="2553"/>
      <c r="N33" s="2553"/>
      <c r="O33" s="2553"/>
      <c r="P33" s="2553"/>
      <c r="Q33" s="2553"/>
      <c r="R33" s="2553"/>
      <c r="S33" s="2554"/>
    </row>
    <row r="34" spans="2:19" ht="30.75" customHeight="1">
      <c r="B34" s="1136"/>
      <c r="S34" s="1137"/>
    </row>
    <row r="35" spans="2:19" ht="30.75" customHeight="1">
      <c r="B35" s="1136"/>
      <c r="S35" s="1137"/>
    </row>
    <row r="36" spans="2:19" ht="30.75" customHeight="1">
      <c r="B36" s="1136"/>
      <c r="C36" s="1138" t="s">
        <v>1769</v>
      </c>
      <c r="S36" s="1137"/>
    </row>
    <row r="37" spans="2:19" ht="30.75" customHeight="1">
      <c r="B37" s="1136"/>
      <c r="C37" s="1138" t="s">
        <v>1770</v>
      </c>
      <c r="S37" s="1137"/>
    </row>
    <row r="38" spans="2:19" ht="30.75" customHeight="1">
      <c r="B38" s="1136"/>
      <c r="S38" s="1137"/>
    </row>
    <row r="39" spans="2:19" ht="30.75" customHeight="1">
      <c r="B39" s="1136"/>
      <c r="S39" s="1137"/>
    </row>
    <row r="40" spans="2:19" ht="30.75" customHeight="1">
      <c r="B40" s="1136"/>
      <c r="S40" s="1137"/>
    </row>
    <row r="41" spans="2:19" ht="30.75" customHeight="1">
      <c r="B41" s="1136"/>
      <c r="S41" s="1137"/>
    </row>
    <row r="42" spans="2:19" ht="30.75" customHeight="1">
      <c r="B42" s="1140"/>
      <c r="C42" s="1141"/>
      <c r="D42" s="1141"/>
      <c r="E42" s="1141"/>
      <c r="F42" s="1141"/>
      <c r="G42" s="1141"/>
      <c r="H42" s="1141"/>
      <c r="I42" s="1141"/>
      <c r="J42" s="1141"/>
      <c r="K42" s="1141"/>
      <c r="L42" s="1141"/>
      <c r="M42" s="1141"/>
      <c r="N42" s="1141"/>
      <c r="O42" s="1141"/>
      <c r="P42" s="1141"/>
      <c r="Q42" s="1141"/>
      <c r="R42" s="1141"/>
      <c r="S42" s="1142"/>
    </row>
    <row r="43" spans="2:19" ht="30" customHeight="1">
      <c r="B43" s="2546" t="s">
        <v>1771</v>
      </c>
      <c r="C43" s="2546"/>
      <c r="D43" s="2546"/>
      <c r="E43" s="2548"/>
      <c r="F43" s="2548"/>
      <c r="G43" s="2548"/>
      <c r="H43" s="2548"/>
      <c r="I43" s="2548"/>
      <c r="J43" s="2548"/>
      <c r="K43" s="2548"/>
      <c r="L43" s="2548"/>
      <c r="M43" s="2546" t="s">
        <v>1772</v>
      </c>
      <c r="N43" s="2546"/>
      <c r="O43" s="2546"/>
      <c r="P43" s="2548"/>
      <c r="Q43" s="2548"/>
      <c r="R43" s="2548"/>
      <c r="S43" s="2548"/>
    </row>
    <row r="44" spans="2:19" ht="30" customHeight="1">
      <c r="B44" s="2547"/>
      <c r="C44" s="2547"/>
      <c r="D44" s="2547"/>
      <c r="E44" s="2549"/>
      <c r="F44" s="2549"/>
      <c r="G44" s="2549"/>
      <c r="H44" s="2549"/>
      <c r="I44" s="2549"/>
      <c r="J44" s="2549"/>
      <c r="K44" s="2549"/>
      <c r="L44" s="2549"/>
      <c r="M44" s="2547"/>
      <c r="N44" s="2547"/>
      <c r="O44" s="2547"/>
      <c r="P44" s="2549"/>
      <c r="Q44" s="2549"/>
      <c r="R44" s="2549"/>
      <c r="S44" s="2549"/>
    </row>
  </sheetData>
  <mergeCells count="19">
    <mergeCell ref="B43:D44"/>
    <mergeCell ref="E43:L44"/>
    <mergeCell ref="M43:O44"/>
    <mergeCell ref="P43:S44"/>
    <mergeCell ref="B8:C8"/>
    <mergeCell ref="D8:I8"/>
    <mergeCell ref="K8:L8"/>
    <mergeCell ref="M8:S8"/>
    <mergeCell ref="B10:S10"/>
    <mergeCell ref="B33:S33"/>
    <mergeCell ref="B7:C7"/>
    <mergeCell ref="D7:I7"/>
    <mergeCell ref="K7:L7"/>
    <mergeCell ref="M7:S7"/>
    <mergeCell ref="B4:S4"/>
    <mergeCell ref="B6:C6"/>
    <mergeCell ref="D6:I6"/>
    <mergeCell ref="K6:L6"/>
    <mergeCell ref="M6:S6"/>
  </mergeCells>
  <phoneticPr fontId="6"/>
  <pageMargins left="0.25" right="0.25" top="0.75" bottom="0.75" header="0.3" footer="0.3"/>
  <pageSetup paperSize="9" scale="56"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E4630-E194-40B1-9A37-C70E9617B242}">
  <sheetPr>
    <pageSetUpPr fitToPage="1"/>
  </sheetPr>
  <dimension ref="B2:S46"/>
  <sheetViews>
    <sheetView workbookViewId="0">
      <selection activeCell="F14" sqref="F14"/>
    </sheetView>
  </sheetViews>
  <sheetFormatPr defaultColWidth="9" defaultRowHeight="25.5"/>
  <cols>
    <col min="1" max="1" width="4.08984375" style="1130" customWidth="1"/>
    <col min="2" max="19" width="8.26953125" style="1130" customWidth="1"/>
    <col min="20" max="16384" width="9" style="1130"/>
  </cols>
  <sheetData>
    <row r="2" spans="2:19">
      <c r="M2" s="1131"/>
      <c r="N2" s="1131"/>
      <c r="O2" s="1131" t="s">
        <v>1338</v>
      </c>
      <c r="P2" s="1131"/>
      <c r="Q2" s="1131" t="s">
        <v>1559</v>
      </c>
      <c r="R2" s="1131"/>
      <c r="S2" s="1131" t="s">
        <v>1560</v>
      </c>
    </row>
    <row r="3" spans="2:19" ht="15" customHeight="1"/>
    <row r="4" spans="2:19" ht="33" customHeight="1">
      <c r="B4" s="2545" t="s">
        <v>1773</v>
      </c>
      <c r="C4" s="2545"/>
      <c r="D4" s="2545"/>
      <c r="E4" s="2545"/>
      <c r="F4" s="2545"/>
      <c r="G4" s="2545"/>
      <c r="H4" s="2545"/>
      <c r="I4" s="2545"/>
      <c r="J4" s="2545"/>
      <c r="K4" s="2545"/>
      <c r="L4" s="2545"/>
      <c r="M4" s="2545"/>
      <c r="N4" s="2545"/>
      <c r="O4" s="2545"/>
      <c r="P4" s="2545"/>
      <c r="Q4" s="2545"/>
      <c r="R4" s="2545"/>
      <c r="S4" s="2545"/>
    </row>
    <row r="5" spans="2:19" ht="15" customHeight="1"/>
    <row r="6" spans="2:19" ht="33" customHeight="1">
      <c r="B6" s="2543" t="s">
        <v>1521</v>
      </c>
      <c r="C6" s="2543"/>
      <c r="D6" s="2544"/>
      <c r="E6" s="2544"/>
      <c r="F6" s="2544"/>
      <c r="G6" s="2544"/>
      <c r="H6" s="2544"/>
      <c r="I6" s="2544"/>
      <c r="J6" s="1132"/>
      <c r="K6" s="2543" t="s">
        <v>1562</v>
      </c>
      <c r="L6" s="2543"/>
      <c r="M6" s="2544"/>
      <c r="N6" s="2544"/>
      <c r="O6" s="2544"/>
      <c r="P6" s="2544"/>
      <c r="Q6" s="2544"/>
      <c r="R6" s="2544"/>
      <c r="S6" s="2544"/>
    </row>
    <row r="7" spans="2:19" ht="33" customHeight="1">
      <c r="B7" s="2543" t="s">
        <v>1563</v>
      </c>
      <c r="C7" s="2543"/>
      <c r="D7" s="2544"/>
      <c r="E7" s="2544"/>
      <c r="F7" s="2544"/>
      <c r="G7" s="2544"/>
      <c r="H7" s="2544"/>
      <c r="I7" s="2544"/>
      <c r="J7" s="1132"/>
      <c r="K7" s="2543" t="s">
        <v>1564</v>
      </c>
      <c r="L7" s="2543"/>
      <c r="M7" s="2544"/>
      <c r="N7" s="2544"/>
      <c r="O7" s="2544"/>
      <c r="P7" s="2544"/>
      <c r="Q7" s="2544"/>
      <c r="R7" s="2544"/>
      <c r="S7" s="2544"/>
    </row>
    <row r="8" spans="2:19" ht="33" customHeight="1">
      <c r="B8" s="2543" t="s">
        <v>1565</v>
      </c>
      <c r="C8" s="2543"/>
      <c r="D8" s="2544"/>
      <c r="E8" s="2544"/>
      <c r="F8" s="2544"/>
      <c r="G8" s="2544"/>
      <c r="H8" s="2544"/>
      <c r="I8" s="2544"/>
      <c r="J8" s="1132"/>
      <c r="K8" s="2543" t="s">
        <v>1566</v>
      </c>
      <c r="L8" s="2543"/>
      <c r="M8" s="2544"/>
      <c r="N8" s="2544"/>
      <c r="O8" s="2544"/>
      <c r="P8" s="2544"/>
      <c r="Q8" s="2544"/>
      <c r="R8" s="2544"/>
      <c r="S8" s="2544"/>
    </row>
    <row r="9" spans="2:19" ht="16.5" customHeight="1"/>
    <row r="10" spans="2:19" ht="30" customHeight="1">
      <c r="B10" s="2550" t="s">
        <v>1774</v>
      </c>
      <c r="C10" s="2551"/>
      <c r="D10" s="2551"/>
      <c r="E10" s="2551"/>
      <c r="F10" s="2551"/>
      <c r="G10" s="2551"/>
      <c r="H10" s="2551"/>
      <c r="I10" s="2551"/>
      <c r="J10" s="2551"/>
      <c r="K10" s="2551"/>
      <c r="L10" s="2551"/>
      <c r="M10" s="2551"/>
      <c r="N10" s="2551"/>
      <c r="O10" s="2551"/>
      <c r="P10" s="2551"/>
      <c r="Q10" s="2551"/>
      <c r="R10" s="2551"/>
      <c r="S10" s="2552"/>
    </row>
    <row r="11" spans="2:19" ht="30" customHeight="1">
      <c r="B11" s="1133" t="s">
        <v>1751</v>
      </c>
      <c r="K11" s="1133" t="s">
        <v>1752</v>
      </c>
      <c r="L11" s="1134"/>
      <c r="M11" s="1134"/>
      <c r="N11" s="1134"/>
      <c r="O11" s="1134"/>
      <c r="P11" s="1134"/>
      <c r="Q11" s="1134"/>
      <c r="R11" s="1134"/>
      <c r="S11" s="1135"/>
    </row>
    <row r="12" spans="2:19" ht="30" customHeight="1">
      <c r="B12" s="1136"/>
      <c r="K12" s="1136"/>
      <c r="S12" s="1137"/>
    </row>
    <row r="13" spans="2:19" ht="30" customHeight="1">
      <c r="B13" s="1136"/>
      <c r="C13" s="1138" t="s">
        <v>1753</v>
      </c>
      <c r="K13" s="1136"/>
      <c r="L13" s="1138" t="s">
        <v>1754</v>
      </c>
      <c r="S13" s="1137"/>
    </row>
    <row r="14" spans="2:19" ht="30" customHeight="1">
      <c r="B14" s="1136"/>
      <c r="C14" s="1138" t="s">
        <v>1755</v>
      </c>
      <c r="K14" s="1136"/>
      <c r="L14" s="1138" t="s">
        <v>1756</v>
      </c>
      <c r="S14" s="1137"/>
    </row>
    <row r="15" spans="2:19" ht="30" customHeight="1">
      <c r="B15" s="1136"/>
      <c r="C15" s="1138" t="s">
        <v>1775</v>
      </c>
      <c r="K15" s="1136"/>
      <c r="L15" s="1138" t="s">
        <v>1758</v>
      </c>
      <c r="S15" s="1137"/>
    </row>
    <row r="16" spans="2:19" ht="30" customHeight="1">
      <c r="B16" s="1136"/>
      <c r="C16" s="1138" t="s">
        <v>1759</v>
      </c>
      <c r="K16" s="1136"/>
      <c r="S16" s="1137"/>
    </row>
    <row r="17" spans="2:19" ht="30" customHeight="1">
      <c r="B17" s="1136"/>
      <c r="K17" s="1136"/>
      <c r="S17" s="1137"/>
    </row>
    <row r="18" spans="2:19" ht="30" customHeight="1">
      <c r="B18" s="1139" t="s">
        <v>1760</v>
      </c>
      <c r="C18" s="1134"/>
      <c r="D18" s="1134"/>
      <c r="E18" s="1134"/>
      <c r="F18" s="1134"/>
      <c r="G18" s="1134"/>
      <c r="H18" s="1134"/>
      <c r="I18" s="1134"/>
      <c r="J18" s="1135"/>
      <c r="K18" s="1136"/>
      <c r="S18" s="1137"/>
    </row>
    <row r="19" spans="2:19" ht="30" customHeight="1">
      <c r="B19" s="1136"/>
      <c r="J19" s="1137"/>
      <c r="K19" s="1136"/>
      <c r="S19" s="1137"/>
    </row>
    <row r="20" spans="2:19" ht="30" customHeight="1">
      <c r="B20" s="1136"/>
      <c r="C20" s="1138" t="s">
        <v>1776</v>
      </c>
      <c r="J20" s="1137"/>
      <c r="K20" s="1136"/>
      <c r="S20" s="1137"/>
    </row>
    <row r="21" spans="2:19" ht="30" customHeight="1">
      <c r="B21" s="1136"/>
      <c r="C21" s="1138" t="s">
        <v>1777</v>
      </c>
      <c r="J21" s="1137"/>
      <c r="K21" s="1136"/>
      <c r="S21" s="1137"/>
    </row>
    <row r="22" spans="2:19" ht="30" customHeight="1">
      <c r="B22" s="1140"/>
      <c r="C22" s="1141"/>
      <c r="D22" s="1141"/>
      <c r="E22" s="1141"/>
      <c r="F22" s="1141"/>
      <c r="G22" s="1141"/>
      <c r="H22" s="1141"/>
      <c r="I22" s="1141"/>
      <c r="J22" s="1142"/>
      <c r="K22" s="1136"/>
      <c r="S22" s="1137"/>
    </row>
    <row r="23" spans="2:19" ht="30" customHeight="1">
      <c r="B23" s="1133" t="s">
        <v>1764</v>
      </c>
      <c r="K23" s="1136"/>
      <c r="S23" s="1137"/>
    </row>
    <row r="24" spans="2:19" ht="30" customHeight="1">
      <c r="B24" s="1136"/>
      <c r="K24" s="1136"/>
      <c r="S24" s="1137"/>
    </row>
    <row r="25" spans="2:19" ht="30" customHeight="1">
      <c r="B25" s="1136"/>
      <c r="C25" s="1138" t="s">
        <v>1765</v>
      </c>
      <c r="K25" s="1136"/>
      <c r="S25" s="1137"/>
    </row>
    <row r="26" spans="2:19" ht="30" customHeight="1">
      <c r="B26" s="1136"/>
      <c r="C26" s="1138" t="s">
        <v>1766</v>
      </c>
      <c r="K26" s="1136"/>
      <c r="S26" s="1137"/>
    </row>
    <row r="27" spans="2:19" ht="30" customHeight="1">
      <c r="B27" s="1136"/>
      <c r="C27" s="1138" t="s">
        <v>1767</v>
      </c>
      <c r="K27" s="1136"/>
      <c r="S27" s="1137"/>
    </row>
    <row r="28" spans="2:19" ht="30" customHeight="1">
      <c r="B28" s="1140"/>
      <c r="C28" s="1141"/>
      <c r="D28" s="1141"/>
      <c r="E28" s="1141"/>
      <c r="F28" s="1141"/>
      <c r="G28" s="1141"/>
      <c r="H28" s="1141"/>
      <c r="I28" s="1141"/>
      <c r="J28" s="1141"/>
      <c r="K28" s="1140"/>
      <c r="L28" s="1141"/>
      <c r="M28" s="1141"/>
      <c r="N28" s="1141"/>
      <c r="O28" s="1141"/>
      <c r="P28" s="1141"/>
      <c r="Q28" s="1141"/>
      <c r="R28" s="1141"/>
      <c r="S28" s="1142"/>
    </row>
    <row r="29" spans="2:19" ht="15" customHeight="1"/>
    <row r="30" spans="2:19" ht="30" customHeight="1">
      <c r="B30" s="2550" t="s">
        <v>1778</v>
      </c>
      <c r="C30" s="2553"/>
      <c r="D30" s="2553"/>
      <c r="E30" s="2553"/>
      <c r="F30" s="2553"/>
      <c r="G30" s="2553"/>
      <c r="H30" s="2553"/>
      <c r="I30" s="2553"/>
      <c r="J30" s="2553"/>
      <c r="K30" s="2553"/>
      <c r="L30" s="2553"/>
      <c r="M30" s="2553"/>
      <c r="N30" s="2553"/>
      <c r="O30" s="2553"/>
      <c r="P30" s="2553"/>
      <c r="Q30" s="2553"/>
      <c r="R30" s="2553"/>
      <c r="S30" s="2554"/>
    </row>
    <row r="31" spans="2:19" ht="30.75" customHeight="1">
      <c r="B31" s="1136"/>
      <c r="S31" s="1137"/>
    </row>
    <row r="32" spans="2:19" ht="30.75" customHeight="1">
      <c r="B32" s="1136"/>
      <c r="C32" s="1138" t="s">
        <v>1769</v>
      </c>
      <c r="S32" s="1137"/>
    </row>
    <row r="33" spans="2:19" ht="30.75" customHeight="1">
      <c r="B33" s="1136"/>
      <c r="C33" s="1138" t="s">
        <v>1770</v>
      </c>
      <c r="S33" s="1137"/>
    </row>
    <row r="34" spans="2:19" ht="30.75" customHeight="1">
      <c r="B34" s="1136"/>
      <c r="S34" s="1137"/>
    </row>
    <row r="35" spans="2:19" ht="30.75" customHeight="1">
      <c r="B35" s="1140"/>
      <c r="C35" s="1141"/>
      <c r="D35" s="1141"/>
      <c r="E35" s="1141"/>
      <c r="F35" s="1141"/>
      <c r="G35" s="1141"/>
      <c r="H35" s="1141"/>
      <c r="I35" s="1141"/>
      <c r="J35" s="1141"/>
      <c r="K35" s="1141"/>
      <c r="L35" s="1141"/>
      <c r="M35" s="1141"/>
      <c r="N35" s="1141"/>
      <c r="O35" s="1141"/>
      <c r="P35" s="1141"/>
      <c r="Q35" s="1141"/>
      <c r="R35" s="1141"/>
      <c r="S35" s="1142"/>
    </row>
    <row r="36" spans="2:19" ht="20.25" customHeight="1">
      <c r="B36" s="2555" t="s">
        <v>1779</v>
      </c>
      <c r="C36" s="2556"/>
      <c r="D36" s="2556"/>
      <c r="E36" s="2557"/>
      <c r="F36" s="2561"/>
      <c r="G36" s="2562"/>
      <c r="H36" s="2562"/>
      <c r="I36" s="2562"/>
      <c r="J36" s="2562"/>
      <c r="K36" s="2562"/>
      <c r="L36" s="2562"/>
      <c r="M36" s="2562"/>
      <c r="N36" s="2562"/>
      <c r="O36" s="2562"/>
      <c r="P36" s="2562"/>
      <c r="Q36" s="2562"/>
      <c r="R36" s="2562"/>
      <c r="S36" s="2563"/>
    </row>
    <row r="37" spans="2:19" ht="20.25" customHeight="1">
      <c r="B37" s="2558"/>
      <c r="C37" s="2559"/>
      <c r="D37" s="2559"/>
      <c r="E37" s="2560"/>
      <c r="F37" s="2564"/>
      <c r="G37" s="2565"/>
      <c r="H37" s="2565"/>
      <c r="I37" s="2565"/>
      <c r="J37" s="2565"/>
      <c r="K37" s="2565"/>
      <c r="L37" s="2565"/>
      <c r="M37" s="2565"/>
      <c r="N37" s="2565"/>
      <c r="O37" s="2565"/>
      <c r="P37" s="2565"/>
      <c r="Q37" s="2565"/>
      <c r="R37" s="2565"/>
      <c r="S37" s="2566"/>
    </row>
    <row r="38" spans="2:19" ht="15.75" customHeight="1"/>
    <row r="39" spans="2:19" ht="31.5">
      <c r="B39" s="2550" t="s">
        <v>1780</v>
      </c>
      <c r="C39" s="2553"/>
      <c r="D39" s="2553"/>
      <c r="E39" s="2553"/>
      <c r="F39" s="2553"/>
      <c r="G39" s="2553"/>
      <c r="H39" s="2553"/>
      <c r="I39" s="2553"/>
      <c r="J39" s="2553"/>
      <c r="K39" s="2553"/>
      <c r="L39" s="2553"/>
      <c r="M39" s="2553"/>
      <c r="N39" s="2553"/>
      <c r="O39" s="2553"/>
      <c r="P39" s="2553"/>
      <c r="Q39" s="2553"/>
      <c r="R39" s="2553"/>
      <c r="S39" s="2554"/>
    </row>
    <row r="40" spans="2:19">
      <c r="B40" s="1136"/>
      <c r="S40" s="1137"/>
    </row>
    <row r="41" spans="2:19" ht="75" customHeight="1">
      <c r="B41" s="2567" t="s">
        <v>1781</v>
      </c>
      <c r="C41" s="2568"/>
      <c r="D41" s="2568"/>
      <c r="E41" s="2568"/>
      <c r="F41" s="2568"/>
      <c r="G41" s="2568"/>
      <c r="H41" s="2568"/>
      <c r="I41" s="2568"/>
      <c r="J41" s="2568"/>
      <c r="K41" s="2568"/>
      <c r="L41" s="2568"/>
      <c r="M41" s="2568"/>
      <c r="N41" s="2568"/>
      <c r="O41" s="2568"/>
      <c r="P41" s="2568"/>
      <c r="Q41" s="2568"/>
      <c r="R41" s="2568"/>
      <c r="S41" s="2569"/>
    </row>
    <row r="42" spans="2:19">
      <c r="B42" s="1136"/>
      <c r="C42" s="1138"/>
      <c r="S42" s="1137"/>
    </row>
    <row r="43" spans="2:19">
      <c r="B43" s="1136"/>
      <c r="S43" s="1137"/>
    </row>
    <row r="44" spans="2:19">
      <c r="B44" s="1140"/>
      <c r="C44" s="1141"/>
      <c r="D44" s="1141"/>
      <c r="E44" s="1141"/>
      <c r="F44" s="1141"/>
      <c r="G44" s="1141"/>
      <c r="H44" s="1141"/>
      <c r="I44" s="1141"/>
      <c r="J44" s="1141"/>
      <c r="K44" s="1141"/>
      <c r="L44" s="1141"/>
      <c r="M44" s="1141"/>
      <c r="N44" s="1141"/>
      <c r="O44" s="1141"/>
      <c r="P44" s="1141"/>
      <c r="Q44" s="1141"/>
      <c r="R44" s="1141"/>
      <c r="S44" s="1142"/>
    </row>
    <row r="45" spans="2:19" ht="20.25" customHeight="1"/>
    <row r="46" spans="2:19" ht="20.25" customHeight="1"/>
  </sheetData>
  <mergeCells count="19">
    <mergeCell ref="B36:E37"/>
    <mergeCell ref="F36:S37"/>
    <mergeCell ref="B39:S39"/>
    <mergeCell ref="B41:S41"/>
    <mergeCell ref="B8:C8"/>
    <mergeCell ref="D8:I8"/>
    <mergeCell ref="K8:L8"/>
    <mergeCell ref="M8:S8"/>
    <mergeCell ref="B10:S10"/>
    <mergeCell ref="B30:S30"/>
    <mergeCell ref="B7:C7"/>
    <mergeCell ref="D7:I7"/>
    <mergeCell ref="K7:L7"/>
    <mergeCell ref="M7:S7"/>
    <mergeCell ref="B4:S4"/>
    <mergeCell ref="B6:C6"/>
    <mergeCell ref="D6:I6"/>
    <mergeCell ref="K6:L6"/>
    <mergeCell ref="M6:S6"/>
  </mergeCells>
  <phoneticPr fontId="6"/>
  <pageMargins left="0.25" right="0.25" top="0.75" bottom="0.75" header="0.3" footer="0.3"/>
  <pageSetup paperSize="9" scale="56"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tabColor theme="0" tint="-4.9989318521683403E-2"/>
  </sheetPr>
  <dimension ref="A1:AM15"/>
  <sheetViews>
    <sheetView showGridLines="0" view="pageBreakPreview" zoomScale="110" zoomScaleNormal="120" zoomScaleSheetLayoutView="110" workbookViewId="0"/>
  </sheetViews>
  <sheetFormatPr defaultColWidth="2.26953125" defaultRowHeight="13"/>
  <cols>
    <col min="1" max="1" width="1.08984375" style="259" customWidth="1"/>
    <col min="2" max="2" width="2.26953125" style="260" customWidth="1"/>
    <col min="3" max="5" width="2.26953125" style="259"/>
    <col min="6" max="6" width="2.453125" style="259" bestFit="1" customWidth="1"/>
    <col min="7" max="20" width="2.26953125" style="259"/>
    <col min="21" max="21" width="2.453125" style="259" bestFit="1" customWidth="1"/>
    <col min="22" max="26" width="2.26953125" style="259"/>
    <col min="27" max="38" width="2.7265625" style="259" customWidth="1"/>
    <col min="39" max="16384" width="2.26953125" style="259"/>
  </cols>
  <sheetData>
    <row r="1" spans="1:39" ht="14">
      <c r="A1" s="510" t="s">
        <v>1032</v>
      </c>
      <c r="B1" s="277"/>
      <c r="AF1" s="2570" t="s">
        <v>793</v>
      </c>
      <c r="AG1" s="2571"/>
      <c r="AH1" s="2571"/>
      <c r="AI1" s="2571"/>
      <c r="AJ1" s="2571"/>
      <c r="AK1" s="2571"/>
      <c r="AL1" s="2571"/>
    </row>
    <row r="3" spans="1:39" ht="17.25" customHeight="1">
      <c r="A3" s="2572" t="s">
        <v>620</v>
      </c>
      <c r="B3" s="2572"/>
      <c r="C3" s="2572"/>
      <c r="D3" s="2572"/>
      <c r="E3" s="2572"/>
      <c r="F3" s="2572"/>
      <c r="G3" s="2572"/>
      <c r="H3" s="2572"/>
      <c r="I3" s="2572"/>
      <c r="J3" s="2572"/>
      <c r="K3" s="2572"/>
      <c r="L3" s="2572"/>
      <c r="M3" s="2572"/>
      <c r="N3" s="2572"/>
      <c r="O3" s="2572"/>
      <c r="P3" s="2572"/>
      <c r="Q3" s="2572"/>
      <c r="R3" s="2572"/>
      <c r="S3" s="2572"/>
      <c r="T3" s="2572"/>
      <c r="U3" s="2572"/>
      <c r="V3" s="2572"/>
      <c r="W3" s="2572"/>
      <c r="X3" s="2572"/>
      <c r="Y3" s="2572"/>
      <c r="Z3" s="2572"/>
      <c r="AA3" s="2572"/>
      <c r="AB3" s="2572"/>
      <c r="AC3" s="2572"/>
      <c r="AD3" s="2572"/>
      <c r="AE3" s="2572"/>
      <c r="AF3" s="2572"/>
      <c r="AG3" s="2572"/>
      <c r="AH3" s="2572"/>
      <c r="AI3" s="2572"/>
      <c r="AJ3" s="2572"/>
      <c r="AK3" s="2572"/>
      <c r="AL3" s="2572"/>
      <c r="AM3" s="2572"/>
    </row>
    <row r="4" spans="1:39" ht="17.25" customHeight="1">
      <c r="A4" s="2572"/>
      <c r="B4" s="2572"/>
      <c r="C4" s="2572"/>
      <c r="D4" s="2572"/>
      <c r="E4" s="2572"/>
      <c r="F4" s="2572"/>
      <c r="G4" s="2572"/>
      <c r="H4" s="2572"/>
      <c r="I4" s="2572"/>
      <c r="J4" s="2572"/>
      <c r="K4" s="2572"/>
      <c r="L4" s="2572"/>
      <c r="M4" s="2572"/>
      <c r="N4" s="2572"/>
      <c r="O4" s="2572"/>
      <c r="P4" s="2572"/>
      <c r="Q4" s="2572"/>
      <c r="R4" s="2572"/>
      <c r="S4" s="2572"/>
      <c r="T4" s="2572"/>
      <c r="U4" s="2572"/>
      <c r="V4" s="2572"/>
      <c r="W4" s="2572"/>
      <c r="X4" s="2572"/>
      <c r="Y4" s="2572"/>
      <c r="Z4" s="2572"/>
      <c r="AA4" s="2572"/>
      <c r="AB4" s="2572"/>
      <c r="AC4" s="2572"/>
      <c r="AD4" s="2572"/>
      <c r="AE4" s="2572"/>
      <c r="AF4" s="2572"/>
      <c r="AG4" s="2572"/>
      <c r="AH4" s="2572"/>
      <c r="AI4" s="2572"/>
      <c r="AJ4" s="2572"/>
      <c r="AK4" s="2572"/>
      <c r="AL4" s="2572"/>
      <c r="AM4" s="2572"/>
    </row>
    <row r="6" spans="1:39" ht="45.75" customHeight="1">
      <c r="B6" s="2573" t="s">
        <v>621</v>
      </c>
      <c r="C6" s="2574"/>
      <c r="D6" s="2574"/>
      <c r="E6" s="2574"/>
      <c r="F6" s="2574"/>
      <c r="G6" s="2574"/>
      <c r="H6" s="2574"/>
      <c r="I6" s="2574"/>
      <c r="J6" s="2574"/>
      <c r="K6" s="2575"/>
      <c r="L6" s="2576"/>
      <c r="M6" s="2576"/>
      <c r="N6" s="2576"/>
      <c r="O6" s="2576"/>
      <c r="P6" s="2576"/>
      <c r="Q6" s="2576"/>
      <c r="R6" s="2576"/>
      <c r="S6" s="2576"/>
      <c r="T6" s="2576"/>
      <c r="U6" s="2576"/>
      <c r="V6" s="2576"/>
      <c r="W6" s="2576"/>
      <c r="X6" s="2576"/>
      <c r="Y6" s="2576"/>
      <c r="Z6" s="2576"/>
      <c r="AA6" s="2576"/>
      <c r="AB6" s="2576"/>
      <c r="AC6" s="2576"/>
      <c r="AD6" s="2576"/>
      <c r="AE6" s="2576"/>
      <c r="AF6" s="2576"/>
      <c r="AG6" s="2576"/>
      <c r="AH6" s="2576"/>
      <c r="AI6" s="2576"/>
      <c r="AJ6" s="2576"/>
      <c r="AK6" s="2576"/>
      <c r="AL6" s="2576"/>
    </row>
    <row r="7" spans="1:39" s="266" customFormat="1" ht="45.75" customHeight="1">
      <c r="B7" s="2577" t="s">
        <v>622</v>
      </c>
      <c r="C7" s="2577"/>
      <c r="D7" s="2577"/>
      <c r="E7" s="2577"/>
      <c r="F7" s="2577"/>
      <c r="G7" s="2577"/>
      <c r="H7" s="2577"/>
      <c r="I7" s="2577"/>
      <c r="J7" s="2577"/>
      <c r="K7" s="2577"/>
      <c r="L7" s="2578" t="s">
        <v>623</v>
      </c>
      <c r="M7" s="2578"/>
      <c r="N7" s="2578"/>
      <c r="O7" s="2578"/>
      <c r="P7" s="2578"/>
      <c r="Q7" s="2578"/>
      <c r="R7" s="2578"/>
      <c r="S7" s="2578"/>
      <c r="T7" s="2578"/>
      <c r="U7" s="2578"/>
      <c r="V7" s="2578"/>
      <c r="W7" s="2578"/>
      <c r="X7" s="2578"/>
      <c r="Y7" s="2578"/>
      <c r="Z7" s="2578"/>
      <c r="AA7" s="2578"/>
      <c r="AB7" s="2578"/>
      <c r="AC7" s="2578"/>
      <c r="AD7" s="2578"/>
      <c r="AE7" s="2578"/>
      <c r="AF7" s="2578"/>
      <c r="AG7" s="2578"/>
      <c r="AH7" s="2578"/>
      <c r="AI7" s="2578"/>
      <c r="AJ7" s="2578"/>
      <c r="AK7" s="2578"/>
      <c r="AL7" s="2578"/>
    </row>
    <row r="8" spans="1:39" ht="71.25" customHeight="1">
      <c r="B8" s="2580" t="s">
        <v>624</v>
      </c>
      <c r="C8" s="2581"/>
      <c r="D8" s="2581"/>
      <c r="E8" s="2581"/>
      <c r="F8" s="2581"/>
      <c r="G8" s="2581"/>
      <c r="H8" s="2581"/>
      <c r="I8" s="2581"/>
      <c r="J8" s="2581"/>
      <c r="K8" s="2582"/>
      <c r="L8" s="2580" t="s">
        <v>625</v>
      </c>
      <c r="M8" s="2581"/>
      <c r="N8" s="2581"/>
      <c r="O8" s="2581"/>
      <c r="P8" s="2581"/>
      <c r="Q8" s="2581"/>
      <c r="R8" s="2581"/>
      <c r="S8" s="2581"/>
      <c r="T8" s="2581"/>
      <c r="U8" s="2581"/>
      <c r="V8" s="2581"/>
      <c r="W8" s="2581"/>
      <c r="X8" s="2581"/>
      <c r="Y8" s="2581"/>
      <c r="Z8" s="2581"/>
      <c r="AA8" s="2581"/>
      <c r="AB8" s="2581"/>
      <c r="AC8" s="2581"/>
      <c r="AD8" s="2581"/>
      <c r="AE8" s="2581"/>
      <c r="AF8" s="2582"/>
      <c r="AG8" s="2583" t="s">
        <v>626</v>
      </c>
      <c r="AH8" s="2584"/>
      <c r="AI8" s="2584"/>
      <c r="AJ8" s="2584"/>
      <c r="AK8" s="2584"/>
      <c r="AL8" s="2585"/>
    </row>
    <row r="9" spans="1:39" ht="71.25" customHeight="1">
      <c r="B9" s="2580" t="s">
        <v>627</v>
      </c>
      <c r="C9" s="2581"/>
      <c r="D9" s="2581"/>
      <c r="E9" s="2581"/>
      <c r="F9" s="2581"/>
      <c r="G9" s="2581"/>
      <c r="H9" s="2581"/>
      <c r="I9" s="2581"/>
      <c r="J9" s="2581"/>
      <c r="K9" s="2582"/>
      <c r="L9" s="2580" t="s">
        <v>628</v>
      </c>
      <c r="M9" s="2581"/>
      <c r="N9" s="2581"/>
      <c r="O9" s="2581"/>
      <c r="P9" s="2581"/>
      <c r="Q9" s="2581"/>
      <c r="R9" s="2581"/>
      <c r="S9" s="2581"/>
      <c r="T9" s="2581"/>
      <c r="U9" s="2581"/>
      <c r="V9" s="2581"/>
      <c r="W9" s="2581"/>
      <c r="X9" s="2581"/>
      <c r="Y9" s="2581"/>
      <c r="Z9" s="2581"/>
      <c r="AA9" s="2581"/>
      <c r="AB9" s="2581"/>
      <c r="AC9" s="2581"/>
      <c r="AD9" s="2581"/>
      <c r="AE9" s="2581"/>
      <c r="AF9" s="2582"/>
      <c r="AG9" s="2583" t="s">
        <v>626</v>
      </c>
      <c r="AH9" s="2584"/>
      <c r="AI9" s="2584"/>
      <c r="AJ9" s="2584"/>
      <c r="AK9" s="2584"/>
      <c r="AL9" s="2585"/>
    </row>
    <row r="10" spans="1:39" ht="71.25" customHeight="1">
      <c r="B10" s="2579" t="s">
        <v>629</v>
      </c>
      <c r="C10" s="2579"/>
      <c r="D10" s="2579"/>
      <c r="E10" s="2579"/>
      <c r="F10" s="2579"/>
      <c r="G10" s="2579"/>
      <c r="H10" s="2579"/>
      <c r="I10" s="2579"/>
      <c r="J10" s="2579"/>
      <c r="K10" s="2579"/>
      <c r="L10" s="2580" t="s">
        <v>630</v>
      </c>
      <c r="M10" s="2581"/>
      <c r="N10" s="2581"/>
      <c r="O10" s="2581"/>
      <c r="P10" s="2581"/>
      <c r="Q10" s="2581"/>
      <c r="R10" s="2581"/>
      <c r="S10" s="2581"/>
      <c r="T10" s="2581"/>
      <c r="U10" s="2581"/>
      <c r="V10" s="2581"/>
      <c r="W10" s="2581"/>
      <c r="X10" s="2581"/>
      <c r="Y10" s="2581"/>
      <c r="Z10" s="2581"/>
      <c r="AA10" s="2581"/>
      <c r="AB10" s="2581"/>
      <c r="AC10" s="2581"/>
      <c r="AD10" s="2581"/>
      <c r="AE10" s="2581"/>
      <c r="AF10" s="2582"/>
      <c r="AG10" s="2583" t="s">
        <v>626</v>
      </c>
      <c r="AH10" s="2584"/>
      <c r="AI10" s="2584"/>
      <c r="AJ10" s="2584"/>
      <c r="AK10" s="2584"/>
      <c r="AL10" s="2585"/>
    </row>
    <row r="11" spans="1:39" ht="50.25" customHeight="1">
      <c r="B11" s="2586" t="s">
        <v>631</v>
      </c>
      <c r="C11" s="2586"/>
      <c r="D11" s="2586"/>
      <c r="E11" s="2586"/>
      <c r="F11" s="2586"/>
      <c r="G11" s="2586"/>
      <c r="H11" s="2586"/>
      <c r="I11" s="2586"/>
      <c r="J11" s="2586"/>
      <c r="K11" s="2586"/>
      <c r="L11" s="2586"/>
      <c r="M11" s="2586"/>
      <c r="N11" s="2586"/>
      <c r="O11" s="2586"/>
      <c r="P11" s="2586"/>
      <c r="Q11" s="2586"/>
      <c r="R11" s="2586"/>
      <c r="S11" s="2586"/>
      <c r="T11" s="2586"/>
      <c r="U11" s="2586"/>
      <c r="V11" s="2586"/>
      <c r="W11" s="2586"/>
      <c r="X11" s="2586"/>
      <c r="Y11" s="2586"/>
      <c r="Z11" s="2586"/>
      <c r="AA11" s="2586"/>
      <c r="AB11" s="2586"/>
      <c r="AC11" s="2586"/>
      <c r="AD11" s="2586"/>
      <c r="AE11" s="2586"/>
      <c r="AF11" s="2586"/>
      <c r="AG11" s="2586"/>
      <c r="AH11" s="2586"/>
      <c r="AI11" s="2586"/>
      <c r="AJ11" s="2586"/>
      <c r="AK11" s="2586"/>
      <c r="AL11" s="2586"/>
    </row>
    <row r="12" spans="1:39">
      <c r="B12" s="267"/>
      <c r="C12" s="267"/>
      <c r="G12" s="261"/>
      <c r="R12" s="267"/>
      <c r="S12" s="267"/>
      <c r="AL12" s="268"/>
    </row>
    <row r="13" spans="1:39">
      <c r="B13" s="267"/>
      <c r="C13" s="267"/>
      <c r="G13" s="261"/>
      <c r="R13" s="267"/>
      <c r="S13" s="267"/>
      <c r="AL13" s="268"/>
    </row>
    <row r="14" spans="1:39">
      <c r="B14" s="267"/>
      <c r="C14" s="267"/>
      <c r="R14" s="267"/>
      <c r="S14" s="267"/>
      <c r="AL14" s="268"/>
    </row>
    <row r="15" spans="1:39">
      <c r="B15" s="267"/>
      <c r="C15" s="267"/>
      <c r="R15" s="267"/>
      <c r="S15" s="267"/>
      <c r="AL15" s="268"/>
    </row>
  </sheetData>
  <customSheetViews>
    <customSheetView guid="{86B41AF5-FF3A-4416-A5C4-EFC15DC936A3}" scale="110" showPageBreaks="1" showGridLines="0" printArea="1" view="pageBreakPreview">
      <selection activeCell="B1" sqref="B1"/>
      <pageMargins left="0.7" right="0.7" top="0.75" bottom="0.75" header="0.3" footer="0.3"/>
      <pageSetup paperSize="9" scale="94" orientation="portrait" r:id="rId1"/>
    </customSheetView>
  </customSheetViews>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6"/>
  <pageMargins left="0.7" right="0.7" top="0.75" bottom="0.75" header="0.3" footer="0.3"/>
  <pageSetup paperSize="9" scale="94"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tabColor rgb="FFFF0000"/>
  </sheetPr>
  <dimension ref="A1:H42"/>
  <sheetViews>
    <sheetView showGridLines="0" view="pageBreakPreview" zoomScaleNormal="100" zoomScaleSheetLayoutView="100" workbookViewId="0"/>
  </sheetViews>
  <sheetFormatPr defaultRowHeight="13"/>
  <cols>
    <col min="1" max="1" width="3.08984375" style="381" customWidth="1"/>
    <col min="2" max="2" width="15.36328125" style="381" customWidth="1"/>
    <col min="3" max="4" width="8.453125" style="381" customWidth="1"/>
    <col min="5" max="6" width="8.6328125" style="381" customWidth="1"/>
    <col min="7" max="7" width="16.36328125" style="381" customWidth="1"/>
    <col min="8" max="8" width="16.7265625" style="381" bestFit="1" customWidth="1"/>
    <col min="9" max="256" width="9" style="381"/>
    <col min="257" max="257" width="3.08984375" style="381" customWidth="1"/>
    <col min="258" max="258" width="15.36328125" style="381" customWidth="1"/>
    <col min="259" max="260" width="8.453125" style="381" customWidth="1"/>
    <col min="261" max="262" width="8.6328125" style="381" customWidth="1"/>
    <col min="263" max="263" width="16.36328125" style="381" customWidth="1"/>
    <col min="264" max="264" width="16.7265625" style="381" bestFit="1" customWidth="1"/>
    <col min="265" max="512" width="9" style="381"/>
    <col min="513" max="513" width="3.08984375" style="381" customWidth="1"/>
    <col min="514" max="514" width="15.36328125" style="381" customWidth="1"/>
    <col min="515" max="516" width="8.453125" style="381" customWidth="1"/>
    <col min="517" max="518" width="8.6328125" style="381" customWidth="1"/>
    <col min="519" max="519" width="16.36328125" style="381" customWidth="1"/>
    <col min="520" max="520" width="16.7265625" style="381" bestFit="1" customWidth="1"/>
    <col min="521" max="768" width="9" style="381"/>
    <col min="769" max="769" width="3.08984375" style="381" customWidth="1"/>
    <col min="770" max="770" width="15.36328125" style="381" customWidth="1"/>
    <col min="771" max="772" width="8.453125" style="381" customWidth="1"/>
    <col min="773" max="774" width="8.6328125" style="381" customWidth="1"/>
    <col min="775" max="775" width="16.36328125" style="381" customWidth="1"/>
    <col min="776" max="776" width="16.7265625" style="381" bestFit="1" customWidth="1"/>
    <col min="777" max="1024" width="9" style="381"/>
    <col min="1025" max="1025" width="3.08984375" style="381" customWidth="1"/>
    <col min="1026" max="1026" width="15.36328125" style="381" customWidth="1"/>
    <col min="1027" max="1028" width="8.453125" style="381" customWidth="1"/>
    <col min="1029" max="1030" width="8.6328125" style="381" customWidth="1"/>
    <col min="1031" max="1031" width="16.36328125" style="381" customWidth="1"/>
    <col min="1032" max="1032" width="16.7265625" style="381" bestFit="1" customWidth="1"/>
    <col min="1033" max="1280" width="9" style="381"/>
    <col min="1281" max="1281" width="3.08984375" style="381" customWidth="1"/>
    <col min="1282" max="1282" width="15.36328125" style="381" customWidth="1"/>
    <col min="1283" max="1284" width="8.453125" style="381" customWidth="1"/>
    <col min="1285" max="1286" width="8.6328125" style="381" customWidth="1"/>
    <col min="1287" max="1287" width="16.36328125" style="381" customWidth="1"/>
    <col min="1288" max="1288" width="16.7265625" style="381" bestFit="1" customWidth="1"/>
    <col min="1289" max="1536" width="9" style="381"/>
    <col min="1537" max="1537" width="3.08984375" style="381" customWidth="1"/>
    <col min="1538" max="1538" width="15.36328125" style="381" customWidth="1"/>
    <col min="1539" max="1540" width="8.453125" style="381" customWidth="1"/>
    <col min="1541" max="1542" width="8.6328125" style="381" customWidth="1"/>
    <col min="1543" max="1543" width="16.36328125" style="381" customWidth="1"/>
    <col min="1544" max="1544" width="16.7265625" style="381" bestFit="1" customWidth="1"/>
    <col min="1545" max="1792" width="9" style="381"/>
    <col min="1793" max="1793" width="3.08984375" style="381" customWidth="1"/>
    <col min="1794" max="1794" width="15.36328125" style="381" customWidth="1"/>
    <col min="1795" max="1796" width="8.453125" style="381" customWidth="1"/>
    <col min="1797" max="1798" width="8.6328125" style="381" customWidth="1"/>
    <col min="1799" max="1799" width="16.36328125" style="381" customWidth="1"/>
    <col min="1800" max="1800" width="16.7265625" style="381" bestFit="1" customWidth="1"/>
    <col min="1801" max="2048" width="9" style="381"/>
    <col min="2049" max="2049" width="3.08984375" style="381" customWidth="1"/>
    <col min="2050" max="2050" width="15.36328125" style="381" customWidth="1"/>
    <col min="2051" max="2052" width="8.453125" style="381" customWidth="1"/>
    <col min="2053" max="2054" width="8.6328125" style="381" customWidth="1"/>
    <col min="2055" max="2055" width="16.36328125" style="381" customWidth="1"/>
    <col min="2056" max="2056" width="16.7265625" style="381" bestFit="1" customWidth="1"/>
    <col min="2057" max="2304" width="9" style="381"/>
    <col min="2305" max="2305" width="3.08984375" style="381" customWidth="1"/>
    <col min="2306" max="2306" width="15.36328125" style="381" customWidth="1"/>
    <col min="2307" max="2308" width="8.453125" style="381" customWidth="1"/>
    <col min="2309" max="2310" width="8.6328125" style="381" customWidth="1"/>
    <col min="2311" max="2311" width="16.36328125" style="381" customWidth="1"/>
    <col min="2312" max="2312" width="16.7265625" style="381" bestFit="1" customWidth="1"/>
    <col min="2313" max="2560" width="9" style="381"/>
    <col min="2561" max="2561" width="3.08984375" style="381" customWidth="1"/>
    <col min="2562" max="2562" width="15.36328125" style="381" customWidth="1"/>
    <col min="2563" max="2564" width="8.453125" style="381" customWidth="1"/>
    <col min="2565" max="2566" width="8.6328125" style="381" customWidth="1"/>
    <col min="2567" max="2567" width="16.36328125" style="381" customWidth="1"/>
    <col min="2568" max="2568" width="16.7265625" style="381" bestFit="1" customWidth="1"/>
    <col min="2569" max="2816" width="9" style="381"/>
    <col min="2817" max="2817" width="3.08984375" style="381" customWidth="1"/>
    <col min="2818" max="2818" width="15.36328125" style="381" customWidth="1"/>
    <col min="2819" max="2820" width="8.453125" style="381" customWidth="1"/>
    <col min="2821" max="2822" width="8.6328125" style="381" customWidth="1"/>
    <col min="2823" max="2823" width="16.36328125" style="381" customWidth="1"/>
    <col min="2824" max="2824" width="16.7265625" style="381" bestFit="1" customWidth="1"/>
    <col min="2825" max="3072" width="9" style="381"/>
    <col min="3073" max="3073" width="3.08984375" style="381" customWidth="1"/>
    <col min="3074" max="3074" width="15.36328125" style="381" customWidth="1"/>
    <col min="3075" max="3076" width="8.453125" style="381" customWidth="1"/>
    <col min="3077" max="3078" width="8.6328125" style="381" customWidth="1"/>
    <col min="3079" max="3079" width="16.36328125" style="381" customWidth="1"/>
    <col min="3080" max="3080" width="16.7265625" style="381" bestFit="1" customWidth="1"/>
    <col min="3081" max="3328" width="9" style="381"/>
    <col min="3329" max="3329" width="3.08984375" style="381" customWidth="1"/>
    <col min="3330" max="3330" width="15.36328125" style="381" customWidth="1"/>
    <col min="3331" max="3332" width="8.453125" style="381" customWidth="1"/>
    <col min="3333" max="3334" width="8.6328125" style="381" customWidth="1"/>
    <col min="3335" max="3335" width="16.36328125" style="381" customWidth="1"/>
    <col min="3336" max="3336" width="16.7265625" style="381" bestFit="1" customWidth="1"/>
    <col min="3337" max="3584" width="9" style="381"/>
    <col min="3585" max="3585" width="3.08984375" style="381" customWidth="1"/>
    <col min="3586" max="3586" width="15.36328125" style="381" customWidth="1"/>
    <col min="3587" max="3588" width="8.453125" style="381" customWidth="1"/>
    <col min="3589" max="3590" width="8.6328125" style="381" customWidth="1"/>
    <col min="3591" max="3591" width="16.36328125" style="381" customWidth="1"/>
    <col min="3592" max="3592" width="16.7265625" style="381" bestFit="1" customWidth="1"/>
    <col min="3593" max="3840" width="9" style="381"/>
    <col min="3841" max="3841" width="3.08984375" style="381" customWidth="1"/>
    <col min="3842" max="3842" width="15.36328125" style="381" customWidth="1"/>
    <col min="3843" max="3844" width="8.453125" style="381" customWidth="1"/>
    <col min="3845" max="3846" width="8.6328125" style="381" customWidth="1"/>
    <col min="3847" max="3847" width="16.36328125" style="381" customWidth="1"/>
    <col min="3848" max="3848" width="16.7265625" style="381" bestFit="1" customWidth="1"/>
    <col min="3849" max="4096" width="9" style="381"/>
    <col min="4097" max="4097" width="3.08984375" style="381" customWidth="1"/>
    <col min="4098" max="4098" width="15.36328125" style="381" customWidth="1"/>
    <col min="4099" max="4100" width="8.453125" style="381" customWidth="1"/>
    <col min="4101" max="4102" width="8.6328125" style="381" customWidth="1"/>
    <col min="4103" max="4103" width="16.36328125" style="381" customWidth="1"/>
    <col min="4104" max="4104" width="16.7265625" style="381" bestFit="1" customWidth="1"/>
    <col min="4105" max="4352" width="9" style="381"/>
    <col min="4353" max="4353" width="3.08984375" style="381" customWidth="1"/>
    <col min="4354" max="4354" width="15.36328125" style="381" customWidth="1"/>
    <col min="4355" max="4356" width="8.453125" style="381" customWidth="1"/>
    <col min="4357" max="4358" width="8.6328125" style="381" customWidth="1"/>
    <col min="4359" max="4359" width="16.36328125" style="381" customWidth="1"/>
    <col min="4360" max="4360" width="16.7265625" style="381" bestFit="1" customWidth="1"/>
    <col min="4361" max="4608" width="9" style="381"/>
    <col min="4609" max="4609" width="3.08984375" style="381" customWidth="1"/>
    <col min="4610" max="4610" width="15.36328125" style="381" customWidth="1"/>
    <col min="4611" max="4612" width="8.453125" style="381" customWidth="1"/>
    <col min="4613" max="4614" width="8.6328125" style="381" customWidth="1"/>
    <col min="4615" max="4615" width="16.36328125" style="381" customWidth="1"/>
    <col min="4616" max="4616" width="16.7265625" style="381" bestFit="1" customWidth="1"/>
    <col min="4617" max="4864" width="9" style="381"/>
    <col min="4865" max="4865" width="3.08984375" style="381" customWidth="1"/>
    <col min="4866" max="4866" width="15.36328125" style="381" customWidth="1"/>
    <col min="4867" max="4868" width="8.453125" style="381" customWidth="1"/>
    <col min="4869" max="4870" width="8.6328125" style="381" customWidth="1"/>
    <col min="4871" max="4871" width="16.36328125" style="381" customWidth="1"/>
    <col min="4872" max="4872" width="16.7265625" style="381" bestFit="1" customWidth="1"/>
    <col min="4873" max="5120" width="9" style="381"/>
    <col min="5121" max="5121" width="3.08984375" style="381" customWidth="1"/>
    <col min="5122" max="5122" width="15.36328125" style="381" customWidth="1"/>
    <col min="5123" max="5124" width="8.453125" style="381" customWidth="1"/>
    <col min="5125" max="5126" width="8.6328125" style="381" customWidth="1"/>
    <col min="5127" max="5127" width="16.36328125" style="381" customWidth="1"/>
    <col min="5128" max="5128" width="16.7265625" style="381" bestFit="1" customWidth="1"/>
    <col min="5129" max="5376" width="9" style="381"/>
    <col min="5377" max="5377" width="3.08984375" style="381" customWidth="1"/>
    <col min="5378" max="5378" width="15.36328125" style="381" customWidth="1"/>
    <col min="5379" max="5380" width="8.453125" style="381" customWidth="1"/>
    <col min="5381" max="5382" width="8.6328125" style="381" customWidth="1"/>
    <col min="5383" max="5383" width="16.36328125" style="381" customWidth="1"/>
    <col min="5384" max="5384" width="16.7265625" style="381" bestFit="1" customWidth="1"/>
    <col min="5385" max="5632" width="9" style="381"/>
    <col min="5633" max="5633" width="3.08984375" style="381" customWidth="1"/>
    <col min="5634" max="5634" width="15.36328125" style="381" customWidth="1"/>
    <col min="5635" max="5636" width="8.453125" style="381" customWidth="1"/>
    <col min="5637" max="5638" width="8.6328125" style="381" customWidth="1"/>
    <col min="5639" max="5639" width="16.36328125" style="381" customWidth="1"/>
    <col min="5640" max="5640" width="16.7265625" style="381" bestFit="1" customWidth="1"/>
    <col min="5641" max="5888" width="9" style="381"/>
    <col min="5889" max="5889" width="3.08984375" style="381" customWidth="1"/>
    <col min="5890" max="5890" width="15.36328125" style="381" customWidth="1"/>
    <col min="5891" max="5892" width="8.453125" style="381" customWidth="1"/>
    <col min="5893" max="5894" width="8.6328125" style="381" customWidth="1"/>
    <col min="5895" max="5895" width="16.36328125" style="381" customWidth="1"/>
    <col min="5896" max="5896" width="16.7265625" style="381" bestFit="1" customWidth="1"/>
    <col min="5897" max="6144" width="9" style="381"/>
    <col min="6145" max="6145" width="3.08984375" style="381" customWidth="1"/>
    <col min="6146" max="6146" width="15.36328125" style="381" customWidth="1"/>
    <col min="6147" max="6148" width="8.453125" style="381" customWidth="1"/>
    <col min="6149" max="6150" width="8.6328125" style="381" customWidth="1"/>
    <col min="6151" max="6151" width="16.36328125" style="381" customWidth="1"/>
    <col min="6152" max="6152" width="16.7265625" style="381" bestFit="1" customWidth="1"/>
    <col min="6153" max="6400" width="9" style="381"/>
    <col min="6401" max="6401" width="3.08984375" style="381" customWidth="1"/>
    <col min="6402" max="6402" width="15.36328125" style="381" customWidth="1"/>
    <col min="6403" max="6404" width="8.453125" style="381" customWidth="1"/>
    <col min="6405" max="6406" width="8.6328125" style="381" customWidth="1"/>
    <col min="6407" max="6407" width="16.36328125" style="381" customWidth="1"/>
    <col min="6408" max="6408" width="16.7265625" style="381" bestFit="1" customWidth="1"/>
    <col min="6409" max="6656" width="9" style="381"/>
    <col min="6657" max="6657" width="3.08984375" style="381" customWidth="1"/>
    <col min="6658" max="6658" width="15.36328125" style="381" customWidth="1"/>
    <col min="6659" max="6660" width="8.453125" style="381" customWidth="1"/>
    <col min="6661" max="6662" width="8.6328125" style="381" customWidth="1"/>
    <col min="6663" max="6663" width="16.36328125" style="381" customWidth="1"/>
    <col min="6664" max="6664" width="16.7265625" style="381" bestFit="1" customWidth="1"/>
    <col min="6665" max="6912" width="9" style="381"/>
    <col min="6913" max="6913" width="3.08984375" style="381" customWidth="1"/>
    <col min="6914" max="6914" width="15.36328125" style="381" customWidth="1"/>
    <col min="6915" max="6916" width="8.453125" style="381" customWidth="1"/>
    <col min="6917" max="6918" width="8.6328125" style="381" customWidth="1"/>
    <col min="6919" max="6919" width="16.36328125" style="381" customWidth="1"/>
    <col min="6920" max="6920" width="16.7265625" style="381" bestFit="1" customWidth="1"/>
    <col min="6921" max="7168" width="9" style="381"/>
    <col min="7169" max="7169" width="3.08984375" style="381" customWidth="1"/>
    <col min="7170" max="7170" width="15.36328125" style="381" customWidth="1"/>
    <col min="7171" max="7172" width="8.453125" style="381" customWidth="1"/>
    <col min="7173" max="7174" width="8.6328125" style="381" customWidth="1"/>
    <col min="7175" max="7175" width="16.36328125" style="381" customWidth="1"/>
    <col min="7176" max="7176" width="16.7265625" style="381" bestFit="1" customWidth="1"/>
    <col min="7177" max="7424" width="9" style="381"/>
    <col min="7425" max="7425" width="3.08984375" style="381" customWidth="1"/>
    <col min="7426" max="7426" width="15.36328125" style="381" customWidth="1"/>
    <col min="7427" max="7428" width="8.453125" style="381" customWidth="1"/>
    <col min="7429" max="7430" width="8.6328125" style="381" customWidth="1"/>
    <col min="7431" max="7431" width="16.36328125" style="381" customWidth="1"/>
    <col min="7432" max="7432" width="16.7265625" style="381" bestFit="1" customWidth="1"/>
    <col min="7433" max="7680" width="9" style="381"/>
    <col min="7681" max="7681" width="3.08984375" style="381" customWidth="1"/>
    <col min="7682" max="7682" width="15.36328125" style="381" customWidth="1"/>
    <col min="7683" max="7684" width="8.453125" style="381" customWidth="1"/>
    <col min="7685" max="7686" width="8.6328125" style="381" customWidth="1"/>
    <col min="7687" max="7687" width="16.36328125" style="381" customWidth="1"/>
    <col min="7688" max="7688" width="16.7265625" style="381" bestFit="1" customWidth="1"/>
    <col min="7689" max="7936" width="9" style="381"/>
    <col min="7937" max="7937" width="3.08984375" style="381" customWidth="1"/>
    <col min="7938" max="7938" width="15.36328125" style="381" customWidth="1"/>
    <col min="7939" max="7940" width="8.453125" style="381" customWidth="1"/>
    <col min="7941" max="7942" width="8.6328125" style="381" customWidth="1"/>
    <col min="7943" max="7943" width="16.36328125" style="381" customWidth="1"/>
    <col min="7944" max="7944" width="16.7265625" style="381" bestFit="1" customWidth="1"/>
    <col min="7945" max="8192" width="9" style="381"/>
    <col min="8193" max="8193" width="3.08984375" style="381" customWidth="1"/>
    <col min="8194" max="8194" width="15.36328125" style="381" customWidth="1"/>
    <col min="8195" max="8196" width="8.453125" style="381" customWidth="1"/>
    <col min="8197" max="8198" width="8.6328125" style="381" customWidth="1"/>
    <col min="8199" max="8199" width="16.36328125" style="381" customWidth="1"/>
    <col min="8200" max="8200" width="16.7265625" style="381" bestFit="1" customWidth="1"/>
    <col min="8201" max="8448" width="9" style="381"/>
    <col min="8449" max="8449" width="3.08984375" style="381" customWidth="1"/>
    <col min="8450" max="8450" width="15.36328125" style="381" customWidth="1"/>
    <col min="8451" max="8452" width="8.453125" style="381" customWidth="1"/>
    <col min="8453" max="8454" width="8.6328125" style="381" customWidth="1"/>
    <col min="8455" max="8455" width="16.36328125" style="381" customWidth="1"/>
    <col min="8456" max="8456" width="16.7265625" style="381" bestFit="1" customWidth="1"/>
    <col min="8457" max="8704" width="9" style="381"/>
    <col min="8705" max="8705" width="3.08984375" style="381" customWidth="1"/>
    <col min="8706" max="8706" width="15.36328125" style="381" customWidth="1"/>
    <col min="8707" max="8708" width="8.453125" style="381" customWidth="1"/>
    <col min="8709" max="8710" width="8.6328125" style="381" customWidth="1"/>
    <col min="8711" max="8711" width="16.36328125" style="381" customWidth="1"/>
    <col min="8712" max="8712" width="16.7265625" style="381" bestFit="1" customWidth="1"/>
    <col min="8713" max="8960" width="9" style="381"/>
    <col min="8961" max="8961" width="3.08984375" style="381" customWidth="1"/>
    <col min="8962" max="8962" width="15.36328125" style="381" customWidth="1"/>
    <col min="8963" max="8964" width="8.453125" style="381" customWidth="1"/>
    <col min="8965" max="8966" width="8.6328125" style="381" customWidth="1"/>
    <col min="8967" max="8967" width="16.36328125" style="381" customWidth="1"/>
    <col min="8968" max="8968" width="16.7265625" style="381" bestFit="1" customWidth="1"/>
    <col min="8969" max="9216" width="9" style="381"/>
    <col min="9217" max="9217" width="3.08984375" style="381" customWidth="1"/>
    <col min="9218" max="9218" width="15.36328125" style="381" customWidth="1"/>
    <col min="9219" max="9220" width="8.453125" style="381" customWidth="1"/>
    <col min="9221" max="9222" width="8.6328125" style="381" customWidth="1"/>
    <col min="9223" max="9223" width="16.36328125" style="381" customWidth="1"/>
    <col min="9224" max="9224" width="16.7265625" style="381" bestFit="1" customWidth="1"/>
    <col min="9225" max="9472" width="9" style="381"/>
    <col min="9473" max="9473" width="3.08984375" style="381" customWidth="1"/>
    <col min="9474" max="9474" width="15.36328125" style="381" customWidth="1"/>
    <col min="9475" max="9476" width="8.453125" style="381" customWidth="1"/>
    <col min="9477" max="9478" width="8.6328125" style="381" customWidth="1"/>
    <col min="9479" max="9479" width="16.36328125" style="381" customWidth="1"/>
    <col min="9480" max="9480" width="16.7265625" style="381" bestFit="1" customWidth="1"/>
    <col min="9481" max="9728" width="9" style="381"/>
    <col min="9729" max="9729" width="3.08984375" style="381" customWidth="1"/>
    <col min="9730" max="9730" width="15.36328125" style="381" customWidth="1"/>
    <col min="9731" max="9732" width="8.453125" style="381" customWidth="1"/>
    <col min="9733" max="9734" width="8.6328125" style="381" customWidth="1"/>
    <col min="9735" max="9735" width="16.36328125" style="381" customWidth="1"/>
    <col min="9736" max="9736" width="16.7265625" style="381" bestFit="1" customWidth="1"/>
    <col min="9737" max="9984" width="9" style="381"/>
    <col min="9985" max="9985" width="3.08984375" style="381" customWidth="1"/>
    <col min="9986" max="9986" width="15.36328125" style="381" customWidth="1"/>
    <col min="9987" max="9988" width="8.453125" style="381" customWidth="1"/>
    <col min="9989" max="9990" width="8.6328125" style="381" customWidth="1"/>
    <col min="9991" max="9991" width="16.36328125" style="381" customWidth="1"/>
    <col min="9992" max="9992" width="16.7265625" style="381" bestFit="1" customWidth="1"/>
    <col min="9993" max="10240" width="9" style="381"/>
    <col min="10241" max="10241" width="3.08984375" style="381" customWidth="1"/>
    <col min="10242" max="10242" width="15.36328125" style="381" customWidth="1"/>
    <col min="10243" max="10244" width="8.453125" style="381" customWidth="1"/>
    <col min="10245" max="10246" width="8.6328125" style="381" customWidth="1"/>
    <col min="10247" max="10247" width="16.36328125" style="381" customWidth="1"/>
    <col min="10248" max="10248" width="16.7265625" style="381" bestFit="1" customWidth="1"/>
    <col min="10249" max="10496" width="9" style="381"/>
    <col min="10497" max="10497" width="3.08984375" style="381" customWidth="1"/>
    <col min="10498" max="10498" width="15.36328125" style="381" customWidth="1"/>
    <col min="10499" max="10500" width="8.453125" style="381" customWidth="1"/>
    <col min="10501" max="10502" width="8.6328125" style="381" customWidth="1"/>
    <col min="10503" max="10503" width="16.36328125" style="381" customWidth="1"/>
    <col min="10504" max="10504" width="16.7265625" style="381" bestFit="1" customWidth="1"/>
    <col min="10505" max="10752" width="9" style="381"/>
    <col min="10753" max="10753" width="3.08984375" style="381" customWidth="1"/>
    <col min="10754" max="10754" width="15.36328125" style="381" customWidth="1"/>
    <col min="10755" max="10756" width="8.453125" style="381" customWidth="1"/>
    <col min="10757" max="10758" width="8.6328125" style="381" customWidth="1"/>
    <col min="10759" max="10759" width="16.36328125" style="381" customWidth="1"/>
    <col min="10760" max="10760" width="16.7265625" style="381" bestFit="1" customWidth="1"/>
    <col min="10761" max="11008" width="9" style="381"/>
    <col min="11009" max="11009" width="3.08984375" style="381" customWidth="1"/>
    <col min="11010" max="11010" width="15.36328125" style="381" customWidth="1"/>
    <col min="11011" max="11012" width="8.453125" style="381" customWidth="1"/>
    <col min="11013" max="11014" width="8.6328125" style="381" customWidth="1"/>
    <col min="11015" max="11015" width="16.36328125" style="381" customWidth="1"/>
    <col min="11016" max="11016" width="16.7265625" style="381" bestFit="1" customWidth="1"/>
    <col min="11017" max="11264" width="9" style="381"/>
    <col min="11265" max="11265" width="3.08984375" style="381" customWidth="1"/>
    <col min="11266" max="11266" width="15.36328125" style="381" customWidth="1"/>
    <col min="11267" max="11268" width="8.453125" style="381" customWidth="1"/>
    <col min="11269" max="11270" width="8.6328125" style="381" customWidth="1"/>
    <col min="11271" max="11271" width="16.36328125" style="381" customWidth="1"/>
    <col min="11272" max="11272" width="16.7265625" style="381" bestFit="1" customWidth="1"/>
    <col min="11273" max="11520" width="9" style="381"/>
    <col min="11521" max="11521" width="3.08984375" style="381" customWidth="1"/>
    <col min="11522" max="11522" width="15.36328125" style="381" customWidth="1"/>
    <col min="11523" max="11524" width="8.453125" style="381" customWidth="1"/>
    <col min="11525" max="11526" width="8.6328125" style="381" customWidth="1"/>
    <col min="11527" max="11527" width="16.36328125" style="381" customWidth="1"/>
    <col min="11528" max="11528" width="16.7265625" style="381" bestFit="1" customWidth="1"/>
    <col min="11529" max="11776" width="9" style="381"/>
    <col min="11777" max="11777" width="3.08984375" style="381" customWidth="1"/>
    <col min="11778" max="11778" width="15.36328125" style="381" customWidth="1"/>
    <col min="11779" max="11780" width="8.453125" style="381" customWidth="1"/>
    <col min="11781" max="11782" width="8.6328125" style="381" customWidth="1"/>
    <col min="11783" max="11783" width="16.36328125" style="381" customWidth="1"/>
    <col min="11784" max="11784" width="16.7265625" style="381" bestFit="1" customWidth="1"/>
    <col min="11785" max="12032" width="9" style="381"/>
    <col min="12033" max="12033" width="3.08984375" style="381" customWidth="1"/>
    <col min="12034" max="12034" width="15.36328125" style="381" customWidth="1"/>
    <col min="12035" max="12036" width="8.453125" style="381" customWidth="1"/>
    <col min="12037" max="12038" width="8.6328125" style="381" customWidth="1"/>
    <col min="12039" max="12039" width="16.36328125" style="381" customWidth="1"/>
    <col min="12040" max="12040" width="16.7265625" style="381" bestFit="1" customWidth="1"/>
    <col min="12041" max="12288" width="9" style="381"/>
    <col min="12289" max="12289" width="3.08984375" style="381" customWidth="1"/>
    <col min="12290" max="12290" width="15.36328125" style="381" customWidth="1"/>
    <col min="12291" max="12292" width="8.453125" style="381" customWidth="1"/>
    <col min="12293" max="12294" width="8.6328125" style="381" customWidth="1"/>
    <col min="12295" max="12295" width="16.36328125" style="381" customWidth="1"/>
    <col min="12296" max="12296" width="16.7265625" style="381" bestFit="1" customWidth="1"/>
    <col min="12297" max="12544" width="9" style="381"/>
    <col min="12545" max="12545" width="3.08984375" style="381" customWidth="1"/>
    <col min="12546" max="12546" width="15.36328125" style="381" customWidth="1"/>
    <col min="12547" max="12548" width="8.453125" style="381" customWidth="1"/>
    <col min="12549" max="12550" width="8.6328125" style="381" customWidth="1"/>
    <col min="12551" max="12551" width="16.36328125" style="381" customWidth="1"/>
    <col min="12552" max="12552" width="16.7265625" style="381" bestFit="1" customWidth="1"/>
    <col min="12553" max="12800" width="9" style="381"/>
    <col min="12801" max="12801" width="3.08984375" style="381" customWidth="1"/>
    <col min="12802" max="12802" width="15.36328125" style="381" customWidth="1"/>
    <col min="12803" max="12804" width="8.453125" style="381" customWidth="1"/>
    <col min="12805" max="12806" width="8.6328125" style="381" customWidth="1"/>
    <col min="12807" max="12807" width="16.36328125" style="381" customWidth="1"/>
    <col min="12808" max="12808" width="16.7265625" style="381" bestFit="1" customWidth="1"/>
    <col min="12809" max="13056" width="9" style="381"/>
    <col min="13057" max="13057" width="3.08984375" style="381" customWidth="1"/>
    <col min="13058" max="13058" width="15.36328125" style="381" customWidth="1"/>
    <col min="13059" max="13060" width="8.453125" style="381" customWidth="1"/>
    <col min="13061" max="13062" width="8.6328125" style="381" customWidth="1"/>
    <col min="13063" max="13063" width="16.36328125" style="381" customWidth="1"/>
    <col min="13064" max="13064" width="16.7265625" style="381" bestFit="1" customWidth="1"/>
    <col min="13065" max="13312" width="9" style="381"/>
    <col min="13313" max="13313" width="3.08984375" style="381" customWidth="1"/>
    <col min="13314" max="13314" width="15.36328125" style="381" customWidth="1"/>
    <col min="13315" max="13316" width="8.453125" style="381" customWidth="1"/>
    <col min="13317" max="13318" width="8.6328125" style="381" customWidth="1"/>
    <col min="13319" max="13319" width="16.36328125" style="381" customWidth="1"/>
    <col min="13320" max="13320" width="16.7265625" style="381" bestFit="1" customWidth="1"/>
    <col min="13321" max="13568" width="9" style="381"/>
    <col min="13569" max="13569" width="3.08984375" style="381" customWidth="1"/>
    <col min="13570" max="13570" width="15.36328125" style="381" customWidth="1"/>
    <col min="13571" max="13572" width="8.453125" style="381" customWidth="1"/>
    <col min="13573" max="13574" width="8.6328125" style="381" customWidth="1"/>
    <col min="13575" max="13575" width="16.36328125" style="381" customWidth="1"/>
    <col min="13576" max="13576" width="16.7265625" style="381" bestFit="1" customWidth="1"/>
    <col min="13577" max="13824" width="9" style="381"/>
    <col min="13825" max="13825" width="3.08984375" style="381" customWidth="1"/>
    <col min="13826" max="13826" width="15.36328125" style="381" customWidth="1"/>
    <col min="13827" max="13828" width="8.453125" style="381" customWidth="1"/>
    <col min="13829" max="13830" width="8.6328125" style="381" customWidth="1"/>
    <col min="13831" max="13831" width="16.36328125" style="381" customWidth="1"/>
    <col min="13832" max="13832" width="16.7265625" style="381" bestFit="1" customWidth="1"/>
    <col min="13833" max="14080" width="9" style="381"/>
    <col min="14081" max="14081" width="3.08984375" style="381" customWidth="1"/>
    <col min="14082" max="14082" width="15.36328125" style="381" customWidth="1"/>
    <col min="14083" max="14084" width="8.453125" style="381" customWidth="1"/>
    <col min="14085" max="14086" width="8.6328125" style="381" customWidth="1"/>
    <col min="14087" max="14087" width="16.36328125" style="381" customWidth="1"/>
    <col min="14088" max="14088" width="16.7265625" style="381" bestFit="1" customWidth="1"/>
    <col min="14089" max="14336" width="9" style="381"/>
    <col min="14337" max="14337" width="3.08984375" style="381" customWidth="1"/>
    <col min="14338" max="14338" width="15.36328125" style="381" customWidth="1"/>
    <col min="14339" max="14340" width="8.453125" style="381" customWidth="1"/>
    <col min="14341" max="14342" width="8.6328125" style="381" customWidth="1"/>
    <col min="14343" max="14343" width="16.36328125" style="381" customWidth="1"/>
    <col min="14344" max="14344" width="16.7265625" style="381" bestFit="1" customWidth="1"/>
    <col min="14345" max="14592" width="9" style="381"/>
    <col min="14593" max="14593" width="3.08984375" style="381" customWidth="1"/>
    <col min="14594" max="14594" width="15.36328125" style="381" customWidth="1"/>
    <col min="14595" max="14596" width="8.453125" style="381" customWidth="1"/>
    <col min="14597" max="14598" width="8.6328125" style="381" customWidth="1"/>
    <col min="14599" max="14599" width="16.36328125" style="381" customWidth="1"/>
    <col min="14600" max="14600" width="16.7265625" style="381" bestFit="1" customWidth="1"/>
    <col min="14601" max="14848" width="9" style="381"/>
    <col min="14849" max="14849" width="3.08984375" style="381" customWidth="1"/>
    <col min="14850" max="14850" width="15.36328125" style="381" customWidth="1"/>
    <col min="14851" max="14852" width="8.453125" style="381" customWidth="1"/>
    <col min="14853" max="14854" width="8.6328125" style="381" customWidth="1"/>
    <col min="14855" max="14855" width="16.36328125" style="381" customWidth="1"/>
    <col min="14856" max="14856" width="16.7265625" style="381" bestFit="1" customWidth="1"/>
    <col min="14857" max="15104" width="9" style="381"/>
    <col min="15105" max="15105" width="3.08984375" style="381" customWidth="1"/>
    <col min="15106" max="15106" width="15.36328125" style="381" customWidth="1"/>
    <col min="15107" max="15108" width="8.453125" style="381" customWidth="1"/>
    <col min="15109" max="15110" width="8.6328125" style="381" customWidth="1"/>
    <col min="15111" max="15111" width="16.36328125" style="381" customWidth="1"/>
    <col min="15112" max="15112" width="16.7265625" style="381" bestFit="1" customWidth="1"/>
    <col min="15113" max="15360" width="9" style="381"/>
    <col min="15361" max="15361" width="3.08984375" style="381" customWidth="1"/>
    <col min="15362" max="15362" width="15.36328125" style="381" customWidth="1"/>
    <col min="15363" max="15364" width="8.453125" style="381" customWidth="1"/>
    <col min="15365" max="15366" width="8.6328125" style="381" customWidth="1"/>
    <col min="15367" max="15367" width="16.36328125" style="381" customWidth="1"/>
    <col min="15368" max="15368" width="16.7265625" style="381" bestFit="1" customWidth="1"/>
    <col min="15369" max="15616" width="9" style="381"/>
    <col min="15617" max="15617" width="3.08984375" style="381" customWidth="1"/>
    <col min="15618" max="15618" width="15.36328125" style="381" customWidth="1"/>
    <col min="15619" max="15620" width="8.453125" style="381" customWidth="1"/>
    <col min="15621" max="15622" width="8.6328125" style="381" customWidth="1"/>
    <col min="15623" max="15623" width="16.36328125" style="381" customWidth="1"/>
    <col min="15624" max="15624" width="16.7265625" style="381" bestFit="1" customWidth="1"/>
    <col min="15625" max="15872" width="9" style="381"/>
    <col min="15873" max="15873" width="3.08984375" style="381" customWidth="1"/>
    <col min="15874" max="15874" width="15.36328125" style="381" customWidth="1"/>
    <col min="15875" max="15876" width="8.453125" style="381" customWidth="1"/>
    <col min="15877" max="15878" width="8.6328125" style="381" customWidth="1"/>
    <col min="15879" max="15879" width="16.36328125" style="381" customWidth="1"/>
    <col min="15880" max="15880" width="16.7265625" style="381" bestFit="1" customWidth="1"/>
    <col min="15881" max="16128" width="9" style="381"/>
    <col min="16129" max="16129" width="3.08984375" style="381" customWidth="1"/>
    <col min="16130" max="16130" width="15.36328125" style="381" customWidth="1"/>
    <col min="16131" max="16132" width="8.453125" style="381" customWidth="1"/>
    <col min="16133" max="16134" width="8.6328125" style="381" customWidth="1"/>
    <col min="16135" max="16135" width="16.36328125" style="381" customWidth="1"/>
    <col min="16136" max="16136" width="16.7265625" style="381" bestFit="1" customWidth="1"/>
    <col min="16137" max="16384" width="9" style="381"/>
  </cols>
  <sheetData>
    <row r="1" spans="1:8" ht="27.75" customHeight="1">
      <c r="A1" s="510" t="s">
        <v>928</v>
      </c>
      <c r="B1" s="510"/>
      <c r="H1" s="508" t="s">
        <v>1025</v>
      </c>
    </row>
    <row r="2" spans="1:8" ht="56.25" customHeight="1">
      <c r="A2" s="2598" t="s">
        <v>924</v>
      </c>
      <c r="B2" s="2598"/>
      <c r="C2" s="2598"/>
      <c r="D2" s="2598"/>
      <c r="E2" s="2598"/>
      <c r="F2" s="2598"/>
      <c r="G2" s="2598"/>
      <c r="H2" s="2598"/>
    </row>
    <row r="3" spans="1:8" ht="15.75" customHeight="1">
      <c r="A3" s="2599"/>
      <c r="B3" s="2599"/>
      <c r="C3" s="2599"/>
      <c r="D3" s="2599"/>
    </row>
    <row r="4" spans="1:8" ht="15.75" customHeight="1">
      <c r="A4" s="2600"/>
      <c r="B4" s="2600"/>
      <c r="C4" s="2601"/>
      <c r="D4" s="2599"/>
      <c r="E4" s="382"/>
    </row>
    <row r="5" spans="1:8" ht="17.25" customHeight="1">
      <c r="A5" s="2600"/>
      <c r="B5" s="2600"/>
      <c r="C5" s="2602" t="s">
        <v>608</v>
      </c>
      <c r="D5" s="2602"/>
      <c r="E5" s="2603" t="s">
        <v>281</v>
      </c>
      <c r="F5" s="2604"/>
      <c r="G5" s="2604"/>
      <c r="H5" s="2605"/>
    </row>
    <row r="6" spans="1:8" ht="17.25" customHeight="1">
      <c r="A6" s="2600"/>
      <c r="B6" s="2600"/>
      <c r="C6" s="2602"/>
      <c r="D6" s="2602"/>
      <c r="E6" s="2606"/>
      <c r="F6" s="2607"/>
      <c r="G6" s="2607"/>
      <c r="H6" s="2608"/>
    </row>
    <row r="7" spans="1:8" ht="17.25" customHeight="1">
      <c r="A7" s="2600"/>
      <c r="B7" s="2600"/>
      <c r="C7" s="2602"/>
      <c r="D7" s="2602"/>
      <c r="E7" s="2609"/>
      <c r="F7" s="2610"/>
      <c r="G7" s="2610"/>
      <c r="H7" s="2611"/>
    </row>
    <row r="8" spans="1:8" ht="17.25" customHeight="1">
      <c r="A8" s="507"/>
      <c r="B8" s="507"/>
      <c r="C8" s="511"/>
      <c r="D8" s="511"/>
      <c r="E8" s="512"/>
      <c r="F8" s="512"/>
      <c r="G8" s="512"/>
    </row>
    <row r="9" spans="1:8" ht="15" customHeight="1">
      <c r="A9" s="507"/>
      <c r="B9" s="507"/>
      <c r="C9" s="2612" t="s">
        <v>925</v>
      </c>
      <c r="D9" s="2613"/>
      <c r="E9" s="513"/>
      <c r="F9" s="514"/>
      <c r="G9" s="514"/>
      <c r="H9" s="392"/>
    </row>
    <row r="10" spans="1:8" ht="15" customHeight="1">
      <c r="A10" s="507"/>
      <c r="B10" s="507"/>
      <c r="C10" s="2614"/>
      <c r="D10" s="2615"/>
      <c r="E10" s="388">
        <v>1</v>
      </c>
      <c r="F10" s="381" t="s">
        <v>807</v>
      </c>
      <c r="H10" s="397"/>
    </row>
    <row r="11" spans="1:8" ht="15" customHeight="1">
      <c r="A11" s="507"/>
      <c r="B11" s="507"/>
      <c r="C11" s="2614"/>
      <c r="D11" s="2615"/>
      <c r="E11" s="388">
        <v>2</v>
      </c>
      <c r="F11" s="381" t="s">
        <v>808</v>
      </c>
      <c r="H11" s="397"/>
    </row>
    <row r="12" spans="1:8" ht="15" customHeight="1">
      <c r="A12" s="507"/>
      <c r="B12" s="507"/>
      <c r="C12" s="2614"/>
      <c r="D12" s="2615"/>
      <c r="E12" s="388">
        <v>3</v>
      </c>
      <c r="F12" s="381" t="s">
        <v>809</v>
      </c>
      <c r="H12" s="397"/>
    </row>
    <row r="13" spans="1:8" ht="15" customHeight="1">
      <c r="A13" s="507"/>
      <c r="B13" s="507"/>
      <c r="C13" s="2614"/>
      <c r="D13" s="2615"/>
      <c r="E13" s="388">
        <v>4</v>
      </c>
      <c r="F13" s="381" t="s">
        <v>810</v>
      </c>
      <c r="H13" s="397"/>
    </row>
    <row r="14" spans="1:8" ht="15" customHeight="1">
      <c r="A14" s="507"/>
      <c r="B14" s="507"/>
      <c r="C14" s="2614"/>
      <c r="D14" s="2615"/>
      <c r="E14" s="388">
        <v>5</v>
      </c>
      <c r="F14" s="381" t="s">
        <v>811</v>
      </c>
      <c r="H14" s="397"/>
    </row>
    <row r="15" spans="1:8" ht="15" customHeight="1">
      <c r="A15" s="507"/>
      <c r="B15" s="507"/>
      <c r="C15" s="2614"/>
      <c r="D15" s="2615"/>
      <c r="E15" s="388">
        <v>6</v>
      </c>
      <c r="F15" s="381" t="s">
        <v>812</v>
      </c>
      <c r="H15" s="397"/>
    </row>
    <row r="16" spans="1:8" ht="15" customHeight="1">
      <c r="A16" s="507"/>
      <c r="B16" s="507"/>
      <c r="C16" s="2614"/>
      <c r="D16" s="2615"/>
      <c r="E16" s="388">
        <v>7</v>
      </c>
      <c r="F16" s="381" t="s">
        <v>813</v>
      </c>
      <c r="H16" s="397"/>
    </row>
    <row r="17" spans="1:8" ht="15" customHeight="1">
      <c r="A17" s="507"/>
      <c r="B17" s="507"/>
      <c r="C17" s="2616"/>
      <c r="D17" s="2617"/>
      <c r="E17" s="515"/>
      <c r="F17" s="516"/>
      <c r="G17" s="516"/>
      <c r="H17" s="407"/>
    </row>
    <row r="18" spans="1:8" ht="15.75" customHeight="1"/>
    <row r="19" spans="1:8" ht="15.75" customHeight="1" thickBot="1">
      <c r="A19" s="413"/>
      <c r="B19" s="413"/>
      <c r="C19" s="413"/>
      <c r="D19" s="413"/>
      <c r="E19" s="413"/>
      <c r="F19" s="413"/>
      <c r="G19" s="413"/>
      <c r="H19" s="413"/>
    </row>
    <row r="20" spans="1:8" s="413" customFormat="1" ht="24.75" customHeight="1">
      <c r="A20" s="414"/>
      <c r="B20" s="506" t="s">
        <v>174</v>
      </c>
      <c r="C20" s="2587" t="s">
        <v>804</v>
      </c>
      <c r="D20" s="2587"/>
      <c r="E20" s="2587" t="s">
        <v>238</v>
      </c>
      <c r="F20" s="2588"/>
      <c r="G20" s="517" t="s">
        <v>926</v>
      </c>
      <c r="H20" s="518" t="s">
        <v>461</v>
      </c>
    </row>
    <row r="21" spans="1:8" s="413" customFormat="1" ht="17.25" customHeight="1">
      <c r="A21" s="414">
        <v>1</v>
      </c>
      <c r="B21" s="506"/>
      <c r="C21" s="2595"/>
      <c r="D21" s="2596"/>
      <c r="E21" s="2587"/>
      <c r="F21" s="2588"/>
      <c r="G21" s="519"/>
      <c r="H21" s="416"/>
    </row>
    <row r="22" spans="1:8" s="413" customFormat="1" ht="17.25" customHeight="1">
      <c r="A22" s="414">
        <v>2</v>
      </c>
      <c r="B22" s="506"/>
      <c r="C22" s="2595"/>
      <c r="D22" s="2596"/>
      <c r="E22" s="2587"/>
      <c r="F22" s="2588"/>
      <c r="G22" s="519"/>
      <c r="H22" s="416"/>
    </row>
    <row r="23" spans="1:8" s="413" customFormat="1" ht="17.25" customHeight="1">
      <c r="A23" s="414">
        <v>3</v>
      </c>
      <c r="B23" s="509"/>
      <c r="C23" s="2592"/>
      <c r="D23" s="2593"/>
      <c r="E23" s="2588"/>
      <c r="F23" s="2594"/>
      <c r="G23" s="519"/>
      <c r="H23" s="416"/>
    </row>
    <row r="24" spans="1:8" s="413" customFormat="1" ht="17.25" customHeight="1">
      <c r="A24" s="414">
        <v>4</v>
      </c>
      <c r="B24" s="509"/>
      <c r="C24" s="2592"/>
      <c r="D24" s="2593"/>
      <c r="E24" s="2588"/>
      <c r="F24" s="2594"/>
      <c r="G24" s="519"/>
      <c r="H24" s="416"/>
    </row>
    <row r="25" spans="1:8" s="413" customFormat="1" ht="17.25" customHeight="1">
      <c r="A25" s="414">
        <v>5</v>
      </c>
      <c r="B25" s="509"/>
      <c r="C25" s="2592"/>
      <c r="D25" s="2593"/>
      <c r="E25" s="2588"/>
      <c r="F25" s="2594"/>
      <c r="G25" s="519"/>
      <c r="H25" s="416"/>
    </row>
    <row r="26" spans="1:8" s="413" customFormat="1" ht="17.25" customHeight="1">
      <c r="A26" s="414">
        <v>6</v>
      </c>
      <c r="B26" s="509"/>
      <c r="C26" s="2592"/>
      <c r="D26" s="2593"/>
      <c r="E26" s="2588"/>
      <c r="F26" s="2594"/>
      <c r="G26" s="519"/>
      <c r="H26" s="417"/>
    </row>
    <row r="27" spans="1:8" s="413" customFormat="1" ht="17.25" customHeight="1">
      <c r="A27" s="414">
        <v>7</v>
      </c>
      <c r="B27" s="506"/>
      <c r="C27" s="2587"/>
      <c r="D27" s="2587"/>
      <c r="E27" s="2587"/>
      <c r="F27" s="2588"/>
      <c r="G27" s="520"/>
      <c r="H27" s="417"/>
    </row>
    <row r="28" spans="1:8" s="413" customFormat="1" ht="17.25" customHeight="1">
      <c r="A28" s="414">
        <v>8</v>
      </c>
      <c r="B28" s="506"/>
      <c r="C28" s="2587"/>
      <c r="D28" s="2587"/>
      <c r="E28" s="2587"/>
      <c r="F28" s="2588"/>
      <c r="G28" s="520"/>
      <c r="H28" s="417"/>
    </row>
    <row r="29" spans="1:8" s="413" customFormat="1" ht="17.25" customHeight="1">
      <c r="A29" s="414">
        <v>9</v>
      </c>
      <c r="B29" s="506"/>
      <c r="C29" s="2587"/>
      <c r="D29" s="2587"/>
      <c r="E29" s="2587"/>
      <c r="F29" s="2588"/>
      <c r="G29" s="520"/>
      <c r="H29" s="417"/>
    </row>
    <row r="30" spans="1:8" s="413" customFormat="1" ht="17.25" customHeight="1">
      <c r="A30" s="414">
        <v>10</v>
      </c>
      <c r="B30" s="506"/>
      <c r="C30" s="2587"/>
      <c r="D30" s="2587"/>
      <c r="E30" s="2587"/>
      <c r="F30" s="2588"/>
      <c r="G30" s="520"/>
      <c r="H30" s="417"/>
    </row>
    <row r="31" spans="1:8" s="413" customFormat="1" ht="17.25" customHeight="1">
      <c r="A31" s="414">
        <v>11</v>
      </c>
      <c r="B31" s="509"/>
      <c r="C31" s="2592"/>
      <c r="D31" s="2593"/>
      <c r="E31" s="2587"/>
      <c r="F31" s="2588"/>
      <c r="G31" s="519"/>
      <c r="H31" s="416"/>
    </row>
    <row r="32" spans="1:8" s="413" customFormat="1" ht="17.25" customHeight="1">
      <c r="A32" s="414">
        <v>12</v>
      </c>
      <c r="B32" s="506"/>
      <c r="C32" s="2595"/>
      <c r="D32" s="2596"/>
      <c r="E32" s="2587"/>
      <c r="F32" s="2588"/>
      <c r="G32" s="519"/>
      <c r="H32" s="416"/>
    </row>
    <row r="33" spans="1:8" s="413" customFormat="1" ht="17.25" customHeight="1">
      <c r="A33" s="414">
        <v>13</v>
      </c>
      <c r="B33" s="509"/>
      <c r="C33" s="2592"/>
      <c r="D33" s="2593"/>
      <c r="E33" s="2588"/>
      <c r="F33" s="2594"/>
      <c r="G33" s="519"/>
      <c r="H33" s="416"/>
    </row>
    <row r="34" spans="1:8" s="413" customFormat="1" ht="17.25" customHeight="1">
      <c r="A34" s="414">
        <v>14</v>
      </c>
      <c r="B34" s="506"/>
      <c r="C34" s="2595"/>
      <c r="D34" s="2596"/>
      <c r="E34" s="2587"/>
      <c r="F34" s="2588"/>
      <c r="G34" s="519"/>
      <c r="H34" s="416"/>
    </row>
    <row r="35" spans="1:8" s="413" customFormat="1" ht="17.25" customHeight="1">
      <c r="A35" s="414">
        <v>15</v>
      </c>
      <c r="B35" s="506"/>
      <c r="C35" s="2592"/>
      <c r="D35" s="2597"/>
      <c r="E35" s="2587"/>
      <c r="F35" s="2588"/>
      <c r="G35" s="519"/>
      <c r="H35" s="417"/>
    </row>
    <row r="36" spans="1:8" s="413" customFormat="1" ht="17.25" customHeight="1">
      <c r="A36" s="414">
        <v>16</v>
      </c>
      <c r="B36" s="506"/>
      <c r="C36" s="2591"/>
      <c r="D36" s="2587"/>
      <c r="E36" s="2587"/>
      <c r="F36" s="2588"/>
      <c r="G36" s="519"/>
      <c r="H36" s="417"/>
    </row>
    <row r="37" spans="1:8" s="413" customFormat="1" ht="17.25" customHeight="1">
      <c r="A37" s="414">
        <v>17</v>
      </c>
      <c r="B37" s="506"/>
      <c r="C37" s="2587"/>
      <c r="D37" s="2587"/>
      <c r="E37" s="2587"/>
      <c r="F37" s="2588"/>
      <c r="G37" s="519"/>
      <c r="H37" s="417"/>
    </row>
    <row r="38" spans="1:8" s="413" customFormat="1" ht="17.25" customHeight="1">
      <c r="A38" s="414">
        <v>18</v>
      </c>
      <c r="B38" s="506"/>
      <c r="C38" s="2587"/>
      <c r="D38" s="2587"/>
      <c r="E38" s="2587"/>
      <c r="F38" s="2588"/>
      <c r="G38" s="519"/>
      <c r="H38" s="417"/>
    </row>
    <row r="39" spans="1:8" s="413" customFormat="1" ht="17.25" customHeight="1">
      <c r="A39" s="414">
        <v>19</v>
      </c>
      <c r="B39" s="506"/>
      <c r="C39" s="2587"/>
      <c r="D39" s="2587"/>
      <c r="E39" s="2587"/>
      <c r="F39" s="2588"/>
      <c r="G39" s="519"/>
      <c r="H39" s="417"/>
    </row>
    <row r="40" spans="1:8" s="413" customFormat="1" ht="17.25" customHeight="1" thickBot="1">
      <c r="A40" s="414">
        <v>20</v>
      </c>
      <c r="B40" s="506"/>
      <c r="C40" s="2587"/>
      <c r="D40" s="2587"/>
      <c r="E40" s="2587"/>
      <c r="F40" s="2588"/>
      <c r="G40" s="521"/>
      <c r="H40" s="417"/>
    </row>
    <row r="41" spans="1:8" ht="39.75" customHeight="1">
      <c r="A41" s="2589" t="s">
        <v>927</v>
      </c>
      <c r="B41" s="2590"/>
      <c r="C41" s="2590"/>
      <c r="D41" s="2590"/>
      <c r="E41" s="2590"/>
      <c r="F41" s="2590"/>
      <c r="G41" s="2590"/>
      <c r="H41" s="2590"/>
    </row>
    <row r="42" spans="1:8" ht="39.75" customHeight="1">
      <c r="A42" s="2590"/>
      <c r="B42" s="2590"/>
      <c r="C42" s="2590"/>
      <c r="D42" s="2590"/>
      <c r="E42" s="2590"/>
      <c r="F42" s="2590"/>
      <c r="G42" s="2590"/>
      <c r="H42" s="2590"/>
    </row>
  </sheetData>
  <customSheetViews>
    <customSheetView guid="{86B41AF5-FF3A-4416-A5C4-EFC15DC936A3}" showPageBreaks="1" showGridLines="0" view="pageBreakPreview">
      <selection activeCell="B1" sqref="B1"/>
      <pageMargins left="0.7" right="0.7" top="0.75" bottom="0.75" header="0.3" footer="0.3"/>
      <pageSetup paperSize="9" scale="98" orientation="portrait" r:id="rId1"/>
    </customSheetView>
  </customSheetViews>
  <mergeCells count="54">
    <mergeCell ref="C31:D31"/>
    <mergeCell ref="E31:F31"/>
    <mergeCell ref="C32:D32"/>
    <mergeCell ref="E32:F32"/>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9:D17"/>
    <mergeCell ref="C20:D20"/>
    <mergeCell ref="E20:F20"/>
    <mergeCell ref="C21:D21"/>
    <mergeCell ref="E21:F21"/>
    <mergeCell ref="A5:B5"/>
    <mergeCell ref="C5:D7"/>
    <mergeCell ref="E5:H7"/>
    <mergeCell ref="A6:B6"/>
    <mergeCell ref="A7:B7"/>
    <mergeCell ref="A2:H2"/>
    <mergeCell ref="A3:B3"/>
    <mergeCell ref="C3:D3"/>
    <mergeCell ref="A4:B4"/>
    <mergeCell ref="C4:D4"/>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A41:H42"/>
  </mergeCells>
  <phoneticPr fontId="6"/>
  <pageMargins left="0.7" right="0.7" top="0.75" bottom="0.75" header="0.3" footer="0.3"/>
  <pageSetup paperSize="9" scale="98"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6">
    <tabColor rgb="FFFF0000"/>
  </sheetPr>
  <dimension ref="A1:H42"/>
  <sheetViews>
    <sheetView showGridLines="0" view="pageBreakPreview" zoomScaleNormal="100" zoomScaleSheetLayoutView="100" workbookViewId="0">
      <selection activeCell="A2" sqref="A2:H2"/>
    </sheetView>
  </sheetViews>
  <sheetFormatPr defaultRowHeight="13"/>
  <cols>
    <col min="1" max="1" width="3.08984375" style="381" customWidth="1"/>
    <col min="2" max="2" width="15.36328125" style="381" customWidth="1"/>
    <col min="3" max="4" width="8.453125" style="381" customWidth="1"/>
    <col min="5" max="6" width="8.6328125" style="381" customWidth="1"/>
    <col min="7" max="7" width="16.36328125" style="381" customWidth="1"/>
    <col min="8" max="8" width="16.7265625" style="381" bestFit="1" customWidth="1"/>
    <col min="9" max="256" width="9" style="381"/>
    <col min="257" max="257" width="3.08984375" style="381" customWidth="1"/>
    <col min="258" max="258" width="15.36328125" style="381" customWidth="1"/>
    <col min="259" max="260" width="8.453125" style="381" customWidth="1"/>
    <col min="261" max="262" width="8.6328125" style="381" customWidth="1"/>
    <col min="263" max="263" width="16.36328125" style="381" customWidth="1"/>
    <col min="264" max="264" width="16.7265625" style="381" bestFit="1" customWidth="1"/>
    <col min="265" max="512" width="9" style="381"/>
    <col min="513" max="513" width="3.08984375" style="381" customWidth="1"/>
    <col min="514" max="514" width="15.36328125" style="381" customWidth="1"/>
    <col min="515" max="516" width="8.453125" style="381" customWidth="1"/>
    <col min="517" max="518" width="8.6328125" style="381" customWidth="1"/>
    <col min="519" max="519" width="16.36328125" style="381" customWidth="1"/>
    <col min="520" max="520" width="16.7265625" style="381" bestFit="1" customWidth="1"/>
    <col min="521" max="768" width="9" style="381"/>
    <col min="769" max="769" width="3.08984375" style="381" customWidth="1"/>
    <col min="770" max="770" width="15.36328125" style="381" customWidth="1"/>
    <col min="771" max="772" width="8.453125" style="381" customWidth="1"/>
    <col min="773" max="774" width="8.6328125" style="381" customWidth="1"/>
    <col min="775" max="775" width="16.36328125" style="381" customWidth="1"/>
    <col min="776" max="776" width="16.7265625" style="381" bestFit="1" customWidth="1"/>
    <col min="777" max="1024" width="9" style="381"/>
    <col min="1025" max="1025" width="3.08984375" style="381" customWidth="1"/>
    <col min="1026" max="1026" width="15.36328125" style="381" customWidth="1"/>
    <col min="1027" max="1028" width="8.453125" style="381" customWidth="1"/>
    <col min="1029" max="1030" width="8.6328125" style="381" customWidth="1"/>
    <col min="1031" max="1031" width="16.36328125" style="381" customWidth="1"/>
    <col min="1032" max="1032" width="16.7265625" style="381" bestFit="1" customWidth="1"/>
    <col min="1033" max="1280" width="9" style="381"/>
    <col min="1281" max="1281" width="3.08984375" style="381" customWidth="1"/>
    <col min="1282" max="1282" width="15.36328125" style="381" customWidth="1"/>
    <col min="1283" max="1284" width="8.453125" style="381" customWidth="1"/>
    <col min="1285" max="1286" width="8.6328125" style="381" customWidth="1"/>
    <col min="1287" max="1287" width="16.36328125" style="381" customWidth="1"/>
    <col min="1288" max="1288" width="16.7265625" style="381" bestFit="1" customWidth="1"/>
    <col min="1289" max="1536" width="9" style="381"/>
    <col min="1537" max="1537" width="3.08984375" style="381" customWidth="1"/>
    <col min="1538" max="1538" width="15.36328125" style="381" customWidth="1"/>
    <col min="1539" max="1540" width="8.453125" style="381" customWidth="1"/>
    <col min="1541" max="1542" width="8.6328125" style="381" customWidth="1"/>
    <col min="1543" max="1543" width="16.36328125" style="381" customWidth="1"/>
    <col min="1544" max="1544" width="16.7265625" style="381" bestFit="1" customWidth="1"/>
    <col min="1545" max="1792" width="9" style="381"/>
    <col min="1793" max="1793" width="3.08984375" style="381" customWidth="1"/>
    <col min="1794" max="1794" width="15.36328125" style="381" customWidth="1"/>
    <col min="1795" max="1796" width="8.453125" style="381" customWidth="1"/>
    <col min="1797" max="1798" width="8.6328125" style="381" customWidth="1"/>
    <col min="1799" max="1799" width="16.36328125" style="381" customWidth="1"/>
    <col min="1800" max="1800" width="16.7265625" style="381" bestFit="1" customWidth="1"/>
    <col min="1801" max="2048" width="9" style="381"/>
    <col min="2049" max="2049" width="3.08984375" style="381" customWidth="1"/>
    <col min="2050" max="2050" width="15.36328125" style="381" customWidth="1"/>
    <col min="2051" max="2052" width="8.453125" style="381" customWidth="1"/>
    <col min="2053" max="2054" width="8.6328125" style="381" customWidth="1"/>
    <col min="2055" max="2055" width="16.36328125" style="381" customWidth="1"/>
    <col min="2056" max="2056" width="16.7265625" style="381" bestFit="1" customWidth="1"/>
    <col min="2057" max="2304" width="9" style="381"/>
    <col min="2305" max="2305" width="3.08984375" style="381" customWidth="1"/>
    <col min="2306" max="2306" width="15.36328125" style="381" customWidth="1"/>
    <col min="2307" max="2308" width="8.453125" style="381" customWidth="1"/>
    <col min="2309" max="2310" width="8.6328125" style="381" customWidth="1"/>
    <col min="2311" max="2311" width="16.36328125" style="381" customWidth="1"/>
    <col min="2312" max="2312" width="16.7265625" style="381" bestFit="1" customWidth="1"/>
    <col min="2313" max="2560" width="9" style="381"/>
    <col min="2561" max="2561" width="3.08984375" style="381" customWidth="1"/>
    <col min="2562" max="2562" width="15.36328125" style="381" customWidth="1"/>
    <col min="2563" max="2564" width="8.453125" style="381" customWidth="1"/>
    <col min="2565" max="2566" width="8.6328125" style="381" customWidth="1"/>
    <col min="2567" max="2567" width="16.36328125" style="381" customWidth="1"/>
    <col min="2568" max="2568" width="16.7265625" style="381" bestFit="1" customWidth="1"/>
    <col min="2569" max="2816" width="9" style="381"/>
    <col min="2817" max="2817" width="3.08984375" style="381" customWidth="1"/>
    <col min="2818" max="2818" width="15.36328125" style="381" customWidth="1"/>
    <col min="2819" max="2820" width="8.453125" style="381" customWidth="1"/>
    <col min="2821" max="2822" width="8.6328125" style="381" customWidth="1"/>
    <col min="2823" max="2823" width="16.36328125" style="381" customWidth="1"/>
    <col min="2824" max="2824" width="16.7265625" style="381" bestFit="1" customWidth="1"/>
    <col min="2825" max="3072" width="9" style="381"/>
    <col min="3073" max="3073" width="3.08984375" style="381" customWidth="1"/>
    <col min="3074" max="3074" width="15.36328125" style="381" customWidth="1"/>
    <col min="3075" max="3076" width="8.453125" style="381" customWidth="1"/>
    <col min="3077" max="3078" width="8.6328125" style="381" customWidth="1"/>
    <col min="3079" max="3079" width="16.36328125" style="381" customWidth="1"/>
    <col min="3080" max="3080" width="16.7265625" style="381" bestFit="1" customWidth="1"/>
    <col min="3081" max="3328" width="9" style="381"/>
    <col min="3329" max="3329" width="3.08984375" style="381" customWidth="1"/>
    <col min="3330" max="3330" width="15.36328125" style="381" customWidth="1"/>
    <col min="3331" max="3332" width="8.453125" style="381" customWidth="1"/>
    <col min="3333" max="3334" width="8.6328125" style="381" customWidth="1"/>
    <col min="3335" max="3335" width="16.36328125" style="381" customWidth="1"/>
    <col min="3336" max="3336" width="16.7265625" style="381" bestFit="1" customWidth="1"/>
    <col min="3337" max="3584" width="9" style="381"/>
    <col min="3585" max="3585" width="3.08984375" style="381" customWidth="1"/>
    <col min="3586" max="3586" width="15.36328125" style="381" customWidth="1"/>
    <col min="3587" max="3588" width="8.453125" style="381" customWidth="1"/>
    <col min="3589" max="3590" width="8.6328125" style="381" customWidth="1"/>
    <col min="3591" max="3591" width="16.36328125" style="381" customWidth="1"/>
    <col min="3592" max="3592" width="16.7265625" style="381" bestFit="1" customWidth="1"/>
    <col min="3593" max="3840" width="9" style="381"/>
    <col min="3841" max="3841" width="3.08984375" style="381" customWidth="1"/>
    <col min="3842" max="3842" width="15.36328125" style="381" customWidth="1"/>
    <col min="3843" max="3844" width="8.453125" style="381" customWidth="1"/>
    <col min="3845" max="3846" width="8.6328125" style="381" customWidth="1"/>
    <col min="3847" max="3847" width="16.36328125" style="381" customWidth="1"/>
    <col min="3848" max="3848" width="16.7265625" style="381" bestFit="1" customWidth="1"/>
    <col min="3849" max="4096" width="9" style="381"/>
    <col min="4097" max="4097" width="3.08984375" style="381" customWidth="1"/>
    <col min="4098" max="4098" width="15.36328125" style="381" customWidth="1"/>
    <col min="4099" max="4100" width="8.453125" style="381" customWidth="1"/>
    <col min="4101" max="4102" width="8.6328125" style="381" customWidth="1"/>
    <col min="4103" max="4103" width="16.36328125" style="381" customWidth="1"/>
    <col min="4104" max="4104" width="16.7265625" style="381" bestFit="1" customWidth="1"/>
    <col min="4105" max="4352" width="9" style="381"/>
    <col min="4353" max="4353" width="3.08984375" style="381" customWidth="1"/>
    <col min="4354" max="4354" width="15.36328125" style="381" customWidth="1"/>
    <col min="4355" max="4356" width="8.453125" style="381" customWidth="1"/>
    <col min="4357" max="4358" width="8.6328125" style="381" customWidth="1"/>
    <col min="4359" max="4359" width="16.36328125" style="381" customWidth="1"/>
    <col min="4360" max="4360" width="16.7265625" style="381" bestFit="1" customWidth="1"/>
    <col min="4361" max="4608" width="9" style="381"/>
    <col min="4609" max="4609" width="3.08984375" style="381" customWidth="1"/>
    <col min="4610" max="4610" width="15.36328125" style="381" customWidth="1"/>
    <col min="4611" max="4612" width="8.453125" style="381" customWidth="1"/>
    <col min="4613" max="4614" width="8.6328125" style="381" customWidth="1"/>
    <col min="4615" max="4615" width="16.36328125" style="381" customWidth="1"/>
    <col min="4616" max="4616" width="16.7265625" style="381" bestFit="1" customWidth="1"/>
    <col min="4617" max="4864" width="9" style="381"/>
    <col min="4865" max="4865" width="3.08984375" style="381" customWidth="1"/>
    <col min="4866" max="4866" width="15.36328125" style="381" customWidth="1"/>
    <col min="4867" max="4868" width="8.453125" style="381" customWidth="1"/>
    <col min="4869" max="4870" width="8.6328125" style="381" customWidth="1"/>
    <col min="4871" max="4871" width="16.36328125" style="381" customWidth="1"/>
    <col min="4872" max="4872" width="16.7265625" style="381" bestFit="1" customWidth="1"/>
    <col min="4873" max="5120" width="9" style="381"/>
    <col min="5121" max="5121" width="3.08984375" style="381" customWidth="1"/>
    <col min="5122" max="5122" width="15.36328125" style="381" customWidth="1"/>
    <col min="5123" max="5124" width="8.453125" style="381" customWidth="1"/>
    <col min="5125" max="5126" width="8.6328125" style="381" customWidth="1"/>
    <col min="5127" max="5127" width="16.36328125" style="381" customWidth="1"/>
    <col min="5128" max="5128" width="16.7265625" style="381" bestFit="1" customWidth="1"/>
    <col min="5129" max="5376" width="9" style="381"/>
    <col min="5377" max="5377" width="3.08984375" style="381" customWidth="1"/>
    <col min="5378" max="5378" width="15.36328125" style="381" customWidth="1"/>
    <col min="5379" max="5380" width="8.453125" style="381" customWidth="1"/>
    <col min="5381" max="5382" width="8.6328125" style="381" customWidth="1"/>
    <col min="5383" max="5383" width="16.36328125" style="381" customWidth="1"/>
    <col min="5384" max="5384" width="16.7265625" style="381" bestFit="1" customWidth="1"/>
    <col min="5385" max="5632" width="9" style="381"/>
    <col min="5633" max="5633" width="3.08984375" style="381" customWidth="1"/>
    <col min="5634" max="5634" width="15.36328125" style="381" customWidth="1"/>
    <col min="5635" max="5636" width="8.453125" style="381" customWidth="1"/>
    <col min="5637" max="5638" width="8.6328125" style="381" customWidth="1"/>
    <col min="5639" max="5639" width="16.36328125" style="381" customWidth="1"/>
    <col min="5640" max="5640" width="16.7265625" style="381" bestFit="1" customWidth="1"/>
    <col min="5641" max="5888" width="9" style="381"/>
    <col min="5889" max="5889" width="3.08984375" style="381" customWidth="1"/>
    <col min="5890" max="5890" width="15.36328125" style="381" customWidth="1"/>
    <col min="5891" max="5892" width="8.453125" style="381" customWidth="1"/>
    <col min="5893" max="5894" width="8.6328125" style="381" customWidth="1"/>
    <col min="5895" max="5895" width="16.36328125" style="381" customWidth="1"/>
    <col min="5896" max="5896" width="16.7265625" style="381" bestFit="1" customWidth="1"/>
    <col min="5897" max="6144" width="9" style="381"/>
    <col min="6145" max="6145" width="3.08984375" style="381" customWidth="1"/>
    <col min="6146" max="6146" width="15.36328125" style="381" customWidth="1"/>
    <col min="6147" max="6148" width="8.453125" style="381" customWidth="1"/>
    <col min="6149" max="6150" width="8.6328125" style="381" customWidth="1"/>
    <col min="6151" max="6151" width="16.36328125" style="381" customWidth="1"/>
    <col min="6152" max="6152" width="16.7265625" style="381" bestFit="1" customWidth="1"/>
    <col min="6153" max="6400" width="9" style="381"/>
    <col min="6401" max="6401" width="3.08984375" style="381" customWidth="1"/>
    <col min="6402" max="6402" width="15.36328125" style="381" customWidth="1"/>
    <col min="6403" max="6404" width="8.453125" style="381" customWidth="1"/>
    <col min="6405" max="6406" width="8.6328125" style="381" customWidth="1"/>
    <col min="6407" max="6407" width="16.36328125" style="381" customWidth="1"/>
    <col min="6408" max="6408" width="16.7265625" style="381" bestFit="1" customWidth="1"/>
    <col min="6409" max="6656" width="9" style="381"/>
    <col min="6657" max="6657" width="3.08984375" style="381" customWidth="1"/>
    <col min="6658" max="6658" width="15.36328125" style="381" customWidth="1"/>
    <col min="6659" max="6660" width="8.453125" style="381" customWidth="1"/>
    <col min="6661" max="6662" width="8.6328125" style="381" customWidth="1"/>
    <col min="6663" max="6663" width="16.36328125" style="381" customWidth="1"/>
    <col min="6664" max="6664" width="16.7265625" style="381" bestFit="1" customWidth="1"/>
    <col min="6665" max="6912" width="9" style="381"/>
    <col min="6913" max="6913" width="3.08984375" style="381" customWidth="1"/>
    <col min="6914" max="6914" width="15.36328125" style="381" customWidth="1"/>
    <col min="6915" max="6916" width="8.453125" style="381" customWidth="1"/>
    <col min="6917" max="6918" width="8.6328125" style="381" customWidth="1"/>
    <col min="6919" max="6919" width="16.36328125" style="381" customWidth="1"/>
    <col min="6920" max="6920" width="16.7265625" style="381" bestFit="1" customWidth="1"/>
    <col min="6921" max="7168" width="9" style="381"/>
    <col min="7169" max="7169" width="3.08984375" style="381" customWidth="1"/>
    <col min="7170" max="7170" width="15.36328125" style="381" customWidth="1"/>
    <col min="7171" max="7172" width="8.453125" style="381" customWidth="1"/>
    <col min="7173" max="7174" width="8.6328125" style="381" customWidth="1"/>
    <col min="7175" max="7175" width="16.36328125" style="381" customWidth="1"/>
    <col min="7176" max="7176" width="16.7265625" style="381" bestFit="1" customWidth="1"/>
    <col min="7177" max="7424" width="9" style="381"/>
    <col min="7425" max="7425" width="3.08984375" style="381" customWidth="1"/>
    <col min="7426" max="7426" width="15.36328125" style="381" customWidth="1"/>
    <col min="7427" max="7428" width="8.453125" style="381" customWidth="1"/>
    <col min="7429" max="7430" width="8.6328125" style="381" customWidth="1"/>
    <col min="7431" max="7431" width="16.36328125" style="381" customWidth="1"/>
    <col min="7432" max="7432" width="16.7265625" style="381" bestFit="1" customWidth="1"/>
    <col min="7433" max="7680" width="9" style="381"/>
    <col min="7681" max="7681" width="3.08984375" style="381" customWidth="1"/>
    <col min="7682" max="7682" width="15.36328125" style="381" customWidth="1"/>
    <col min="7683" max="7684" width="8.453125" style="381" customWidth="1"/>
    <col min="7685" max="7686" width="8.6328125" style="381" customWidth="1"/>
    <col min="7687" max="7687" width="16.36328125" style="381" customWidth="1"/>
    <col min="7688" max="7688" width="16.7265625" style="381" bestFit="1" customWidth="1"/>
    <col min="7689" max="7936" width="9" style="381"/>
    <col min="7937" max="7937" width="3.08984375" style="381" customWidth="1"/>
    <col min="7938" max="7938" width="15.36328125" style="381" customWidth="1"/>
    <col min="7939" max="7940" width="8.453125" style="381" customWidth="1"/>
    <col min="7941" max="7942" width="8.6328125" style="381" customWidth="1"/>
    <col min="7943" max="7943" width="16.36328125" style="381" customWidth="1"/>
    <col min="7944" max="7944" width="16.7265625" style="381" bestFit="1" customWidth="1"/>
    <col min="7945" max="8192" width="9" style="381"/>
    <col min="8193" max="8193" width="3.08984375" style="381" customWidth="1"/>
    <col min="8194" max="8194" width="15.36328125" style="381" customWidth="1"/>
    <col min="8195" max="8196" width="8.453125" style="381" customWidth="1"/>
    <col min="8197" max="8198" width="8.6328125" style="381" customWidth="1"/>
    <col min="8199" max="8199" width="16.36328125" style="381" customWidth="1"/>
    <col min="8200" max="8200" width="16.7265625" style="381" bestFit="1" customWidth="1"/>
    <col min="8201" max="8448" width="9" style="381"/>
    <col min="8449" max="8449" width="3.08984375" style="381" customWidth="1"/>
    <col min="8450" max="8450" width="15.36328125" style="381" customWidth="1"/>
    <col min="8451" max="8452" width="8.453125" style="381" customWidth="1"/>
    <col min="8453" max="8454" width="8.6328125" style="381" customWidth="1"/>
    <col min="8455" max="8455" width="16.36328125" style="381" customWidth="1"/>
    <col min="8456" max="8456" width="16.7265625" style="381" bestFit="1" customWidth="1"/>
    <col min="8457" max="8704" width="9" style="381"/>
    <col min="8705" max="8705" width="3.08984375" style="381" customWidth="1"/>
    <col min="8706" max="8706" width="15.36328125" style="381" customWidth="1"/>
    <col min="8707" max="8708" width="8.453125" style="381" customWidth="1"/>
    <col min="8709" max="8710" width="8.6328125" style="381" customWidth="1"/>
    <col min="8711" max="8711" width="16.36328125" style="381" customWidth="1"/>
    <col min="8712" max="8712" width="16.7265625" style="381" bestFit="1" customWidth="1"/>
    <col min="8713" max="8960" width="9" style="381"/>
    <col min="8961" max="8961" width="3.08984375" style="381" customWidth="1"/>
    <col min="8962" max="8962" width="15.36328125" style="381" customWidth="1"/>
    <col min="8963" max="8964" width="8.453125" style="381" customWidth="1"/>
    <col min="8965" max="8966" width="8.6328125" style="381" customWidth="1"/>
    <col min="8967" max="8967" width="16.36328125" style="381" customWidth="1"/>
    <col min="8968" max="8968" width="16.7265625" style="381" bestFit="1" customWidth="1"/>
    <col min="8969" max="9216" width="9" style="381"/>
    <col min="9217" max="9217" width="3.08984375" style="381" customWidth="1"/>
    <col min="9218" max="9218" width="15.36328125" style="381" customWidth="1"/>
    <col min="9219" max="9220" width="8.453125" style="381" customWidth="1"/>
    <col min="9221" max="9222" width="8.6328125" style="381" customWidth="1"/>
    <col min="9223" max="9223" width="16.36328125" style="381" customWidth="1"/>
    <col min="9224" max="9224" width="16.7265625" style="381" bestFit="1" customWidth="1"/>
    <col min="9225" max="9472" width="9" style="381"/>
    <col min="9473" max="9473" width="3.08984375" style="381" customWidth="1"/>
    <col min="9474" max="9474" width="15.36328125" style="381" customWidth="1"/>
    <col min="9475" max="9476" width="8.453125" style="381" customWidth="1"/>
    <col min="9477" max="9478" width="8.6328125" style="381" customWidth="1"/>
    <col min="9479" max="9479" width="16.36328125" style="381" customWidth="1"/>
    <col min="9480" max="9480" width="16.7265625" style="381" bestFit="1" customWidth="1"/>
    <col min="9481" max="9728" width="9" style="381"/>
    <col min="9729" max="9729" width="3.08984375" style="381" customWidth="1"/>
    <col min="9730" max="9730" width="15.36328125" style="381" customWidth="1"/>
    <col min="9731" max="9732" width="8.453125" style="381" customWidth="1"/>
    <col min="9733" max="9734" width="8.6328125" style="381" customWidth="1"/>
    <col min="9735" max="9735" width="16.36328125" style="381" customWidth="1"/>
    <col min="9736" max="9736" width="16.7265625" style="381" bestFit="1" customWidth="1"/>
    <col min="9737" max="9984" width="9" style="381"/>
    <col min="9985" max="9985" width="3.08984375" style="381" customWidth="1"/>
    <col min="9986" max="9986" width="15.36328125" style="381" customWidth="1"/>
    <col min="9987" max="9988" width="8.453125" style="381" customWidth="1"/>
    <col min="9989" max="9990" width="8.6328125" style="381" customWidth="1"/>
    <col min="9991" max="9991" width="16.36328125" style="381" customWidth="1"/>
    <col min="9992" max="9992" width="16.7265625" style="381" bestFit="1" customWidth="1"/>
    <col min="9993" max="10240" width="9" style="381"/>
    <col min="10241" max="10241" width="3.08984375" style="381" customWidth="1"/>
    <col min="10242" max="10242" width="15.36328125" style="381" customWidth="1"/>
    <col min="10243" max="10244" width="8.453125" style="381" customWidth="1"/>
    <col min="10245" max="10246" width="8.6328125" style="381" customWidth="1"/>
    <col min="10247" max="10247" width="16.36328125" style="381" customWidth="1"/>
    <col min="10248" max="10248" width="16.7265625" style="381" bestFit="1" customWidth="1"/>
    <col min="10249" max="10496" width="9" style="381"/>
    <col min="10497" max="10497" width="3.08984375" style="381" customWidth="1"/>
    <col min="10498" max="10498" width="15.36328125" style="381" customWidth="1"/>
    <col min="10499" max="10500" width="8.453125" style="381" customWidth="1"/>
    <col min="10501" max="10502" width="8.6328125" style="381" customWidth="1"/>
    <col min="10503" max="10503" width="16.36328125" style="381" customWidth="1"/>
    <col min="10504" max="10504" width="16.7265625" style="381" bestFit="1" customWidth="1"/>
    <col min="10505" max="10752" width="9" style="381"/>
    <col min="10753" max="10753" width="3.08984375" style="381" customWidth="1"/>
    <col min="10754" max="10754" width="15.36328125" style="381" customWidth="1"/>
    <col min="10755" max="10756" width="8.453125" style="381" customWidth="1"/>
    <col min="10757" max="10758" width="8.6328125" style="381" customWidth="1"/>
    <col min="10759" max="10759" width="16.36328125" style="381" customWidth="1"/>
    <col min="10760" max="10760" width="16.7265625" style="381" bestFit="1" customWidth="1"/>
    <col min="10761" max="11008" width="9" style="381"/>
    <col min="11009" max="11009" width="3.08984375" style="381" customWidth="1"/>
    <col min="11010" max="11010" width="15.36328125" style="381" customWidth="1"/>
    <col min="11011" max="11012" width="8.453125" style="381" customWidth="1"/>
    <col min="11013" max="11014" width="8.6328125" style="381" customWidth="1"/>
    <col min="11015" max="11015" width="16.36328125" style="381" customWidth="1"/>
    <col min="11016" max="11016" width="16.7265625" style="381" bestFit="1" customWidth="1"/>
    <col min="11017" max="11264" width="9" style="381"/>
    <col min="11265" max="11265" width="3.08984375" style="381" customWidth="1"/>
    <col min="11266" max="11266" width="15.36328125" style="381" customWidth="1"/>
    <col min="11267" max="11268" width="8.453125" style="381" customWidth="1"/>
    <col min="11269" max="11270" width="8.6328125" style="381" customWidth="1"/>
    <col min="11271" max="11271" width="16.36328125" style="381" customWidth="1"/>
    <col min="11272" max="11272" width="16.7265625" style="381" bestFit="1" customWidth="1"/>
    <col min="11273" max="11520" width="9" style="381"/>
    <col min="11521" max="11521" width="3.08984375" style="381" customWidth="1"/>
    <col min="11522" max="11522" width="15.36328125" style="381" customWidth="1"/>
    <col min="11523" max="11524" width="8.453125" style="381" customWidth="1"/>
    <col min="11525" max="11526" width="8.6328125" style="381" customWidth="1"/>
    <col min="11527" max="11527" width="16.36328125" style="381" customWidth="1"/>
    <col min="11528" max="11528" width="16.7265625" style="381" bestFit="1" customWidth="1"/>
    <col min="11529" max="11776" width="9" style="381"/>
    <col min="11777" max="11777" width="3.08984375" style="381" customWidth="1"/>
    <col min="11778" max="11778" width="15.36328125" style="381" customWidth="1"/>
    <col min="11779" max="11780" width="8.453125" style="381" customWidth="1"/>
    <col min="11781" max="11782" width="8.6328125" style="381" customWidth="1"/>
    <col min="11783" max="11783" width="16.36328125" style="381" customWidth="1"/>
    <col min="11784" max="11784" width="16.7265625" style="381" bestFit="1" customWidth="1"/>
    <col min="11785" max="12032" width="9" style="381"/>
    <col min="12033" max="12033" width="3.08984375" style="381" customWidth="1"/>
    <col min="12034" max="12034" width="15.36328125" style="381" customWidth="1"/>
    <col min="12035" max="12036" width="8.453125" style="381" customWidth="1"/>
    <col min="12037" max="12038" width="8.6328125" style="381" customWidth="1"/>
    <col min="12039" max="12039" width="16.36328125" style="381" customWidth="1"/>
    <col min="12040" max="12040" width="16.7265625" style="381" bestFit="1" customWidth="1"/>
    <col min="12041" max="12288" width="9" style="381"/>
    <col min="12289" max="12289" width="3.08984375" style="381" customWidth="1"/>
    <col min="12290" max="12290" width="15.36328125" style="381" customWidth="1"/>
    <col min="12291" max="12292" width="8.453125" style="381" customWidth="1"/>
    <col min="12293" max="12294" width="8.6328125" style="381" customWidth="1"/>
    <col min="12295" max="12295" width="16.36328125" style="381" customWidth="1"/>
    <col min="12296" max="12296" width="16.7265625" style="381" bestFit="1" customWidth="1"/>
    <col min="12297" max="12544" width="9" style="381"/>
    <col min="12545" max="12545" width="3.08984375" style="381" customWidth="1"/>
    <col min="12546" max="12546" width="15.36328125" style="381" customWidth="1"/>
    <col min="12547" max="12548" width="8.453125" style="381" customWidth="1"/>
    <col min="12549" max="12550" width="8.6328125" style="381" customWidth="1"/>
    <col min="12551" max="12551" width="16.36328125" style="381" customWidth="1"/>
    <col min="12552" max="12552" width="16.7265625" style="381" bestFit="1" customWidth="1"/>
    <col min="12553" max="12800" width="9" style="381"/>
    <col min="12801" max="12801" width="3.08984375" style="381" customWidth="1"/>
    <col min="12802" max="12802" width="15.36328125" style="381" customWidth="1"/>
    <col min="12803" max="12804" width="8.453125" style="381" customWidth="1"/>
    <col min="12805" max="12806" width="8.6328125" style="381" customWidth="1"/>
    <col min="12807" max="12807" width="16.36328125" style="381" customWidth="1"/>
    <col min="12808" max="12808" width="16.7265625" style="381" bestFit="1" customWidth="1"/>
    <col min="12809" max="13056" width="9" style="381"/>
    <col min="13057" max="13057" width="3.08984375" style="381" customWidth="1"/>
    <col min="13058" max="13058" width="15.36328125" style="381" customWidth="1"/>
    <col min="13059" max="13060" width="8.453125" style="381" customWidth="1"/>
    <col min="13061" max="13062" width="8.6328125" style="381" customWidth="1"/>
    <col min="13063" max="13063" width="16.36328125" style="381" customWidth="1"/>
    <col min="13064" max="13064" width="16.7265625" style="381" bestFit="1" customWidth="1"/>
    <col min="13065" max="13312" width="9" style="381"/>
    <col min="13313" max="13313" width="3.08984375" style="381" customWidth="1"/>
    <col min="13314" max="13314" width="15.36328125" style="381" customWidth="1"/>
    <col min="13315" max="13316" width="8.453125" style="381" customWidth="1"/>
    <col min="13317" max="13318" width="8.6328125" style="381" customWidth="1"/>
    <col min="13319" max="13319" width="16.36328125" style="381" customWidth="1"/>
    <col min="13320" max="13320" width="16.7265625" style="381" bestFit="1" customWidth="1"/>
    <col min="13321" max="13568" width="9" style="381"/>
    <col min="13569" max="13569" width="3.08984375" style="381" customWidth="1"/>
    <col min="13570" max="13570" width="15.36328125" style="381" customWidth="1"/>
    <col min="13571" max="13572" width="8.453125" style="381" customWidth="1"/>
    <col min="13573" max="13574" width="8.6328125" style="381" customWidth="1"/>
    <col min="13575" max="13575" width="16.36328125" style="381" customWidth="1"/>
    <col min="13576" max="13576" width="16.7265625" style="381" bestFit="1" customWidth="1"/>
    <col min="13577" max="13824" width="9" style="381"/>
    <col min="13825" max="13825" width="3.08984375" style="381" customWidth="1"/>
    <col min="13826" max="13826" width="15.36328125" style="381" customWidth="1"/>
    <col min="13827" max="13828" width="8.453125" style="381" customWidth="1"/>
    <col min="13829" max="13830" width="8.6328125" style="381" customWidth="1"/>
    <col min="13831" max="13831" width="16.36328125" style="381" customWidth="1"/>
    <col min="13832" max="13832" width="16.7265625" style="381" bestFit="1" customWidth="1"/>
    <col min="13833" max="14080" width="9" style="381"/>
    <col min="14081" max="14081" width="3.08984375" style="381" customWidth="1"/>
    <col min="14082" max="14082" width="15.36328125" style="381" customWidth="1"/>
    <col min="14083" max="14084" width="8.453125" style="381" customWidth="1"/>
    <col min="14085" max="14086" width="8.6328125" style="381" customWidth="1"/>
    <col min="14087" max="14087" width="16.36328125" style="381" customWidth="1"/>
    <col min="14088" max="14088" width="16.7265625" style="381" bestFit="1" customWidth="1"/>
    <col min="14089" max="14336" width="9" style="381"/>
    <col min="14337" max="14337" width="3.08984375" style="381" customWidth="1"/>
    <col min="14338" max="14338" width="15.36328125" style="381" customWidth="1"/>
    <col min="14339" max="14340" width="8.453125" style="381" customWidth="1"/>
    <col min="14341" max="14342" width="8.6328125" style="381" customWidth="1"/>
    <col min="14343" max="14343" width="16.36328125" style="381" customWidth="1"/>
    <col min="14344" max="14344" width="16.7265625" style="381" bestFit="1" customWidth="1"/>
    <col min="14345" max="14592" width="9" style="381"/>
    <col min="14593" max="14593" width="3.08984375" style="381" customWidth="1"/>
    <col min="14594" max="14594" width="15.36328125" style="381" customWidth="1"/>
    <col min="14595" max="14596" width="8.453125" style="381" customWidth="1"/>
    <col min="14597" max="14598" width="8.6328125" style="381" customWidth="1"/>
    <col min="14599" max="14599" width="16.36328125" style="381" customWidth="1"/>
    <col min="14600" max="14600" width="16.7265625" style="381" bestFit="1" customWidth="1"/>
    <col min="14601" max="14848" width="9" style="381"/>
    <col min="14849" max="14849" width="3.08984375" style="381" customWidth="1"/>
    <col min="14850" max="14850" width="15.36328125" style="381" customWidth="1"/>
    <col min="14851" max="14852" width="8.453125" style="381" customWidth="1"/>
    <col min="14853" max="14854" width="8.6328125" style="381" customWidth="1"/>
    <col min="14855" max="14855" width="16.36328125" style="381" customWidth="1"/>
    <col min="14856" max="14856" width="16.7265625" style="381" bestFit="1" customWidth="1"/>
    <col min="14857" max="15104" width="9" style="381"/>
    <col min="15105" max="15105" width="3.08984375" style="381" customWidth="1"/>
    <col min="15106" max="15106" width="15.36328125" style="381" customWidth="1"/>
    <col min="15107" max="15108" width="8.453125" style="381" customWidth="1"/>
    <col min="15109" max="15110" width="8.6328125" style="381" customWidth="1"/>
    <col min="15111" max="15111" width="16.36328125" style="381" customWidth="1"/>
    <col min="15112" max="15112" width="16.7265625" style="381" bestFit="1" customWidth="1"/>
    <col min="15113" max="15360" width="9" style="381"/>
    <col min="15361" max="15361" width="3.08984375" style="381" customWidth="1"/>
    <col min="15362" max="15362" width="15.36328125" style="381" customWidth="1"/>
    <col min="15363" max="15364" width="8.453125" style="381" customWidth="1"/>
    <col min="15365" max="15366" width="8.6328125" style="381" customWidth="1"/>
    <col min="15367" max="15367" width="16.36328125" style="381" customWidth="1"/>
    <col min="15368" max="15368" width="16.7265625" style="381" bestFit="1" customWidth="1"/>
    <col min="15369" max="15616" width="9" style="381"/>
    <col min="15617" max="15617" width="3.08984375" style="381" customWidth="1"/>
    <col min="15618" max="15618" width="15.36328125" style="381" customWidth="1"/>
    <col min="15619" max="15620" width="8.453125" style="381" customWidth="1"/>
    <col min="15621" max="15622" width="8.6328125" style="381" customWidth="1"/>
    <col min="15623" max="15623" width="16.36328125" style="381" customWidth="1"/>
    <col min="15624" max="15624" width="16.7265625" style="381" bestFit="1" customWidth="1"/>
    <col min="15625" max="15872" width="9" style="381"/>
    <col min="15873" max="15873" width="3.08984375" style="381" customWidth="1"/>
    <col min="15874" max="15874" width="15.36328125" style="381" customWidth="1"/>
    <col min="15875" max="15876" width="8.453125" style="381" customWidth="1"/>
    <col min="15877" max="15878" width="8.6328125" style="381" customWidth="1"/>
    <col min="15879" max="15879" width="16.36328125" style="381" customWidth="1"/>
    <col min="15880" max="15880" width="16.7265625" style="381" bestFit="1" customWidth="1"/>
    <col min="15881" max="16128" width="9" style="381"/>
    <col min="16129" max="16129" width="3.08984375" style="381" customWidth="1"/>
    <col min="16130" max="16130" width="15.36328125" style="381" customWidth="1"/>
    <col min="16131" max="16132" width="8.453125" style="381" customWidth="1"/>
    <col min="16133" max="16134" width="8.6328125" style="381" customWidth="1"/>
    <col min="16135" max="16135" width="16.36328125" style="381" customWidth="1"/>
    <col min="16136" max="16136" width="16.7265625" style="381" bestFit="1" customWidth="1"/>
    <col min="16137" max="16384" width="9" style="381"/>
  </cols>
  <sheetData>
    <row r="1" spans="1:8" ht="21.75" customHeight="1">
      <c r="A1" s="510" t="s">
        <v>933</v>
      </c>
      <c r="B1" s="510"/>
      <c r="H1" s="508" t="s">
        <v>1025</v>
      </c>
    </row>
    <row r="2" spans="1:8" ht="56.25" customHeight="1">
      <c r="A2" s="2598" t="s">
        <v>929</v>
      </c>
      <c r="B2" s="2598"/>
      <c r="C2" s="2598"/>
      <c r="D2" s="2598"/>
      <c r="E2" s="2598"/>
      <c r="F2" s="2598"/>
      <c r="G2" s="2598"/>
      <c r="H2" s="2598"/>
    </row>
    <row r="3" spans="1:8" ht="15.75" customHeight="1">
      <c r="A3" s="2600"/>
      <c r="B3" s="2600"/>
      <c r="C3" s="2601"/>
      <c r="D3" s="2599"/>
      <c r="E3" s="382"/>
    </row>
    <row r="4" spans="1:8" ht="17.25" customHeight="1">
      <c r="A4" s="2600"/>
      <c r="B4" s="2600"/>
      <c r="C4" s="2602" t="s">
        <v>608</v>
      </c>
      <c r="D4" s="2602"/>
      <c r="E4" s="2603" t="s">
        <v>281</v>
      </c>
      <c r="F4" s="2604"/>
      <c r="G4" s="2604"/>
      <c r="H4" s="2605"/>
    </row>
    <row r="5" spans="1:8" ht="17.25" customHeight="1">
      <c r="A5" s="2600"/>
      <c r="B5" s="2600"/>
      <c r="C5" s="2602"/>
      <c r="D5" s="2602"/>
      <c r="E5" s="2606"/>
      <c r="F5" s="2607"/>
      <c r="G5" s="2607"/>
      <c r="H5" s="2608"/>
    </row>
    <row r="6" spans="1:8" ht="17.25" customHeight="1">
      <c r="A6" s="2600"/>
      <c r="B6" s="2600"/>
      <c r="C6" s="2602"/>
      <c r="D6" s="2602"/>
      <c r="E6" s="2609"/>
      <c r="F6" s="2610"/>
      <c r="G6" s="2610"/>
      <c r="H6" s="2611"/>
    </row>
    <row r="7" spans="1:8" ht="17.25" customHeight="1">
      <c r="A7" s="507"/>
      <c r="B7" s="507"/>
      <c r="C7" s="511"/>
      <c r="D7" s="511"/>
      <c r="E7" s="512"/>
      <c r="F7" s="512"/>
      <c r="G7" s="512"/>
    </row>
    <row r="8" spans="1:8" ht="12.75" customHeight="1">
      <c r="A8" s="507"/>
      <c r="B8" s="2618" t="s">
        <v>925</v>
      </c>
      <c r="C8" s="2612" t="s">
        <v>930</v>
      </c>
      <c r="D8" s="2621"/>
      <c r="E8" s="2613"/>
      <c r="F8" s="514"/>
      <c r="G8" s="514"/>
      <c r="H8" s="523"/>
    </row>
    <row r="9" spans="1:8" ht="12.75" customHeight="1">
      <c r="A9" s="507"/>
      <c r="B9" s="2619"/>
      <c r="C9" s="2614"/>
      <c r="D9" s="2622"/>
      <c r="E9" s="2615"/>
      <c r="F9" s="522">
        <v>1</v>
      </c>
      <c r="G9" s="413" t="s">
        <v>822</v>
      </c>
      <c r="H9" s="524"/>
    </row>
    <row r="10" spans="1:8" ht="12.75" customHeight="1">
      <c r="A10" s="507"/>
      <c r="B10" s="2619"/>
      <c r="C10" s="2614"/>
      <c r="D10" s="2622"/>
      <c r="E10" s="2615"/>
      <c r="F10" s="522">
        <v>2</v>
      </c>
      <c r="G10" s="413" t="s">
        <v>824</v>
      </c>
      <c r="H10" s="524"/>
    </row>
    <row r="11" spans="1:8" ht="12.75" customHeight="1">
      <c r="A11" s="507"/>
      <c r="B11" s="2619"/>
      <c r="C11" s="2614"/>
      <c r="D11" s="2622"/>
      <c r="E11" s="2615"/>
      <c r="F11" s="522">
        <v>3</v>
      </c>
      <c r="G11" s="413" t="s">
        <v>826</v>
      </c>
      <c r="H11" s="524"/>
    </row>
    <row r="12" spans="1:8" ht="12.75" customHeight="1">
      <c r="A12" s="507"/>
      <c r="B12" s="2619"/>
      <c r="C12" s="2614"/>
      <c r="D12" s="2622"/>
      <c r="E12" s="2615"/>
      <c r="F12" s="522">
        <v>4</v>
      </c>
      <c r="G12" s="413" t="s">
        <v>828</v>
      </c>
      <c r="H12" s="524"/>
    </row>
    <row r="13" spans="1:8" ht="12.75" customHeight="1">
      <c r="A13" s="507"/>
      <c r="B13" s="2619"/>
      <c r="C13" s="2614"/>
      <c r="D13" s="2622"/>
      <c r="E13" s="2615"/>
      <c r="F13" s="522">
        <v>5</v>
      </c>
      <c r="G13" s="413" t="s">
        <v>829</v>
      </c>
      <c r="H13" s="524"/>
    </row>
    <row r="14" spans="1:8" ht="12.75" customHeight="1">
      <c r="A14" s="507"/>
      <c r="B14" s="2619"/>
      <c r="C14" s="2614"/>
      <c r="D14" s="2622"/>
      <c r="E14" s="2615"/>
      <c r="F14" s="522">
        <v>6</v>
      </c>
      <c r="G14" s="413" t="s">
        <v>823</v>
      </c>
      <c r="H14" s="524"/>
    </row>
    <row r="15" spans="1:8" ht="12.75" customHeight="1">
      <c r="A15" s="507"/>
      <c r="B15" s="2619"/>
      <c r="C15" s="2614"/>
      <c r="D15" s="2622"/>
      <c r="E15" s="2615"/>
      <c r="F15" s="522">
        <v>7</v>
      </c>
      <c r="G15" s="413" t="s">
        <v>825</v>
      </c>
      <c r="H15" s="524"/>
    </row>
    <row r="16" spans="1:8" ht="12.75" customHeight="1">
      <c r="A16" s="507"/>
      <c r="B16" s="2619"/>
      <c r="C16" s="2614"/>
      <c r="D16" s="2622"/>
      <c r="E16" s="2615"/>
      <c r="F16" s="522">
        <v>8</v>
      </c>
      <c r="G16" s="413" t="s">
        <v>827</v>
      </c>
      <c r="H16" s="524"/>
    </row>
    <row r="17" spans="1:8" ht="12.75" customHeight="1">
      <c r="A17" s="507"/>
      <c r="B17" s="2619"/>
      <c r="C17" s="2616"/>
      <c r="D17" s="2623"/>
      <c r="E17" s="2617"/>
      <c r="F17" s="516"/>
      <c r="G17" s="516"/>
      <c r="H17" s="525"/>
    </row>
    <row r="18" spans="1:8" ht="47.25" customHeight="1">
      <c r="B18" s="2620"/>
      <c r="C18" s="2624" t="s">
        <v>931</v>
      </c>
      <c r="D18" s="2625"/>
      <c r="E18" s="2625"/>
      <c r="F18" s="2625"/>
      <c r="G18" s="2625"/>
      <c r="H18" s="2626"/>
    </row>
    <row r="19" spans="1:8" ht="15.75" customHeight="1" thickBot="1">
      <c r="A19" s="413"/>
      <c r="B19" s="413"/>
      <c r="C19" s="413"/>
      <c r="D19" s="413"/>
      <c r="E19" s="413"/>
      <c r="F19" s="413"/>
      <c r="G19" s="413"/>
      <c r="H19" s="413"/>
    </row>
    <row r="20" spans="1:8" s="413" customFormat="1" ht="24.75" customHeight="1">
      <c r="A20" s="414"/>
      <c r="B20" s="506" t="s">
        <v>174</v>
      </c>
      <c r="C20" s="2587" t="s">
        <v>804</v>
      </c>
      <c r="D20" s="2587"/>
      <c r="E20" s="2587" t="s">
        <v>238</v>
      </c>
      <c r="F20" s="2588"/>
      <c r="G20" s="517" t="s">
        <v>926</v>
      </c>
      <c r="H20" s="518" t="s">
        <v>461</v>
      </c>
    </row>
    <row r="21" spans="1:8" s="413" customFormat="1" ht="17.25" customHeight="1">
      <c r="A21" s="414">
        <v>1</v>
      </c>
      <c r="B21" s="506"/>
      <c r="C21" s="2595"/>
      <c r="D21" s="2596"/>
      <c r="E21" s="2587"/>
      <c r="F21" s="2588"/>
      <c r="G21" s="519"/>
      <c r="H21" s="416"/>
    </row>
    <row r="22" spans="1:8" s="413" customFormat="1" ht="17.25" customHeight="1">
      <c r="A22" s="414">
        <v>2</v>
      </c>
      <c r="B22" s="506"/>
      <c r="C22" s="2595"/>
      <c r="D22" s="2596"/>
      <c r="E22" s="2587"/>
      <c r="F22" s="2588"/>
      <c r="G22" s="519"/>
      <c r="H22" s="416"/>
    </row>
    <row r="23" spans="1:8" s="413" customFormat="1" ht="17.25" customHeight="1">
      <c r="A23" s="414">
        <v>3</v>
      </c>
      <c r="B23" s="509"/>
      <c r="C23" s="2592"/>
      <c r="D23" s="2593"/>
      <c r="E23" s="2588"/>
      <c r="F23" s="2594"/>
      <c r="G23" s="519"/>
      <c r="H23" s="416"/>
    </row>
    <row r="24" spans="1:8" s="413" customFormat="1" ht="17.25" customHeight="1">
      <c r="A24" s="414">
        <v>4</v>
      </c>
      <c r="B24" s="509"/>
      <c r="C24" s="2592"/>
      <c r="D24" s="2593"/>
      <c r="E24" s="2588"/>
      <c r="F24" s="2594"/>
      <c r="G24" s="519"/>
      <c r="H24" s="416"/>
    </row>
    <row r="25" spans="1:8" s="413" customFormat="1" ht="17.25" customHeight="1">
      <c r="A25" s="414">
        <v>5</v>
      </c>
      <c r="B25" s="509"/>
      <c r="C25" s="2592"/>
      <c r="D25" s="2593"/>
      <c r="E25" s="2588"/>
      <c r="F25" s="2594"/>
      <c r="G25" s="519"/>
      <c r="H25" s="416"/>
    </row>
    <row r="26" spans="1:8" s="413" customFormat="1" ht="17.25" customHeight="1">
      <c r="A26" s="414">
        <v>6</v>
      </c>
      <c r="B26" s="509"/>
      <c r="C26" s="2592"/>
      <c r="D26" s="2593"/>
      <c r="E26" s="2588"/>
      <c r="F26" s="2594"/>
      <c r="G26" s="519"/>
      <c r="H26" s="417"/>
    </row>
    <row r="27" spans="1:8" s="413" customFormat="1" ht="17.25" customHeight="1">
      <c r="A27" s="414">
        <v>7</v>
      </c>
      <c r="B27" s="506"/>
      <c r="C27" s="2587"/>
      <c r="D27" s="2587"/>
      <c r="E27" s="2587"/>
      <c r="F27" s="2588"/>
      <c r="G27" s="520"/>
      <c r="H27" s="417"/>
    </row>
    <row r="28" spans="1:8" s="413" customFormat="1" ht="17.25" customHeight="1">
      <c r="A28" s="414">
        <v>8</v>
      </c>
      <c r="B28" s="506"/>
      <c r="C28" s="2587"/>
      <c r="D28" s="2587"/>
      <c r="E28" s="2587"/>
      <c r="F28" s="2588"/>
      <c r="G28" s="520"/>
      <c r="H28" s="417"/>
    </row>
    <row r="29" spans="1:8" s="413" customFormat="1" ht="17.25" customHeight="1">
      <c r="A29" s="414">
        <v>9</v>
      </c>
      <c r="B29" s="506"/>
      <c r="C29" s="2587"/>
      <c r="D29" s="2587"/>
      <c r="E29" s="2587"/>
      <c r="F29" s="2588"/>
      <c r="G29" s="520"/>
      <c r="H29" s="417"/>
    </row>
    <row r="30" spans="1:8" s="413" customFormat="1" ht="17.25" customHeight="1">
      <c r="A30" s="414">
        <v>10</v>
      </c>
      <c r="B30" s="506"/>
      <c r="C30" s="2587"/>
      <c r="D30" s="2587"/>
      <c r="E30" s="2587"/>
      <c r="F30" s="2588"/>
      <c r="G30" s="520"/>
      <c r="H30" s="417"/>
    </row>
    <row r="31" spans="1:8" s="413" customFormat="1" ht="17.25" customHeight="1">
      <c r="A31" s="414">
        <v>11</v>
      </c>
      <c r="B31" s="509"/>
      <c r="C31" s="2592"/>
      <c r="D31" s="2593"/>
      <c r="E31" s="2587"/>
      <c r="F31" s="2588"/>
      <c r="G31" s="519"/>
      <c r="H31" s="416"/>
    </row>
    <row r="32" spans="1:8" s="413" customFormat="1" ht="17.25" customHeight="1">
      <c r="A32" s="414">
        <v>12</v>
      </c>
      <c r="B32" s="506"/>
      <c r="C32" s="2595"/>
      <c r="D32" s="2596"/>
      <c r="E32" s="2587"/>
      <c r="F32" s="2588"/>
      <c r="G32" s="519"/>
      <c r="H32" s="416"/>
    </row>
    <row r="33" spans="1:8" s="413" customFormat="1" ht="17.25" customHeight="1">
      <c r="A33" s="414">
        <v>13</v>
      </c>
      <c r="B33" s="509"/>
      <c r="C33" s="2592"/>
      <c r="D33" s="2593"/>
      <c r="E33" s="2588"/>
      <c r="F33" s="2594"/>
      <c r="G33" s="519"/>
      <c r="H33" s="416"/>
    </row>
    <row r="34" spans="1:8" s="413" customFormat="1" ht="17.25" customHeight="1">
      <c r="A34" s="414">
        <v>14</v>
      </c>
      <c r="B34" s="506"/>
      <c r="C34" s="2595"/>
      <c r="D34" s="2596"/>
      <c r="E34" s="2587"/>
      <c r="F34" s="2588"/>
      <c r="G34" s="519"/>
      <c r="H34" s="416"/>
    </row>
    <row r="35" spans="1:8" s="413" customFormat="1" ht="17.25" customHeight="1">
      <c r="A35" s="414">
        <v>15</v>
      </c>
      <c r="B35" s="506"/>
      <c r="C35" s="2592"/>
      <c r="D35" s="2597"/>
      <c r="E35" s="2587"/>
      <c r="F35" s="2588"/>
      <c r="G35" s="519"/>
      <c r="H35" s="417"/>
    </row>
    <row r="36" spans="1:8" s="413" customFormat="1" ht="17.25" customHeight="1">
      <c r="A36" s="414">
        <v>16</v>
      </c>
      <c r="B36" s="506"/>
      <c r="C36" s="2591"/>
      <c r="D36" s="2587"/>
      <c r="E36" s="2587"/>
      <c r="F36" s="2588"/>
      <c r="G36" s="519"/>
      <c r="H36" s="417"/>
    </row>
    <row r="37" spans="1:8" s="413" customFormat="1" ht="17.25" customHeight="1">
      <c r="A37" s="414">
        <v>17</v>
      </c>
      <c r="B37" s="506"/>
      <c r="C37" s="2587"/>
      <c r="D37" s="2587"/>
      <c r="E37" s="2587"/>
      <c r="F37" s="2588"/>
      <c r="G37" s="519"/>
      <c r="H37" s="417"/>
    </row>
    <row r="38" spans="1:8" s="413" customFormat="1" ht="17.25" customHeight="1">
      <c r="A38" s="414">
        <v>18</v>
      </c>
      <c r="B38" s="506"/>
      <c r="C38" s="2587"/>
      <c r="D38" s="2587"/>
      <c r="E38" s="2587"/>
      <c r="F38" s="2588"/>
      <c r="G38" s="519"/>
      <c r="H38" s="417"/>
    </row>
    <row r="39" spans="1:8" s="413" customFormat="1" ht="17.25" customHeight="1">
      <c r="A39" s="414">
        <v>19</v>
      </c>
      <c r="B39" s="506"/>
      <c r="C39" s="2587"/>
      <c r="D39" s="2587"/>
      <c r="E39" s="2587"/>
      <c r="F39" s="2588"/>
      <c r="G39" s="519"/>
      <c r="H39" s="417"/>
    </row>
    <row r="40" spans="1:8" s="413" customFormat="1" ht="17.25" customHeight="1" thickBot="1">
      <c r="A40" s="414">
        <v>20</v>
      </c>
      <c r="B40" s="506"/>
      <c r="C40" s="2587"/>
      <c r="D40" s="2587"/>
      <c r="E40" s="2587"/>
      <c r="F40" s="2588"/>
      <c r="G40" s="521"/>
      <c r="H40" s="417"/>
    </row>
    <row r="41" spans="1:8" ht="39.75" customHeight="1">
      <c r="A41" s="2589" t="s">
        <v>932</v>
      </c>
      <c r="B41" s="2590"/>
      <c r="C41" s="2590"/>
      <c r="D41" s="2590"/>
      <c r="E41" s="2590"/>
      <c r="F41" s="2590"/>
      <c r="G41" s="2590"/>
      <c r="H41" s="2590"/>
    </row>
    <row r="42" spans="1:8" ht="82.5" customHeight="1">
      <c r="A42" s="2590"/>
      <c r="B42" s="2590"/>
      <c r="C42" s="2590"/>
      <c r="D42" s="2590"/>
      <c r="E42" s="2590"/>
      <c r="F42" s="2590"/>
      <c r="G42" s="2590"/>
      <c r="H42" s="2590"/>
    </row>
  </sheetData>
  <mergeCells count="54">
    <mergeCell ref="A2:H2"/>
    <mergeCell ref="A3:B3"/>
    <mergeCell ref="C3:D3"/>
    <mergeCell ref="A4:B4"/>
    <mergeCell ref="E21:F21"/>
    <mergeCell ref="C21:D21"/>
    <mergeCell ref="C4:D6"/>
    <mergeCell ref="E4:H6"/>
    <mergeCell ref="A5:B5"/>
    <mergeCell ref="A6:B6"/>
    <mergeCell ref="B8:B18"/>
    <mergeCell ref="C8:E17"/>
    <mergeCell ref="C18:H18"/>
    <mergeCell ref="C20:D20"/>
    <mergeCell ref="E20:F20"/>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6"/>
  <pageMargins left="0.7" right="0.7" top="0.75" bottom="0.75" header="0.3" footer="0.3"/>
  <pageSetup paperSize="9" scale="9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9">
    <tabColor theme="0" tint="-0.14999847407452621"/>
  </sheetPr>
  <dimension ref="A1:J32"/>
  <sheetViews>
    <sheetView showGridLines="0" view="pageBreakPreview" zoomScaleNormal="100" zoomScaleSheetLayoutView="100" workbookViewId="0"/>
  </sheetViews>
  <sheetFormatPr defaultColWidth="9" defaultRowHeight="13"/>
  <cols>
    <col min="1" max="1" width="5.26953125" style="543" customWidth="1"/>
    <col min="2" max="3" width="9" style="543" customWidth="1"/>
    <col min="4" max="5" width="8.453125" style="543" customWidth="1"/>
    <col min="6" max="6" width="8.36328125" style="543" customWidth="1"/>
    <col min="7" max="7" width="7.36328125" style="543" customWidth="1"/>
    <col min="8" max="9" width="8.453125" style="543" customWidth="1"/>
    <col min="10" max="10" width="17.08984375" style="543" customWidth="1"/>
    <col min="11" max="16384" width="9" style="543"/>
  </cols>
  <sheetData>
    <row r="1" spans="1:10" ht="27.75" customHeight="1">
      <c r="A1" s="568" t="s">
        <v>928</v>
      </c>
      <c r="B1" s="542"/>
      <c r="G1" s="1591" t="s">
        <v>803</v>
      </c>
      <c r="H1" s="2627"/>
      <c r="I1" s="2627"/>
      <c r="J1" s="2627"/>
    </row>
    <row r="2" spans="1:10" ht="84.75" customHeight="1">
      <c r="A2" s="2628" t="s">
        <v>973</v>
      </c>
      <c r="B2" s="2572"/>
      <c r="C2" s="2572"/>
      <c r="D2" s="2572"/>
      <c r="E2" s="2572"/>
      <c r="F2" s="2572"/>
      <c r="G2" s="2572"/>
      <c r="H2" s="2572"/>
      <c r="I2" s="2572"/>
      <c r="J2" s="2572"/>
    </row>
    <row r="3" spans="1:10" ht="15.75" customHeight="1">
      <c r="A3" s="2629"/>
      <c r="B3" s="2629"/>
      <c r="C3" s="2629"/>
      <c r="D3" s="2629"/>
      <c r="E3" s="2629"/>
    </row>
    <row r="4" spans="1:10" ht="15.75" customHeight="1">
      <c r="A4" s="2630"/>
      <c r="B4" s="2630"/>
      <c r="C4" s="2630"/>
      <c r="D4" s="2631"/>
      <c r="E4" s="2629"/>
      <c r="F4" s="544"/>
    </row>
    <row r="5" spans="1:10" ht="17.25" customHeight="1">
      <c r="A5" s="2630"/>
      <c r="B5" s="2630"/>
      <c r="C5" s="2630"/>
      <c r="D5" s="2631"/>
      <c r="E5" s="2629"/>
      <c r="F5" s="544"/>
      <c r="G5" s="2632" t="s">
        <v>608</v>
      </c>
      <c r="H5" s="2632"/>
      <c r="I5" s="2633" t="s">
        <v>281</v>
      </c>
      <c r="J5" s="2634"/>
    </row>
    <row r="6" spans="1:10" ht="17.25" customHeight="1">
      <c r="A6" s="2630"/>
      <c r="B6" s="2630"/>
      <c r="C6" s="2630"/>
      <c r="D6" s="2631"/>
      <c r="E6" s="2629"/>
      <c r="F6" s="545"/>
      <c r="G6" s="2632"/>
      <c r="H6" s="2632"/>
      <c r="I6" s="2635"/>
      <c r="J6" s="2636"/>
    </row>
    <row r="7" spans="1:10" ht="17.25" customHeight="1">
      <c r="A7" s="2630"/>
      <c r="B7" s="2630"/>
      <c r="C7" s="2630"/>
      <c r="D7" s="2631"/>
      <c r="E7" s="2631"/>
      <c r="F7" s="545"/>
      <c r="G7" s="2632"/>
      <c r="H7" s="2632"/>
      <c r="I7" s="2637"/>
      <c r="J7" s="2638"/>
    </row>
    <row r="8" spans="1:10" ht="15.75" customHeight="1"/>
    <row r="9" spans="1:10" ht="15.75" customHeight="1" thickBot="1">
      <c r="A9" s="201"/>
      <c r="B9" s="201"/>
      <c r="C9" s="201"/>
      <c r="D9" s="201"/>
      <c r="E9" s="201"/>
      <c r="F9" s="201"/>
      <c r="G9" s="201"/>
      <c r="H9" s="201"/>
      <c r="I9" s="201"/>
      <c r="J9" s="201"/>
    </row>
    <row r="10" spans="1:10" s="201" customFormat="1" ht="24.75" customHeight="1">
      <c r="A10" s="546"/>
      <c r="B10" s="2639" t="s">
        <v>174</v>
      </c>
      <c r="C10" s="2639"/>
      <c r="D10" s="2639" t="s">
        <v>974</v>
      </c>
      <c r="E10" s="2639"/>
      <c r="F10" s="2639" t="s">
        <v>238</v>
      </c>
      <c r="G10" s="2640"/>
      <c r="H10" s="2641" t="s">
        <v>975</v>
      </c>
      <c r="I10" s="2642"/>
      <c r="J10" s="547" t="s">
        <v>461</v>
      </c>
    </row>
    <row r="11" spans="1:10" s="201" customFormat="1" ht="17.25" customHeight="1">
      <c r="A11" s="546">
        <v>1</v>
      </c>
      <c r="B11" s="2639"/>
      <c r="C11" s="2639"/>
      <c r="D11" s="2643"/>
      <c r="E11" s="2644"/>
      <c r="F11" s="2639"/>
      <c r="G11" s="2640"/>
      <c r="H11" s="2645"/>
      <c r="I11" s="2646"/>
      <c r="J11" s="548"/>
    </row>
    <row r="12" spans="1:10" s="201" customFormat="1" ht="17.25" customHeight="1">
      <c r="A12" s="546">
        <v>2</v>
      </c>
      <c r="B12" s="2639"/>
      <c r="C12" s="2639"/>
      <c r="D12" s="2643"/>
      <c r="E12" s="2644"/>
      <c r="F12" s="2639"/>
      <c r="G12" s="2640"/>
      <c r="H12" s="2645"/>
      <c r="I12" s="2646"/>
      <c r="J12" s="548"/>
    </row>
    <row r="13" spans="1:10" s="201" customFormat="1" ht="17.25" customHeight="1">
      <c r="A13" s="546">
        <v>3</v>
      </c>
      <c r="B13" s="2640"/>
      <c r="C13" s="2647"/>
      <c r="D13" s="2648"/>
      <c r="E13" s="2649"/>
      <c r="F13" s="2640"/>
      <c r="G13" s="2650"/>
      <c r="H13" s="2645"/>
      <c r="I13" s="2651"/>
      <c r="J13" s="548"/>
    </row>
    <row r="14" spans="1:10" s="201" customFormat="1" ht="17.25" customHeight="1">
      <c r="A14" s="546">
        <v>4</v>
      </c>
      <c r="B14" s="2640"/>
      <c r="C14" s="2647"/>
      <c r="D14" s="2648"/>
      <c r="E14" s="2649"/>
      <c r="F14" s="2640"/>
      <c r="G14" s="2650"/>
      <c r="H14" s="2645"/>
      <c r="I14" s="2651"/>
      <c r="J14" s="548"/>
    </row>
    <row r="15" spans="1:10" s="201" customFormat="1" ht="17.25" customHeight="1">
      <c r="A15" s="546">
        <v>5</v>
      </c>
      <c r="B15" s="2640"/>
      <c r="C15" s="2647"/>
      <c r="D15" s="2648"/>
      <c r="E15" s="2649"/>
      <c r="F15" s="2640"/>
      <c r="G15" s="2650"/>
      <c r="H15" s="2645"/>
      <c r="I15" s="2651"/>
      <c r="J15" s="548"/>
    </row>
    <row r="16" spans="1:10" s="201" customFormat="1" ht="17.25" customHeight="1">
      <c r="A16" s="546">
        <v>6</v>
      </c>
      <c r="B16" s="2640"/>
      <c r="C16" s="2647"/>
      <c r="D16" s="2648"/>
      <c r="E16" s="2649"/>
      <c r="F16" s="2640"/>
      <c r="G16" s="2650"/>
      <c r="H16" s="2645"/>
      <c r="I16" s="2651"/>
      <c r="J16" s="549"/>
    </row>
    <row r="17" spans="1:10" s="201" customFormat="1" ht="17.25" customHeight="1">
      <c r="A17" s="546">
        <v>7</v>
      </c>
      <c r="B17" s="2639"/>
      <c r="C17" s="2639"/>
      <c r="D17" s="2639"/>
      <c r="E17" s="2639"/>
      <c r="F17" s="2639"/>
      <c r="G17" s="2640"/>
      <c r="H17" s="2652"/>
      <c r="I17" s="2653"/>
      <c r="J17" s="549"/>
    </row>
    <row r="18" spans="1:10" s="201" customFormat="1" ht="17.25" customHeight="1">
      <c r="A18" s="546">
        <v>8</v>
      </c>
      <c r="B18" s="2639"/>
      <c r="C18" s="2639"/>
      <c r="D18" s="2639"/>
      <c r="E18" s="2639"/>
      <c r="F18" s="2639"/>
      <c r="G18" s="2640"/>
      <c r="H18" s="2654"/>
      <c r="I18" s="2646"/>
      <c r="J18" s="549"/>
    </row>
    <row r="19" spans="1:10" s="201" customFormat="1" ht="17.25" customHeight="1">
      <c r="A19" s="546">
        <v>9</v>
      </c>
      <c r="B19" s="2639"/>
      <c r="C19" s="2639"/>
      <c r="D19" s="2639"/>
      <c r="E19" s="2639"/>
      <c r="F19" s="2639"/>
      <c r="G19" s="2640"/>
      <c r="H19" s="2654"/>
      <c r="I19" s="2646"/>
      <c r="J19" s="549"/>
    </row>
    <row r="20" spans="1:10" s="201" customFormat="1" ht="17.25" customHeight="1">
      <c r="A20" s="546">
        <v>10</v>
      </c>
      <c r="B20" s="2639"/>
      <c r="C20" s="2639"/>
      <c r="D20" s="2639"/>
      <c r="E20" s="2639"/>
      <c r="F20" s="2639"/>
      <c r="G20" s="2640"/>
      <c r="H20" s="2655"/>
      <c r="I20" s="2656"/>
      <c r="J20" s="549"/>
    </row>
    <row r="21" spans="1:10" s="201" customFormat="1" ht="17.25" customHeight="1">
      <c r="A21" s="546">
        <v>11</v>
      </c>
      <c r="B21" s="2640"/>
      <c r="C21" s="2647"/>
      <c r="D21" s="2648"/>
      <c r="E21" s="2649"/>
      <c r="F21" s="2639"/>
      <c r="G21" s="2640"/>
      <c r="H21" s="2645"/>
      <c r="I21" s="2651"/>
      <c r="J21" s="548"/>
    </row>
    <row r="22" spans="1:10" s="201" customFormat="1" ht="17.25" customHeight="1">
      <c r="A22" s="546">
        <v>12</v>
      </c>
      <c r="B22" s="2639"/>
      <c r="C22" s="2639"/>
      <c r="D22" s="2643"/>
      <c r="E22" s="2644"/>
      <c r="F22" s="2639"/>
      <c r="G22" s="2640"/>
      <c r="H22" s="2645"/>
      <c r="I22" s="2646"/>
      <c r="J22" s="548"/>
    </row>
    <row r="23" spans="1:10" s="201" customFormat="1" ht="17.25" customHeight="1">
      <c r="A23" s="546">
        <v>13</v>
      </c>
      <c r="B23" s="2640"/>
      <c r="C23" s="2647"/>
      <c r="D23" s="2648"/>
      <c r="E23" s="2649"/>
      <c r="F23" s="2640"/>
      <c r="G23" s="2650"/>
      <c r="H23" s="2645"/>
      <c r="I23" s="2651"/>
      <c r="J23" s="548"/>
    </row>
    <row r="24" spans="1:10" s="201" customFormat="1" ht="17.25" customHeight="1">
      <c r="A24" s="546">
        <v>14</v>
      </c>
      <c r="B24" s="2639"/>
      <c r="C24" s="2639"/>
      <c r="D24" s="2643"/>
      <c r="E24" s="2644"/>
      <c r="F24" s="2639"/>
      <c r="G24" s="2640"/>
      <c r="H24" s="2645"/>
      <c r="I24" s="2646"/>
      <c r="J24" s="548"/>
    </row>
    <row r="25" spans="1:10" s="201" customFormat="1" ht="17.25" customHeight="1">
      <c r="A25" s="546">
        <v>15</v>
      </c>
      <c r="B25" s="2639"/>
      <c r="C25" s="2639"/>
      <c r="D25" s="2648"/>
      <c r="E25" s="2647"/>
      <c r="F25" s="2639"/>
      <c r="G25" s="2640"/>
      <c r="H25" s="2645"/>
      <c r="I25" s="2646"/>
      <c r="J25" s="549"/>
    </row>
    <row r="26" spans="1:10" s="201" customFormat="1" ht="17.25" customHeight="1">
      <c r="A26" s="546">
        <v>16</v>
      </c>
      <c r="B26" s="2639"/>
      <c r="C26" s="2639"/>
      <c r="D26" s="2657"/>
      <c r="E26" s="2639"/>
      <c r="F26" s="2639"/>
      <c r="G26" s="2640"/>
      <c r="H26" s="2645"/>
      <c r="I26" s="2646"/>
      <c r="J26" s="549"/>
    </row>
    <row r="27" spans="1:10" s="201" customFormat="1" ht="17.25" customHeight="1">
      <c r="A27" s="546">
        <v>17</v>
      </c>
      <c r="B27" s="2639"/>
      <c r="C27" s="2639"/>
      <c r="D27" s="2639"/>
      <c r="E27" s="2639"/>
      <c r="F27" s="2639"/>
      <c r="G27" s="2640"/>
      <c r="H27" s="2645"/>
      <c r="I27" s="2646"/>
      <c r="J27" s="549"/>
    </row>
    <row r="28" spans="1:10" s="201" customFormat="1" ht="17.25" customHeight="1">
      <c r="A28" s="546">
        <v>18</v>
      </c>
      <c r="B28" s="2639"/>
      <c r="C28" s="2639"/>
      <c r="D28" s="2639"/>
      <c r="E28" s="2639"/>
      <c r="F28" s="2639"/>
      <c r="G28" s="2640"/>
      <c r="H28" s="2645"/>
      <c r="I28" s="2646"/>
      <c r="J28" s="549"/>
    </row>
    <row r="29" spans="1:10" s="201" customFormat="1" ht="17.25" customHeight="1">
      <c r="A29" s="546">
        <v>19</v>
      </c>
      <c r="B29" s="2639"/>
      <c r="C29" s="2639"/>
      <c r="D29" s="2639"/>
      <c r="E29" s="2639"/>
      <c r="F29" s="2639"/>
      <c r="G29" s="2640"/>
      <c r="H29" s="2645"/>
      <c r="I29" s="2646"/>
      <c r="J29" s="549"/>
    </row>
    <row r="30" spans="1:10" s="201" customFormat="1" ht="17.25" customHeight="1" thickBot="1">
      <c r="A30" s="546">
        <v>20</v>
      </c>
      <c r="B30" s="2639"/>
      <c r="C30" s="2639"/>
      <c r="D30" s="2639"/>
      <c r="E30" s="2639"/>
      <c r="F30" s="2639"/>
      <c r="G30" s="2640"/>
      <c r="H30" s="2658"/>
      <c r="I30" s="2659"/>
      <c r="J30" s="549"/>
    </row>
    <row r="31" spans="1:10" ht="20.25" customHeight="1">
      <c r="A31" s="2660" t="s">
        <v>976</v>
      </c>
      <c r="B31" s="2661"/>
      <c r="C31" s="2661"/>
      <c r="D31" s="2661"/>
      <c r="E31" s="2661"/>
      <c r="F31" s="2661"/>
      <c r="G31" s="2661"/>
      <c r="H31" s="2661"/>
      <c r="I31" s="2661"/>
      <c r="J31" s="2661"/>
    </row>
    <row r="32" spans="1:10" ht="20.25" customHeight="1">
      <c r="A32" s="2661"/>
      <c r="B32" s="2661"/>
      <c r="C32" s="2661"/>
      <c r="D32" s="2661"/>
      <c r="E32" s="2661"/>
      <c r="F32" s="2661"/>
      <c r="G32" s="2661"/>
      <c r="H32" s="2661"/>
      <c r="I32" s="2661"/>
      <c r="J32" s="2661"/>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6"/>
  <pageMargins left="0.7" right="0.7" top="0.75" bottom="0.75" header="0.3" footer="0.3"/>
  <pageSetup paperSize="9" scale="98" orientation="portrait"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5">
    <tabColor rgb="FFFF0000"/>
  </sheetPr>
  <dimension ref="A1:AM50"/>
  <sheetViews>
    <sheetView showGridLines="0" view="pageBreakPreview" topLeftCell="A4" zoomScale="85" zoomScaleNormal="100" zoomScaleSheetLayoutView="85" workbookViewId="0">
      <selection activeCell="M27" sqref="M27:AJ30"/>
    </sheetView>
  </sheetViews>
  <sheetFormatPr defaultColWidth="2.26953125" defaultRowHeight="13"/>
  <cols>
    <col min="1" max="1" width="2.26953125" style="381" customWidth="1"/>
    <col min="2" max="2" width="2.26953125" style="382" customWidth="1"/>
    <col min="3" max="5" width="2.26953125" style="381"/>
    <col min="6" max="6" width="2.453125" style="381" bestFit="1" customWidth="1"/>
    <col min="7" max="8" width="2.26953125" style="381"/>
    <col min="9" max="36" width="2.36328125" style="381" customWidth="1"/>
    <col min="37" max="37" width="2.26953125" style="381"/>
    <col min="38" max="38" width="2.26953125" style="381" customWidth="1"/>
    <col min="39" max="256" width="2.26953125" style="381"/>
    <col min="257" max="258" width="2.26953125" style="381" customWidth="1"/>
    <col min="259" max="261" width="2.26953125" style="381"/>
    <col min="262" max="262" width="2.453125" style="381" bestFit="1" customWidth="1"/>
    <col min="263" max="264" width="2.26953125" style="381"/>
    <col min="265" max="292" width="2.36328125" style="381" customWidth="1"/>
    <col min="293" max="293" width="2.26953125" style="381"/>
    <col min="294" max="294" width="2.26953125" style="381" customWidth="1"/>
    <col min="295" max="512" width="2.26953125" style="381"/>
    <col min="513" max="514" width="2.26953125" style="381" customWidth="1"/>
    <col min="515" max="517" width="2.26953125" style="381"/>
    <col min="518" max="518" width="2.453125" style="381" bestFit="1" customWidth="1"/>
    <col min="519" max="520" width="2.26953125" style="381"/>
    <col min="521" max="548" width="2.36328125" style="381" customWidth="1"/>
    <col min="549" max="549" width="2.26953125" style="381"/>
    <col min="550" max="550" width="2.26953125" style="381" customWidth="1"/>
    <col min="551" max="768" width="2.26953125" style="381"/>
    <col min="769" max="770" width="2.26953125" style="381" customWidth="1"/>
    <col min="771" max="773" width="2.26953125" style="381"/>
    <col min="774" max="774" width="2.453125" style="381" bestFit="1" customWidth="1"/>
    <col min="775" max="776" width="2.26953125" style="381"/>
    <col min="777" max="804" width="2.36328125" style="381" customWidth="1"/>
    <col min="805" max="805" width="2.26953125" style="381"/>
    <col min="806" max="806" width="2.26953125" style="381" customWidth="1"/>
    <col min="807" max="1024" width="2.26953125" style="381"/>
    <col min="1025" max="1026" width="2.26953125" style="381" customWidth="1"/>
    <col min="1027" max="1029" width="2.26953125" style="381"/>
    <col min="1030" max="1030" width="2.453125" style="381" bestFit="1" customWidth="1"/>
    <col min="1031" max="1032" width="2.26953125" style="381"/>
    <col min="1033" max="1060" width="2.36328125" style="381" customWidth="1"/>
    <col min="1061" max="1061" width="2.26953125" style="381"/>
    <col min="1062" max="1062" width="2.26953125" style="381" customWidth="1"/>
    <col min="1063" max="1280" width="2.26953125" style="381"/>
    <col min="1281" max="1282" width="2.26953125" style="381" customWidth="1"/>
    <col min="1283" max="1285" width="2.26953125" style="381"/>
    <col min="1286" max="1286" width="2.453125" style="381" bestFit="1" customWidth="1"/>
    <col min="1287" max="1288" width="2.26953125" style="381"/>
    <col min="1289" max="1316" width="2.36328125" style="381" customWidth="1"/>
    <col min="1317" max="1317" width="2.26953125" style="381"/>
    <col min="1318" max="1318" width="2.26953125" style="381" customWidth="1"/>
    <col min="1319" max="1536" width="2.26953125" style="381"/>
    <col min="1537" max="1538" width="2.26953125" style="381" customWidth="1"/>
    <col min="1539" max="1541" width="2.26953125" style="381"/>
    <col min="1542" max="1542" width="2.453125" style="381" bestFit="1" customWidth="1"/>
    <col min="1543" max="1544" width="2.26953125" style="381"/>
    <col min="1545" max="1572" width="2.36328125" style="381" customWidth="1"/>
    <col min="1573" max="1573" width="2.26953125" style="381"/>
    <col min="1574" max="1574" width="2.26953125" style="381" customWidth="1"/>
    <col min="1575" max="1792" width="2.26953125" style="381"/>
    <col min="1793" max="1794" width="2.26953125" style="381" customWidth="1"/>
    <col min="1795" max="1797" width="2.26953125" style="381"/>
    <col min="1798" max="1798" width="2.453125" style="381" bestFit="1" customWidth="1"/>
    <col min="1799" max="1800" width="2.26953125" style="381"/>
    <col min="1801" max="1828" width="2.36328125" style="381" customWidth="1"/>
    <col min="1829" max="1829" width="2.26953125" style="381"/>
    <col min="1830" max="1830" width="2.26953125" style="381" customWidth="1"/>
    <col min="1831" max="2048" width="2.26953125" style="381"/>
    <col min="2049" max="2050" width="2.26953125" style="381" customWidth="1"/>
    <col min="2051" max="2053" width="2.26953125" style="381"/>
    <col min="2054" max="2054" width="2.453125" style="381" bestFit="1" customWidth="1"/>
    <col min="2055" max="2056" width="2.26953125" style="381"/>
    <col min="2057" max="2084" width="2.36328125" style="381" customWidth="1"/>
    <col min="2085" max="2085" width="2.26953125" style="381"/>
    <col min="2086" max="2086" width="2.26953125" style="381" customWidth="1"/>
    <col min="2087" max="2304" width="2.26953125" style="381"/>
    <col min="2305" max="2306" width="2.26953125" style="381" customWidth="1"/>
    <col min="2307" max="2309" width="2.26953125" style="381"/>
    <col min="2310" max="2310" width="2.453125" style="381" bestFit="1" customWidth="1"/>
    <col min="2311" max="2312" width="2.26953125" style="381"/>
    <col min="2313" max="2340" width="2.36328125" style="381" customWidth="1"/>
    <col min="2341" max="2341" width="2.26953125" style="381"/>
    <col min="2342" max="2342" width="2.26953125" style="381" customWidth="1"/>
    <col min="2343" max="2560" width="2.26953125" style="381"/>
    <col min="2561" max="2562" width="2.26953125" style="381" customWidth="1"/>
    <col min="2563" max="2565" width="2.26953125" style="381"/>
    <col min="2566" max="2566" width="2.453125" style="381" bestFit="1" customWidth="1"/>
    <col min="2567" max="2568" width="2.26953125" style="381"/>
    <col min="2569" max="2596" width="2.36328125" style="381" customWidth="1"/>
    <col min="2597" max="2597" width="2.26953125" style="381"/>
    <col min="2598" max="2598" width="2.26953125" style="381" customWidth="1"/>
    <col min="2599" max="2816" width="2.26953125" style="381"/>
    <col min="2817" max="2818" width="2.26953125" style="381" customWidth="1"/>
    <col min="2819" max="2821" width="2.26953125" style="381"/>
    <col min="2822" max="2822" width="2.453125" style="381" bestFit="1" customWidth="1"/>
    <col min="2823" max="2824" width="2.26953125" style="381"/>
    <col min="2825" max="2852" width="2.36328125" style="381" customWidth="1"/>
    <col min="2853" max="2853" width="2.26953125" style="381"/>
    <col min="2854" max="2854" width="2.26953125" style="381" customWidth="1"/>
    <col min="2855" max="3072" width="2.26953125" style="381"/>
    <col min="3073" max="3074" width="2.26953125" style="381" customWidth="1"/>
    <col min="3075" max="3077" width="2.26953125" style="381"/>
    <col min="3078" max="3078" width="2.453125" style="381" bestFit="1" customWidth="1"/>
    <col min="3079" max="3080" width="2.26953125" style="381"/>
    <col min="3081" max="3108" width="2.36328125" style="381" customWidth="1"/>
    <col min="3109" max="3109" width="2.26953125" style="381"/>
    <col min="3110" max="3110" width="2.26953125" style="381" customWidth="1"/>
    <col min="3111" max="3328" width="2.26953125" style="381"/>
    <col min="3329" max="3330" width="2.26953125" style="381" customWidth="1"/>
    <col min="3331" max="3333" width="2.26953125" style="381"/>
    <col min="3334" max="3334" width="2.453125" style="381" bestFit="1" customWidth="1"/>
    <col min="3335" max="3336" width="2.26953125" style="381"/>
    <col min="3337" max="3364" width="2.36328125" style="381" customWidth="1"/>
    <col min="3365" max="3365" width="2.26953125" style="381"/>
    <col min="3366" max="3366" width="2.26953125" style="381" customWidth="1"/>
    <col min="3367" max="3584" width="2.26953125" style="381"/>
    <col min="3585" max="3586" width="2.26953125" style="381" customWidth="1"/>
    <col min="3587" max="3589" width="2.26953125" style="381"/>
    <col min="3590" max="3590" width="2.453125" style="381" bestFit="1" customWidth="1"/>
    <col min="3591" max="3592" width="2.26953125" style="381"/>
    <col min="3593" max="3620" width="2.36328125" style="381" customWidth="1"/>
    <col min="3621" max="3621" width="2.26953125" style="381"/>
    <col min="3622" max="3622" width="2.26953125" style="381" customWidth="1"/>
    <col min="3623" max="3840" width="2.26953125" style="381"/>
    <col min="3841" max="3842" width="2.26953125" style="381" customWidth="1"/>
    <col min="3843" max="3845" width="2.26953125" style="381"/>
    <col min="3846" max="3846" width="2.453125" style="381" bestFit="1" customWidth="1"/>
    <col min="3847" max="3848" width="2.26953125" style="381"/>
    <col min="3849" max="3876" width="2.36328125" style="381" customWidth="1"/>
    <col min="3877" max="3877" width="2.26953125" style="381"/>
    <col min="3878" max="3878" width="2.26953125" style="381" customWidth="1"/>
    <col min="3879" max="4096" width="2.26953125" style="381"/>
    <col min="4097" max="4098" width="2.26953125" style="381" customWidth="1"/>
    <col min="4099" max="4101" width="2.26953125" style="381"/>
    <col min="4102" max="4102" width="2.453125" style="381" bestFit="1" customWidth="1"/>
    <col min="4103" max="4104" width="2.26953125" style="381"/>
    <col min="4105" max="4132" width="2.36328125" style="381" customWidth="1"/>
    <col min="4133" max="4133" width="2.26953125" style="381"/>
    <col min="4134" max="4134" width="2.26953125" style="381" customWidth="1"/>
    <col min="4135" max="4352" width="2.26953125" style="381"/>
    <col min="4353" max="4354" width="2.26953125" style="381" customWidth="1"/>
    <col min="4355" max="4357" width="2.26953125" style="381"/>
    <col min="4358" max="4358" width="2.453125" style="381" bestFit="1" customWidth="1"/>
    <col min="4359" max="4360" width="2.26953125" style="381"/>
    <col min="4361" max="4388" width="2.36328125" style="381" customWidth="1"/>
    <col min="4389" max="4389" width="2.26953125" style="381"/>
    <col min="4390" max="4390" width="2.26953125" style="381" customWidth="1"/>
    <col min="4391" max="4608" width="2.26953125" style="381"/>
    <col min="4609" max="4610" width="2.26953125" style="381" customWidth="1"/>
    <col min="4611" max="4613" width="2.26953125" style="381"/>
    <col min="4614" max="4614" width="2.453125" style="381" bestFit="1" customWidth="1"/>
    <col min="4615" max="4616" width="2.26953125" style="381"/>
    <col min="4617" max="4644" width="2.36328125" style="381" customWidth="1"/>
    <col min="4645" max="4645" width="2.26953125" style="381"/>
    <col min="4646" max="4646" width="2.26953125" style="381" customWidth="1"/>
    <col min="4647" max="4864" width="2.26953125" style="381"/>
    <col min="4865" max="4866" width="2.26953125" style="381" customWidth="1"/>
    <col min="4867" max="4869" width="2.26953125" style="381"/>
    <col min="4870" max="4870" width="2.453125" style="381" bestFit="1" customWidth="1"/>
    <col min="4871" max="4872" width="2.26953125" style="381"/>
    <col min="4873" max="4900" width="2.36328125" style="381" customWidth="1"/>
    <col min="4901" max="4901" width="2.26953125" style="381"/>
    <col min="4902" max="4902" width="2.26953125" style="381" customWidth="1"/>
    <col min="4903" max="5120" width="2.26953125" style="381"/>
    <col min="5121" max="5122" width="2.26953125" style="381" customWidth="1"/>
    <col min="5123" max="5125" width="2.26953125" style="381"/>
    <col min="5126" max="5126" width="2.453125" style="381" bestFit="1" customWidth="1"/>
    <col min="5127" max="5128" width="2.26953125" style="381"/>
    <col min="5129" max="5156" width="2.36328125" style="381" customWidth="1"/>
    <col min="5157" max="5157" width="2.26953125" style="381"/>
    <col min="5158" max="5158" width="2.26953125" style="381" customWidth="1"/>
    <col min="5159" max="5376" width="2.26953125" style="381"/>
    <col min="5377" max="5378" width="2.26953125" style="381" customWidth="1"/>
    <col min="5379" max="5381" width="2.26953125" style="381"/>
    <col min="5382" max="5382" width="2.453125" style="381" bestFit="1" customWidth="1"/>
    <col min="5383" max="5384" width="2.26953125" style="381"/>
    <col min="5385" max="5412" width="2.36328125" style="381" customWidth="1"/>
    <col min="5413" max="5413" width="2.26953125" style="381"/>
    <col min="5414" max="5414" width="2.26953125" style="381" customWidth="1"/>
    <col min="5415" max="5632" width="2.26953125" style="381"/>
    <col min="5633" max="5634" width="2.26953125" style="381" customWidth="1"/>
    <col min="5635" max="5637" width="2.26953125" style="381"/>
    <col min="5638" max="5638" width="2.453125" style="381" bestFit="1" customWidth="1"/>
    <col min="5639" max="5640" width="2.26953125" style="381"/>
    <col min="5641" max="5668" width="2.36328125" style="381" customWidth="1"/>
    <col min="5669" max="5669" width="2.26953125" style="381"/>
    <col min="5670" max="5670" width="2.26953125" style="381" customWidth="1"/>
    <col min="5671" max="5888" width="2.26953125" style="381"/>
    <col min="5889" max="5890" width="2.26953125" style="381" customWidth="1"/>
    <col min="5891" max="5893" width="2.26953125" style="381"/>
    <col min="5894" max="5894" width="2.453125" style="381" bestFit="1" customWidth="1"/>
    <col min="5895" max="5896" width="2.26953125" style="381"/>
    <col min="5897" max="5924" width="2.36328125" style="381" customWidth="1"/>
    <col min="5925" max="5925" width="2.26953125" style="381"/>
    <col min="5926" max="5926" width="2.26953125" style="381" customWidth="1"/>
    <col min="5927" max="6144" width="2.26953125" style="381"/>
    <col min="6145" max="6146" width="2.26953125" style="381" customWidth="1"/>
    <col min="6147" max="6149" width="2.26953125" style="381"/>
    <col min="6150" max="6150" width="2.453125" style="381" bestFit="1" customWidth="1"/>
    <col min="6151" max="6152" width="2.26953125" style="381"/>
    <col min="6153" max="6180" width="2.36328125" style="381" customWidth="1"/>
    <col min="6181" max="6181" width="2.26953125" style="381"/>
    <col min="6182" max="6182" width="2.26953125" style="381" customWidth="1"/>
    <col min="6183" max="6400" width="2.26953125" style="381"/>
    <col min="6401" max="6402" width="2.26953125" style="381" customWidth="1"/>
    <col min="6403" max="6405" width="2.26953125" style="381"/>
    <col min="6406" max="6406" width="2.453125" style="381" bestFit="1" customWidth="1"/>
    <col min="6407" max="6408" width="2.26953125" style="381"/>
    <col min="6409" max="6436" width="2.36328125" style="381" customWidth="1"/>
    <col min="6437" max="6437" width="2.26953125" style="381"/>
    <col min="6438" max="6438" width="2.26953125" style="381" customWidth="1"/>
    <col min="6439" max="6656" width="2.26953125" style="381"/>
    <col min="6657" max="6658" width="2.26953125" style="381" customWidth="1"/>
    <col min="6659" max="6661" width="2.26953125" style="381"/>
    <col min="6662" max="6662" width="2.453125" style="381" bestFit="1" customWidth="1"/>
    <col min="6663" max="6664" width="2.26953125" style="381"/>
    <col min="6665" max="6692" width="2.36328125" style="381" customWidth="1"/>
    <col min="6693" max="6693" width="2.26953125" style="381"/>
    <col min="6694" max="6694" width="2.26953125" style="381" customWidth="1"/>
    <col min="6695" max="6912" width="2.26953125" style="381"/>
    <col min="6913" max="6914" width="2.26953125" style="381" customWidth="1"/>
    <col min="6915" max="6917" width="2.26953125" style="381"/>
    <col min="6918" max="6918" width="2.453125" style="381" bestFit="1" customWidth="1"/>
    <col min="6919" max="6920" width="2.26953125" style="381"/>
    <col min="6921" max="6948" width="2.36328125" style="381" customWidth="1"/>
    <col min="6949" max="6949" width="2.26953125" style="381"/>
    <col min="6950" max="6950" width="2.26953125" style="381" customWidth="1"/>
    <col min="6951" max="7168" width="2.26953125" style="381"/>
    <col min="7169" max="7170" width="2.26953125" style="381" customWidth="1"/>
    <col min="7171" max="7173" width="2.26953125" style="381"/>
    <col min="7174" max="7174" width="2.453125" style="381" bestFit="1" customWidth="1"/>
    <col min="7175" max="7176" width="2.26953125" style="381"/>
    <col min="7177" max="7204" width="2.36328125" style="381" customWidth="1"/>
    <col min="7205" max="7205" width="2.26953125" style="381"/>
    <col min="7206" max="7206" width="2.26953125" style="381" customWidth="1"/>
    <col min="7207" max="7424" width="2.26953125" style="381"/>
    <col min="7425" max="7426" width="2.26953125" style="381" customWidth="1"/>
    <col min="7427" max="7429" width="2.26953125" style="381"/>
    <col min="7430" max="7430" width="2.453125" style="381" bestFit="1" customWidth="1"/>
    <col min="7431" max="7432" width="2.26953125" style="381"/>
    <col min="7433" max="7460" width="2.36328125" style="381" customWidth="1"/>
    <col min="7461" max="7461" width="2.26953125" style="381"/>
    <col min="7462" max="7462" width="2.26953125" style="381" customWidth="1"/>
    <col min="7463" max="7680" width="2.26953125" style="381"/>
    <col min="7681" max="7682" width="2.26953125" style="381" customWidth="1"/>
    <col min="7683" max="7685" width="2.26953125" style="381"/>
    <col min="7686" max="7686" width="2.453125" style="381" bestFit="1" customWidth="1"/>
    <col min="7687" max="7688" width="2.26953125" style="381"/>
    <col min="7689" max="7716" width="2.36328125" style="381" customWidth="1"/>
    <col min="7717" max="7717" width="2.26953125" style="381"/>
    <col min="7718" max="7718" width="2.26953125" style="381" customWidth="1"/>
    <col min="7719" max="7936" width="2.26953125" style="381"/>
    <col min="7937" max="7938" width="2.26953125" style="381" customWidth="1"/>
    <col min="7939" max="7941" width="2.26953125" style="381"/>
    <col min="7942" max="7942" width="2.453125" style="381" bestFit="1" customWidth="1"/>
    <col min="7943" max="7944" width="2.26953125" style="381"/>
    <col min="7945" max="7972" width="2.36328125" style="381" customWidth="1"/>
    <col min="7973" max="7973" width="2.26953125" style="381"/>
    <col min="7974" max="7974" width="2.26953125" style="381" customWidth="1"/>
    <col min="7975" max="8192" width="2.26953125" style="381"/>
    <col min="8193" max="8194" width="2.26953125" style="381" customWidth="1"/>
    <col min="8195" max="8197" width="2.26953125" style="381"/>
    <col min="8198" max="8198" width="2.453125" style="381" bestFit="1" customWidth="1"/>
    <col min="8199" max="8200" width="2.26953125" style="381"/>
    <col min="8201" max="8228" width="2.36328125" style="381" customWidth="1"/>
    <col min="8229" max="8229" width="2.26953125" style="381"/>
    <col min="8230" max="8230" width="2.26953125" style="381" customWidth="1"/>
    <col min="8231" max="8448" width="2.26953125" style="381"/>
    <col min="8449" max="8450" width="2.26953125" style="381" customWidth="1"/>
    <col min="8451" max="8453" width="2.26953125" style="381"/>
    <col min="8454" max="8454" width="2.453125" style="381" bestFit="1" customWidth="1"/>
    <col min="8455" max="8456" width="2.26953125" style="381"/>
    <col min="8457" max="8484" width="2.36328125" style="381" customWidth="1"/>
    <col min="8485" max="8485" width="2.26953125" style="381"/>
    <col min="8486" max="8486" width="2.26953125" style="381" customWidth="1"/>
    <col min="8487" max="8704" width="2.26953125" style="381"/>
    <col min="8705" max="8706" width="2.26953125" style="381" customWidth="1"/>
    <col min="8707" max="8709" width="2.26953125" style="381"/>
    <col min="8710" max="8710" width="2.453125" style="381" bestFit="1" customWidth="1"/>
    <col min="8711" max="8712" width="2.26953125" style="381"/>
    <col min="8713" max="8740" width="2.36328125" style="381" customWidth="1"/>
    <col min="8741" max="8741" width="2.26953125" style="381"/>
    <col min="8742" max="8742" width="2.26953125" style="381" customWidth="1"/>
    <col min="8743" max="8960" width="2.26953125" style="381"/>
    <col min="8961" max="8962" width="2.26953125" style="381" customWidth="1"/>
    <col min="8963" max="8965" width="2.26953125" style="381"/>
    <col min="8966" max="8966" width="2.453125" style="381" bestFit="1" customWidth="1"/>
    <col min="8967" max="8968" width="2.26953125" style="381"/>
    <col min="8969" max="8996" width="2.36328125" style="381" customWidth="1"/>
    <col min="8997" max="8997" width="2.26953125" style="381"/>
    <col min="8998" max="8998" width="2.26953125" style="381" customWidth="1"/>
    <col min="8999" max="9216" width="2.26953125" style="381"/>
    <col min="9217" max="9218" width="2.26953125" style="381" customWidth="1"/>
    <col min="9219" max="9221" width="2.26953125" style="381"/>
    <col min="9222" max="9222" width="2.453125" style="381" bestFit="1" customWidth="1"/>
    <col min="9223" max="9224" width="2.26953125" style="381"/>
    <col min="9225" max="9252" width="2.36328125" style="381" customWidth="1"/>
    <col min="9253" max="9253" width="2.26953125" style="381"/>
    <col min="9254" max="9254" width="2.26953125" style="381" customWidth="1"/>
    <col min="9255" max="9472" width="2.26953125" style="381"/>
    <col min="9473" max="9474" width="2.26953125" style="381" customWidth="1"/>
    <col min="9475" max="9477" width="2.26953125" style="381"/>
    <col min="9478" max="9478" width="2.453125" style="381" bestFit="1" customWidth="1"/>
    <col min="9479" max="9480" width="2.26953125" style="381"/>
    <col min="9481" max="9508" width="2.36328125" style="381" customWidth="1"/>
    <col min="9509" max="9509" width="2.26953125" style="381"/>
    <col min="9510" max="9510" width="2.26953125" style="381" customWidth="1"/>
    <col min="9511" max="9728" width="2.26953125" style="381"/>
    <col min="9729" max="9730" width="2.26953125" style="381" customWidth="1"/>
    <col min="9731" max="9733" width="2.26953125" style="381"/>
    <col min="9734" max="9734" width="2.453125" style="381" bestFit="1" customWidth="1"/>
    <col min="9735" max="9736" width="2.26953125" style="381"/>
    <col min="9737" max="9764" width="2.36328125" style="381" customWidth="1"/>
    <col min="9765" max="9765" width="2.26953125" style="381"/>
    <col min="9766" max="9766" width="2.26953125" style="381" customWidth="1"/>
    <col min="9767" max="9984" width="2.26953125" style="381"/>
    <col min="9985" max="9986" width="2.26953125" style="381" customWidth="1"/>
    <col min="9987" max="9989" width="2.26953125" style="381"/>
    <col min="9990" max="9990" width="2.453125" style="381" bestFit="1" customWidth="1"/>
    <col min="9991" max="9992" width="2.26953125" style="381"/>
    <col min="9993" max="10020" width="2.36328125" style="381" customWidth="1"/>
    <col min="10021" max="10021" width="2.26953125" style="381"/>
    <col min="10022" max="10022" width="2.26953125" style="381" customWidth="1"/>
    <col min="10023" max="10240" width="2.26953125" style="381"/>
    <col min="10241" max="10242" width="2.26953125" style="381" customWidth="1"/>
    <col min="10243" max="10245" width="2.26953125" style="381"/>
    <col min="10246" max="10246" width="2.453125" style="381" bestFit="1" customWidth="1"/>
    <col min="10247" max="10248" width="2.26953125" style="381"/>
    <col min="10249" max="10276" width="2.36328125" style="381" customWidth="1"/>
    <col min="10277" max="10277" width="2.26953125" style="381"/>
    <col min="10278" max="10278" width="2.26953125" style="381" customWidth="1"/>
    <col min="10279" max="10496" width="2.26953125" style="381"/>
    <col min="10497" max="10498" width="2.26953125" style="381" customWidth="1"/>
    <col min="10499" max="10501" width="2.26953125" style="381"/>
    <col min="10502" max="10502" width="2.453125" style="381" bestFit="1" customWidth="1"/>
    <col min="10503" max="10504" width="2.26953125" style="381"/>
    <col min="10505" max="10532" width="2.36328125" style="381" customWidth="1"/>
    <col min="10533" max="10533" width="2.26953125" style="381"/>
    <col min="10534" max="10534" width="2.26953125" style="381" customWidth="1"/>
    <col min="10535" max="10752" width="2.26953125" style="381"/>
    <col min="10753" max="10754" width="2.26953125" style="381" customWidth="1"/>
    <col min="10755" max="10757" width="2.26953125" style="381"/>
    <col min="10758" max="10758" width="2.453125" style="381" bestFit="1" customWidth="1"/>
    <col min="10759" max="10760" width="2.26953125" style="381"/>
    <col min="10761" max="10788" width="2.36328125" style="381" customWidth="1"/>
    <col min="10789" max="10789" width="2.26953125" style="381"/>
    <col min="10790" max="10790" width="2.26953125" style="381" customWidth="1"/>
    <col min="10791" max="11008" width="2.26953125" style="381"/>
    <col min="11009" max="11010" width="2.26953125" style="381" customWidth="1"/>
    <col min="11011" max="11013" width="2.26953125" style="381"/>
    <col min="11014" max="11014" width="2.453125" style="381" bestFit="1" customWidth="1"/>
    <col min="11015" max="11016" width="2.26953125" style="381"/>
    <col min="11017" max="11044" width="2.36328125" style="381" customWidth="1"/>
    <col min="11045" max="11045" width="2.26953125" style="381"/>
    <col min="11046" max="11046" width="2.26953125" style="381" customWidth="1"/>
    <col min="11047" max="11264" width="2.26953125" style="381"/>
    <col min="11265" max="11266" width="2.26953125" style="381" customWidth="1"/>
    <col min="11267" max="11269" width="2.26953125" style="381"/>
    <col min="11270" max="11270" width="2.453125" style="381" bestFit="1" customWidth="1"/>
    <col min="11271" max="11272" width="2.26953125" style="381"/>
    <col min="11273" max="11300" width="2.36328125" style="381" customWidth="1"/>
    <col min="11301" max="11301" width="2.26953125" style="381"/>
    <col min="11302" max="11302" width="2.26953125" style="381" customWidth="1"/>
    <col min="11303" max="11520" width="2.26953125" style="381"/>
    <col min="11521" max="11522" width="2.26953125" style="381" customWidth="1"/>
    <col min="11523" max="11525" width="2.26953125" style="381"/>
    <col min="11526" max="11526" width="2.453125" style="381" bestFit="1" customWidth="1"/>
    <col min="11527" max="11528" width="2.26953125" style="381"/>
    <col min="11529" max="11556" width="2.36328125" style="381" customWidth="1"/>
    <col min="11557" max="11557" width="2.26953125" style="381"/>
    <col min="11558" max="11558" width="2.26953125" style="381" customWidth="1"/>
    <col min="11559" max="11776" width="2.26953125" style="381"/>
    <col min="11777" max="11778" width="2.26953125" style="381" customWidth="1"/>
    <col min="11779" max="11781" width="2.26953125" style="381"/>
    <col min="11782" max="11782" width="2.453125" style="381" bestFit="1" customWidth="1"/>
    <col min="11783" max="11784" width="2.26953125" style="381"/>
    <col min="11785" max="11812" width="2.36328125" style="381" customWidth="1"/>
    <col min="11813" max="11813" width="2.26953125" style="381"/>
    <col min="11814" max="11814" width="2.26953125" style="381" customWidth="1"/>
    <col min="11815" max="12032" width="2.26953125" style="381"/>
    <col min="12033" max="12034" width="2.26953125" style="381" customWidth="1"/>
    <col min="12035" max="12037" width="2.26953125" style="381"/>
    <col min="12038" max="12038" width="2.453125" style="381" bestFit="1" customWidth="1"/>
    <col min="12039" max="12040" width="2.26953125" style="381"/>
    <col min="12041" max="12068" width="2.36328125" style="381" customWidth="1"/>
    <col min="12069" max="12069" width="2.26953125" style="381"/>
    <col min="12070" max="12070" width="2.26953125" style="381" customWidth="1"/>
    <col min="12071" max="12288" width="2.26953125" style="381"/>
    <col min="12289" max="12290" width="2.26953125" style="381" customWidth="1"/>
    <col min="12291" max="12293" width="2.26953125" style="381"/>
    <col min="12294" max="12294" width="2.453125" style="381" bestFit="1" customWidth="1"/>
    <col min="12295" max="12296" width="2.26953125" style="381"/>
    <col min="12297" max="12324" width="2.36328125" style="381" customWidth="1"/>
    <col min="12325" max="12325" width="2.26953125" style="381"/>
    <col min="12326" max="12326" width="2.26953125" style="381" customWidth="1"/>
    <col min="12327" max="12544" width="2.26953125" style="381"/>
    <col min="12545" max="12546" width="2.26953125" style="381" customWidth="1"/>
    <col min="12547" max="12549" width="2.26953125" style="381"/>
    <col min="12550" max="12550" width="2.453125" style="381" bestFit="1" customWidth="1"/>
    <col min="12551" max="12552" width="2.26953125" style="381"/>
    <col min="12553" max="12580" width="2.36328125" style="381" customWidth="1"/>
    <col min="12581" max="12581" width="2.26953125" style="381"/>
    <col min="12582" max="12582" width="2.26953125" style="381" customWidth="1"/>
    <col min="12583" max="12800" width="2.26953125" style="381"/>
    <col min="12801" max="12802" width="2.26953125" style="381" customWidth="1"/>
    <col min="12803" max="12805" width="2.26953125" style="381"/>
    <col min="12806" max="12806" width="2.453125" style="381" bestFit="1" customWidth="1"/>
    <col min="12807" max="12808" width="2.26953125" style="381"/>
    <col min="12809" max="12836" width="2.36328125" style="381" customWidth="1"/>
    <col min="12837" max="12837" width="2.26953125" style="381"/>
    <col min="12838" max="12838" width="2.26953125" style="381" customWidth="1"/>
    <col min="12839" max="13056" width="2.26953125" style="381"/>
    <col min="13057" max="13058" width="2.26953125" style="381" customWidth="1"/>
    <col min="13059" max="13061" width="2.26953125" style="381"/>
    <col min="13062" max="13062" width="2.453125" style="381" bestFit="1" customWidth="1"/>
    <col min="13063" max="13064" width="2.26953125" style="381"/>
    <col min="13065" max="13092" width="2.36328125" style="381" customWidth="1"/>
    <col min="13093" max="13093" width="2.26953125" style="381"/>
    <col min="13094" max="13094" width="2.26953125" style="381" customWidth="1"/>
    <col min="13095" max="13312" width="2.26953125" style="381"/>
    <col min="13313" max="13314" width="2.26953125" style="381" customWidth="1"/>
    <col min="13315" max="13317" width="2.26953125" style="381"/>
    <col min="13318" max="13318" width="2.453125" style="381" bestFit="1" customWidth="1"/>
    <col min="13319" max="13320" width="2.26953125" style="381"/>
    <col min="13321" max="13348" width="2.36328125" style="381" customWidth="1"/>
    <col min="13349" max="13349" width="2.26953125" style="381"/>
    <col min="13350" max="13350" width="2.26953125" style="381" customWidth="1"/>
    <col min="13351" max="13568" width="2.26953125" style="381"/>
    <col min="13569" max="13570" width="2.26953125" style="381" customWidth="1"/>
    <col min="13571" max="13573" width="2.26953125" style="381"/>
    <col min="13574" max="13574" width="2.453125" style="381" bestFit="1" customWidth="1"/>
    <col min="13575" max="13576" width="2.26953125" style="381"/>
    <col min="13577" max="13604" width="2.36328125" style="381" customWidth="1"/>
    <col min="13605" max="13605" width="2.26953125" style="381"/>
    <col min="13606" max="13606" width="2.26953125" style="381" customWidth="1"/>
    <col min="13607" max="13824" width="2.26953125" style="381"/>
    <col min="13825" max="13826" width="2.26953125" style="381" customWidth="1"/>
    <col min="13827" max="13829" width="2.26953125" style="381"/>
    <col min="13830" max="13830" width="2.453125" style="381" bestFit="1" customWidth="1"/>
    <col min="13831" max="13832" width="2.26953125" style="381"/>
    <col min="13833" max="13860" width="2.36328125" style="381" customWidth="1"/>
    <col min="13861" max="13861" width="2.26953125" style="381"/>
    <col min="13862" max="13862" width="2.26953125" style="381" customWidth="1"/>
    <col min="13863" max="14080" width="2.26953125" style="381"/>
    <col min="14081" max="14082" width="2.26953125" style="381" customWidth="1"/>
    <col min="14083" max="14085" width="2.26953125" style="381"/>
    <col min="14086" max="14086" width="2.453125" style="381" bestFit="1" customWidth="1"/>
    <col min="14087" max="14088" width="2.26953125" style="381"/>
    <col min="14089" max="14116" width="2.36328125" style="381" customWidth="1"/>
    <col min="14117" max="14117" width="2.26953125" style="381"/>
    <col min="14118" max="14118" width="2.26953125" style="381" customWidth="1"/>
    <col min="14119" max="14336" width="2.26953125" style="381"/>
    <col min="14337" max="14338" width="2.26953125" style="381" customWidth="1"/>
    <col min="14339" max="14341" width="2.26953125" style="381"/>
    <col min="14342" max="14342" width="2.453125" style="381" bestFit="1" customWidth="1"/>
    <col min="14343" max="14344" width="2.26953125" style="381"/>
    <col min="14345" max="14372" width="2.36328125" style="381" customWidth="1"/>
    <col min="14373" max="14373" width="2.26953125" style="381"/>
    <col min="14374" max="14374" width="2.26953125" style="381" customWidth="1"/>
    <col min="14375" max="14592" width="2.26953125" style="381"/>
    <col min="14593" max="14594" width="2.26953125" style="381" customWidth="1"/>
    <col min="14595" max="14597" width="2.26953125" style="381"/>
    <col min="14598" max="14598" width="2.453125" style="381" bestFit="1" customWidth="1"/>
    <col min="14599" max="14600" width="2.26953125" style="381"/>
    <col min="14601" max="14628" width="2.36328125" style="381" customWidth="1"/>
    <col min="14629" max="14629" width="2.26953125" style="381"/>
    <col min="14630" max="14630" width="2.26953125" style="381" customWidth="1"/>
    <col min="14631" max="14848" width="2.26953125" style="381"/>
    <col min="14849" max="14850" width="2.26953125" style="381" customWidth="1"/>
    <col min="14851" max="14853" width="2.26953125" style="381"/>
    <col min="14854" max="14854" width="2.453125" style="381" bestFit="1" customWidth="1"/>
    <col min="14855" max="14856" width="2.26953125" style="381"/>
    <col min="14857" max="14884" width="2.36328125" style="381" customWidth="1"/>
    <col min="14885" max="14885" width="2.26953125" style="381"/>
    <col min="14886" max="14886" width="2.26953125" style="381" customWidth="1"/>
    <col min="14887" max="15104" width="2.26953125" style="381"/>
    <col min="15105" max="15106" width="2.26953125" style="381" customWidth="1"/>
    <col min="15107" max="15109" width="2.26953125" style="381"/>
    <col min="15110" max="15110" width="2.453125" style="381" bestFit="1" customWidth="1"/>
    <col min="15111" max="15112" width="2.26953125" style="381"/>
    <col min="15113" max="15140" width="2.36328125" style="381" customWidth="1"/>
    <col min="15141" max="15141" width="2.26953125" style="381"/>
    <col min="15142" max="15142" width="2.26953125" style="381" customWidth="1"/>
    <col min="15143" max="15360" width="2.26953125" style="381"/>
    <col min="15361" max="15362" width="2.26953125" style="381" customWidth="1"/>
    <col min="15363" max="15365" width="2.26953125" style="381"/>
    <col min="15366" max="15366" width="2.453125" style="381" bestFit="1" customWidth="1"/>
    <col min="15367" max="15368" width="2.26953125" style="381"/>
    <col min="15369" max="15396" width="2.36328125" style="381" customWidth="1"/>
    <col min="15397" max="15397" width="2.26953125" style="381"/>
    <col min="15398" max="15398" width="2.26953125" style="381" customWidth="1"/>
    <col min="15399" max="15616" width="2.26953125" style="381"/>
    <col min="15617" max="15618" width="2.26953125" style="381" customWidth="1"/>
    <col min="15619" max="15621" width="2.26953125" style="381"/>
    <col min="15622" max="15622" width="2.453125" style="381" bestFit="1" customWidth="1"/>
    <col min="15623" max="15624" width="2.26953125" style="381"/>
    <col min="15625" max="15652" width="2.36328125" style="381" customWidth="1"/>
    <col min="15653" max="15653" width="2.26953125" style="381"/>
    <col min="15654" max="15654" width="2.26953125" style="381" customWidth="1"/>
    <col min="15655" max="15872" width="2.26953125" style="381"/>
    <col min="15873" max="15874" width="2.26953125" style="381" customWidth="1"/>
    <col min="15875" max="15877" width="2.26953125" style="381"/>
    <col min="15878" max="15878" width="2.453125" style="381" bestFit="1" customWidth="1"/>
    <col min="15879" max="15880" width="2.26953125" style="381"/>
    <col min="15881" max="15908" width="2.36328125" style="381" customWidth="1"/>
    <col min="15909" max="15909" width="2.26953125" style="381"/>
    <col min="15910" max="15910" width="2.26953125" style="381" customWidth="1"/>
    <col min="15911" max="16128" width="2.26953125" style="381"/>
    <col min="16129" max="16130" width="2.26953125" style="381" customWidth="1"/>
    <col min="16131" max="16133" width="2.26953125" style="381"/>
    <col min="16134" max="16134" width="2.453125" style="381" bestFit="1" customWidth="1"/>
    <col min="16135" max="16136" width="2.26953125" style="381"/>
    <col min="16137" max="16164" width="2.36328125" style="381" customWidth="1"/>
    <col min="16165" max="16165" width="2.26953125" style="381"/>
    <col min="16166" max="16166" width="2.26953125" style="381" customWidth="1"/>
    <col min="16167" max="16384" width="2.26953125" style="381"/>
  </cols>
  <sheetData>
    <row r="1" spans="1:39" ht="21.75" customHeight="1">
      <c r="A1" s="568" t="s">
        <v>988</v>
      </c>
      <c r="AG1" s="2662" t="s">
        <v>820</v>
      </c>
      <c r="AH1" s="2599"/>
      <c r="AI1" s="2599"/>
      <c r="AJ1" s="2599"/>
      <c r="AK1" s="2599"/>
      <c r="AL1" s="2599"/>
    </row>
    <row r="2" spans="1:39" ht="23.25" customHeight="1"/>
    <row r="3" spans="1:39" ht="15.75" customHeight="1">
      <c r="A3" s="2714" t="s">
        <v>632</v>
      </c>
      <c r="B3" s="2714"/>
      <c r="C3" s="2714"/>
      <c r="D3" s="2714"/>
      <c r="E3" s="2714"/>
      <c r="F3" s="2714"/>
      <c r="G3" s="2714"/>
      <c r="H3" s="2714"/>
      <c r="I3" s="2714"/>
      <c r="J3" s="2714"/>
      <c r="K3" s="2714"/>
      <c r="L3" s="2714"/>
      <c r="M3" s="2714"/>
      <c r="N3" s="2714"/>
      <c r="O3" s="2714"/>
      <c r="P3" s="2714"/>
      <c r="Q3" s="2714"/>
      <c r="R3" s="2714"/>
      <c r="S3" s="2714"/>
      <c r="T3" s="2714"/>
      <c r="U3" s="2714"/>
      <c r="V3" s="2714"/>
      <c r="W3" s="2714"/>
      <c r="X3" s="2714"/>
      <c r="Y3" s="2714"/>
      <c r="Z3" s="2714"/>
      <c r="AA3" s="2714"/>
      <c r="AB3" s="2714"/>
      <c r="AC3" s="2714"/>
      <c r="AD3" s="2714"/>
      <c r="AE3" s="2714"/>
      <c r="AF3" s="2714"/>
      <c r="AG3" s="2714"/>
      <c r="AH3" s="2714"/>
      <c r="AI3" s="2714"/>
      <c r="AJ3" s="2714"/>
      <c r="AK3" s="2714"/>
      <c r="AL3" s="2714"/>
      <c r="AM3" s="383"/>
    </row>
    <row r="4" spans="1:39" ht="17.25" customHeight="1">
      <c r="A4" s="2714"/>
      <c r="B4" s="2714"/>
      <c r="C4" s="2714"/>
      <c r="D4" s="2714"/>
      <c r="E4" s="2714"/>
      <c r="F4" s="2714"/>
      <c r="G4" s="2714"/>
      <c r="H4" s="2714"/>
      <c r="I4" s="2714"/>
      <c r="J4" s="2714"/>
      <c r="K4" s="2714"/>
      <c r="L4" s="2714"/>
      <c r="M4" s="2714"/>
      <c r="N4" s="2714"/>
      <c r="O4" s="2714"/>
      <c r="P4" s="2714"/>
      <c r="Q4" s="2714"/>
      <c r="R4" s="2714"/>
      <c r="S4" s="2714"/>
      <c r="T4" s="2714"/>
      <c r="U4" s="2714"/>
      <c r="V4" s="2714"/>
      <c r="W4" s="2714"/>
      <c r="X4" s="2714"/>
      <c r="Y4" s="2714"/>
      <c r="Z4" s="2714"/>
      <c r="AA4" s="2714"/>
      <c r="AB4" s="2714"/>
      <c r="AC4" s="2714"/>
      <c r="AD4" s="2714"/>
      <c r="AE4" s="2714"/>
      <c r="AF4" s="2714"/>
      <c r="AG4" s="2714"/>
      <c r="AH4" s="2714"/>
      <c r="AI4" s="2714"/>
      <c r="AJ4" s="2714"/>
      <c r="AK4" s="2714"/>
      <c r="AL4" s="2714"/>
      <c r="AM4" s="383"/>
    </row>
    <row r="5" spans="1:39" ht="17.25" customHeight="1" thickBot="1"/>
    <row r="6" spans="1:39" ht="17.25" customHeight="1">
      <c r="B6" s="2715" t="s">
        <v>508</v>
      </c>
      <c r="C6" s="2665"/>
      <c r="D6" s="2665"/>
      <c r="E6" s="2665"/>
      <c r="F6" s="2665"/>
      <c r="G6" s="2716"/>
      <c r="H6" s="1152"/>
      <c r="I6" s="1143"/>
      <c r="J6" s="2665"/>
      <c r="K6" s="2665"/>
      <c r="L6" s="2665"/>
      <c r="M6" s="2665"/>
      <c r="N6" s="2665"/>
      <c r="O6" s="2665"/>
      <c r="P6" s="2665"/>
      <c r="Q6" s="2665"/>
      <c r="R6" s="2665"/>
      <c r="S6" s="2665"/>
      <c r="T6" s="2665"/>
      <c r="U6" s="2665"/>
      <c r="V6" s="2665"/>
      <c r="W6" s="2665"/>
      <c r="X6" s="2665"/>
      <c r="Y6" s="2665"/>
      <c r="Z6" s="2665"/>
      <c r="AA6" s="2665"/>
      <c r="AB6" s="2665"/>
      <c r="AC6" s="2665"/>
      <c r="AD6" s="2665"/>
      <c r="AE6" s="2665"/>
      <c r="AF6" s="2665"/>
      <c r="AG6" s="2665"/>
      <c r="AH6" s="2665"/>
      <c r="AI6" s="2665"/>
      <c r="AJ6" s="2665"/>
      <c r="AK6" s="2665"/>
      <c r="AL6" s="2666"/>
    </row>
    <row r="7" spans="1:39" ht="17.25" customHeight="1">
      <c r="B7" s="2717"/>
      <c r="C7" s="2718"/>
      <c r="D7" s="2718"/>
      <c r="E7" s="2718"/>
      <c r="F7" s="2718"/>
      <c r="G7" s="2719"/>
      <c r="H7" s="386"/>
      <c r="I7" s="387"/>
      <c r="J7" s="2718"/>
      <c r="K7" s="2718"/>
      <c r="L7" s="2718"/>
      <c r="M7" s="2718"/>
      <c r="N7" s="2718"/>
      <c r="O7" s="2718"/>
      <c r="P7" s="2718"/>
      <c r="Q7" s="2718"/>
      <c r="R7" s="2718"/>
      <c r="S7" s="2718"/>
      <c r="T7" s="2718"/>
      <c r="U7" s="2718"/>
      <c r="V7" s="2718"/>
      <c r="W7" s="2718"/>
      <c r="X7" s="2718"/>
      <c r="Y7" s="2718"/>
      <c r="Z7" s="2718"/>
      <c r="AA7" s="2718"/>
      <c r="AB7" s="2718"/>
      <c r="AC7" s="2718"/>
      <c r="AD7" s="2718"/>
      <c r="AE7" s="2718"/>
      <c r="AF7" s="2718"/>
      <c r="AG7" s="2718"/>
      <c r="AH7" s="2718"/>
      <c r="AI7" s="2718"/>
      <c r="AJ7" s="2718"/>
      <c r="AK7" s="2718"/>
      <c r="AL7" s="2720"/>
    </row>
    <row r="8" spans="1:39" ht="12.75" customHeight="1">
      <c r="B8" s="2721" t="s">
        <v>821</v>
      </c>
      <c r="C8" s="2722"/>
      <c r="D8" s="2722"/>
      <c r="E8" s="2722"/>
      <c r="F8" s="2722"/>
      <c r="G8" s="2723"/>
      <c r="H8" s="384"/>
      <c r="I8" s="385"/>
      <c r="J8" s="2726" t="s">
        <v>1786</v>
      </c>
      <c r="K8" s="2726"/>
      <c r="L8" s="2726"/>
      <c r="M8" s="2726"/>
      <c r="N8" s="2726"/>
      <c r="O8" s="2726"/>
      <c r="P8" s="2726"/>
      <c r="Q8" s="2726"/>
      <c r="R8" s="2726"/>
      <c r="S8" s="2726"/>
      <c r="T8" s="2726"/>
      <c r="U8" s="2726"/>
      <c r="V8" s="2726"/>
      <c r="W8" s="2726"/>
      <c r="X8" s="2726"/>
      <c r="Y8" s="2726"/>
      <c r="Z8" s="2726"/>
      <c r="AA8" s="2726"/>
      <c r="AB8" s="2726"/>
      <c r="AC8" s="2726"/>
      <c r="AD8" s="2726"/>
      <c r="AE8" s="2726"/>
      <c r="AF8" s="2726"/>
      <c r="AG8" s="2726"/>
      <c r="AH8" s="2726"/>
      <c r="AI8" s="2726"/>
      <c r="AJ8" s="2726"/>
      <c r="AK8" s="2726"/>
      <c r="AL8" s="2727"/>
    </row>
    <row r="9" spans="1:39" ht="12.75" customHeight="1">
      <c r="B9" s="2724"/>
      <c r="C9" s="2599"/>
      <c r="D9" s="2599"/>
      <c r="E9" s="2599"/>
      <c r="F9" s="2599"/>
      <c r="G9" s="2725"/>
      <c r="H9" s="388"/>
      <c r="J9" s="2728"/>
      <c r="K9" s="2728"/>
      <c r="L9" s="2728"/>
      <c r="M9" s="2728"/>
      <c r="N9" s="2728"/>
      <c r="O9" s="2728"/>
      <c r="P9" s="2728"/>
      <c r="Q9" s="2728"/>
      <c r="R9" s="2728"/>
      <c r="S9" s="2728"/>
      <c r="T9" s="2728"/>
      <c r="U9" s="2728"/>
      <c r="V9" s="2728"/>
      <c r="W9" s="2728"/>
      <c r="X9" s="2728"/>
      <c r="Y9" s="2728"/>
      <c r="Z9" s="2728"/>
      <c r="AA9" s="2728"/>
      <c r="AB9" s="2728"/>
      <c r="AC9" s="2728"/>
      <c r="AD9" s="2728"/>
      <c r="AE9" s="2728"/>
      <c r="AF9" s="2728"/>
      <c r="AG9" s="2728"/>
      <c r="AH9" s="2728"/>
      <c r="AI9" s="2728"/>
      <c r="AJ9" s="2728"/>
      <c r="AK9" s="2728"/>
      <c r="AL9" s="2729"/>
    </row>
    <row r="10" spans="1:39" ht="12.75" customHeight="1">
      <c r="B10" s="2724"/>
      <c r="C10" s="2599"/>
      <c r="D10" s="2599"/>
      <c r="E10" s="2599"/>
      <c r="F10" s="2599"/>
      <c r="G10" s="2725"/>
      <c r="H10" s="388"/>
      <c r="J10" s="2728" t="s">
        <v>1787</v>
      </c>
      <c r="K10" s="2728"/>
      <c r="L10" s="2728"/>
      <c r="M10" s="2728"/>
      <c r="N10" s="2728"/>
      <c r="O10" s="2728"/>
      <c r="P10" s="2728"/>
      <c r="Q10" s="2728"/>
      <c r="R10" s="2728"/>
      <c r="S10" s="2728"/>
      <c r="T10" s="2728"/>
      <c r="U10" s="2728"/>
      <c r="V10" s="2728"/>
      <c r="W10" s="2728"/>
      <c r="X10" s="2728"/>
      <c r="Y10" s="2728"/>
      <c r="Z10" s="2728"/>
      <c r="AA10" s="2728"/>
      <c r="AB10" s="2728"/>
      <c r="AC10" s="2728"/>
      <c r="AD10" s="2728"/>
      <c r="AE10" s="2728"/>
      <c r="AF10" s="2728"/>
      <c r="AG10" s="2728"/>
      <c r="AH10" s="2728"/>
      <c r="AI10" s="2728"/>
      <c r="AJ10" s="2728"/>
      <c r="AK10" s="2728"/>
      <c r="AL10" s="2729"/>
    </row>
    <row r="11" spans="1:39" ht="12.75" customHeight="1">
      <c r="B11" s="2717"/>
      <c r="C11" s="2718"/>
      <c r="D11" s="2718"/>
      <c r="E11" s="2718"/>
      <c r="F11" s="2718"/>
      <c r="G11" s="2719"/>
      <c r="H11" s="386"/>
      <c r="I11" s="387"/>
      <c r="J11" s="2730"/>
      <c r="K11" s="2730"/>
      <c r="L11" s="2730"/>
      <c r="M11" s="2730"/>
      <c r="N11" s="2730"/>
      <c r="O11" s="2730"/>
      <c r="P11" s="2730"/>
      <c r="Q11" s="2730"/>
      <c r="R11" s="2730"/>
      <c r="S11" s="2730"/>
      <c r="T11" s="2730"/>
      <c r="U11" s="2730"/>
      <c r="V11" s="2730"/>
      <c r="W11" s="2730"/>
      <c r="X11" s="2730"/>
      <c r="Y11" s="2730"/>
      <c r="Z11" s="2730"/>
      <c r="AA11" s="2730"/>
      <c r="AB11" s="2730"/>
      <c r="AC11" s="2730"/>
      <c r="AD11" s="2730"/>
      <c r="AE11" s="2730"/>
      <c r="AF11" s="2730"/>
      <c r="AG11" s="2730"/>
      <c r="AH11" s="2730"/>
      <c r="AI11" s="2730"/>
      <c r="AJ11" s="2730"/>
      <c r="AK11" s="2730"/>
      <c r="AL11" s="2731"/>
    </row>
    <row r="12" spans="1:39" ht="12.75" customHeight="1">
      <c r="B12" s="2732" t="s">
        <v>586</v>
      </c>
      <c r="C12" s="2733"/>
      <c r="D12" s="2733"/>
      <c r="E12" s="2733"/>
      <c r="F12" s="2733"/>
      <c r="G12" s="2734"/>
      <c r="H12" s="389"/>
      <c r="I12" s="390"/>
      <c r="J12" s="385"/>
      <c r="K12" s="385"/>
      <c r="L12" s="385"/>
      <c r="M12" s="385"/>
      <c r="N12" s="385"/>
      <c r="O12" s="385"/>
      <c r="P12" s="385"/>
      <c r="Q12" s="385"/>
      <c r="R12" s="391"/>
      <c r="S12" s="391"/>
      <c r="T12" s="385"/>
      <c r="U12" s="385"/>
      <c r="V12" s="385"/>
      <c r="W12" s="385"/>
      <c r="X12" s="385"/>
      <c r="Y12" s="385"/>
      <c r="Z12" s="385"/>
      <c r="AA12" s="385"/>
      <c r="AB12" s="385"/>
      <c r="AC12" s="385"/>
      <c r="AD12" s="385"/>
      <c r="AE12" s="385"/>
      <c r="AF12" s="385"/>
      <c r="AG12" s="385"/>
      <c r="AH12" s="385"/>
      <c r="AI12" s="385"/>
      <c r="AJ12" s="385"/>
      <c r="AK12" s="385"/>
      <c r="AL12" s="1148"/>
    </row>
    <row r="13" spans="1:39" ht="22.5" customHeight="1">
      <c r="B13" s="2735"/>
      <c r="C13" s="2702"/>
      <c r="D13" s="2702"/>
      <c r="E13" s="2702"/>
      <c r="F13" s="2702"/>
      <c r="G13" s="2736"/>
      <c r="H13" s="393"/>
      <c r="I13" s="394"/>
      <c r="L13" s="381">
        <v>1</v>
      </c>
      <c r="M13" s="395"/>
      <c r="N13" s="381" t="s">
        <v>589</v>
      </c>
      <c r="R13" s="396"/>
      <c r="S13" s="396"/>
      <c r="Y13" s="381">
        <v>4</v>
      </c>
      <c r="Z13" s="395"/>
      <c r="AA13" s="381" t="s">
        <v>595</v>
      </c>
      <c r="AL13" s="1149"/>
    </row>
    <row r="14" spans="1:39" ht="22.5" customHeight="1">
      <c r="B14" s="2735"/>
      <c r="C14" s="2702"/>
      <c r="D14" s="2702"/>
      <c r="E14" s="2702"/>
      <c r="F14" s="2702"/>
      <c r="G14" s="2736"/>
      <c r="H14" s="393"/>
      <c r="I14" s="394"/>
      <c r="L14" s="381">
        <v>2</v>
      </c>
      <c r="M14" s="395"/>
      <c r="N14" s="381" t="s">
        <v>591</v>
      </c>
      <c r="R14" s="396"/>
      <c r="S14" s="396"/>
      <c r="Y14" s="381">
        <v>5</v>
      </c>
      <c r="Z14" s="395"/>
      <c r="AA14" s="381" t="s">
        <v>597</v>
      </c>
      <c r="AL14" s="1146"/>
    </row>
    <row r="15" spans="1:39" ht="22.5" customHeight="1">
      <c r="B15" s="2735"/>
      <c r="C15" s="2702"/>
      <c r="D15" s="2702"/>
      <c r="E15" s="2702"/>
      <c r="F15" s="2702"/>
      <c r="G15" s="2736"/>
      <c r="H15" s="393"/>
      <c r="I15" s="394"/>
      <c r="L15" s="381">
        <v>3</v>
      </c>
      <c r="M15" s="395"/>
      <c r="N15" s="381" t="s">
        <v>593</v>
      </c>
      <c r="R15" s="396"/>
      <c r="S15" s="396"/>
      <c r="AL15" s="1149"/>
    </row>
    <row r="16" spans="1:39" ht="12.75" customHeight="1" thickBot="1">
      <c r="B16" s="2737"/>
      <c r="C16" s="2738"/>
      <c r="D16" s="2738"/>
      <c r="E16" s="2738"/>
      <c r="F16" s="2738"/>
      <c r="G16" s="2739"/>
      <c r="H16" s="1153"/>
      <c r="I16" s="1154"/>
      <c r="J16" s="1150"/>
      <c r="K16" s="1150"/>
      <c r="L16" s="1150"/>
      <c r="M16" s="1150"/>
      <c r="N16" s="1150"/>
      <c r="O16" s="1150"/>
      <c r="P16" s="1150"/>
      <c r="Q16" s="1150"/>
      <c r="R16" s="1155"/>
      <c r="S16" s="1155"/>
      <c r="T16" s="1150"/>
      <c r="U16" s="1150"/>
      <c r="V16" s="1150"/>
      <c r="W16" s="1150"/>
      <c r="X16" s="1150"/>
      <c r="Y16" s="1150"/>
      <c r="Z16" s="1150"/>
      <c r="AA16" s="1150"/>
      <c r="AB16" s="1150"/>
      <c r="AC16" s="1150"/>
      <c r="AD16" s="1150"/>
      <c r="AE16" s="1150"/>
      <c r="AF16" s="1150"/>
      <c r="AG16" s="1150"/>
      <c r="AH16" s="1150"/>
      <c r="AI16" s="1150"/>
      <c r="AJ16" s="1150"/>
      <c r="AK16" s="1150"/>
      <c r="AL16" s="1156"/>
    </row>
    <row r="17" spans="2:38" ht="12.75" customHeight="1">
      <c r="B17" s="2740" t="s">
        <v>1788</v>
      </c>
      <c r="C17" s="2741"/>
      <c r="D17" s="2746" t="s">
        <v>633</v>
      </c>
      <c r="E17" s="2747"/>
      <c r="F17" s="2747"/>
      <c r="G17" s="2748"/>
      <c r="H17" s="1143"/>
      <c r="I17" s="1143"/>
      <c r="J17" s="1143"/>
      <c r="K17" s="1143"/>
      <c r="L17" s="1143"/>
      <c r="M17" s="1143"/>
      <c r="N17" s="1143"/>
      <c r="O17" s="1143"/>
      <c r="P17" s="1143"/>
      <c r="Q17" s="1143"/>
      <c r="R17" s="1144"/>
      <c r="S17" s="1144"/>
      <c r="T17" s="1143"/>
      <c r="U17" s="1143"/>
      <c r="V17" s="1143"/>
      <c r="W17" s="1143"/>
      <c r="X17" s="1143"/>
      <c r="Y17" s="1143"/>
      <c r="Z17" s="1143"/>
      <c r="AA17" s="1143"/>
      <c r="AB17" s="1143"/>
      <c r="AC17" s="1143"/>
      <c r="AD17" s="1143"/>
      <c r="AE17" s="1143"/>
      <c r="AF17" s="1143"/>
      <c r="AG17" s="1143"/>
      <c r="AH17" s="1143"/>
      <c r="AI17" s="1143"/>
      <c r="AJ17" s="1143"/>
      <c r="AK17" s="1143"/>
      <c r="AL17" s="1145"/>
    </row>
    <row r="18" spans="2:38" ht="22.5" customHeight="1">
      <c r="B18" s="2742"/>
      <c r="C18" s="2743"/>
      <c r="D18" s="2749"/>
      <c r="E18" s="2702"/>
      <c r="F18" s="2702"/>
      <c r="G18" s="2736"/>
      <c r="L18" s="381">
        <v>1</v>
      </c>
      <c r="N18" s="381" t="s">
        <v>822</v>
      </c>
      <c r="R18" s="396"/>
      <c r="S18" s="396"/>
      <c r="Y18" s="381">
        <v>6</v>
      </c>
      <c r="AA18" s="381" t="s">
        <v>823</v>
      </c>
      <c r="AL18" s="1146"/>
    </row>
    <row r="19" spans="2:38" ht="22.5" customHeight="1">
      <c r="B19" s="2742"/>
      <c r="C19" s="2743"/>
      <c r="D19" s="2749"/>
      <c r="E19" s="2702"/>
      <c r="F19" s="2702"/>
      <c r="G19" s="2736"/>
      <c r="L19" s="381">
        <v>2</v>
      </c>
      <c r="N19" s="381" t="s">
        <v>824</v>
      </c>
      <c r="R19" s="396"/>
      <c r="S19" s="396"/>
      <c r="Y19" s="381">
        <v>7</v>
      </c>
      <c r="AA19" s="381" t="s">
        <v>825</v>
      </c>
      <c r="AL19" s="1146"/>
    </row>
    <row r="20" spans="2:38" ht="22.5" customHeight="1">
      <c r="B20" s="2742"/>
      <c r="C20" s="2743"/>
      <c r="D20" s="2749"/>
      <c r="E20" s="2702"/>
      <c r="F20" s="2702"/>
      <c r="G20" s="2736"/>
      <c r="L20" s="381">
        <v>3</v>
      </c>
      <c r="N20" s="381" t="s">
        <v>826</v>
      </c>
      <c r="R20" s="396"/>
      <c r="S20" s="396"/>
      <c r="Y20" s="381">
        <v>8</v>
      </c>
      <c r="AA20" s="381" t="s">
        <v>827</v>
      </c>
      <c r="AL20" s="1146"/>
    </row>
    <row r="21" spans="2:38" ht="22.5" customHeight="1">
      <c r="B21" s="2742"/>
      <c r="C21" s="2743"/>
      <c r="D21" s="2749"/>
      <c r="E21" s="2702"/>
      <c r="F21" s="2702"/>
      <c r="G21" s="2736"/>
      <c r="L21" s="381">
        <v>4</v>
      </c>
      <c r="N21" s="381" t="s">
        <v>828</v>
      </c>
      <c r="R21" s="396"/>
      <c r="S21" s="396"/>
      <c r="Y21" s="381">
        <v>9</v>
      </c>
      <c r="AA21" s="381" t="s">
        <v>600</v>
      </c>
      <c r="AL21" s="1146"/>
    </row>
    <row r="22" spans="2:38" ht="22.5" customHeight="1">
      <c r="B22" s="2742"/>
      <c r="C22" s="2743"/>
      <c r="D22" s="2749"/>
      <c r="E22" s="2702"/>
      <c r="F22" s="2702"/>
      <c r="G22" s="2736"/>
      <c r="L22" s="381">
        <v>5</v>
      </c>
      <c r="N22" s="381" t="s">
        <v>829</v>
      </c>
      <c r="R22" s="396"/>
      <c r="S22" s="396"/>
      <c r="AL22" s="1146"/>
    </row>
    <row r="23" spans="2:38" ht="17.25" customHeight="1">
      <c r="B23" s="2742"/>
      <c r="C23" s="2743"/>
      <c r="D23" s="2750"/>
      <c r="E23" s="2751"/>
      <c r="F23" s="2751"/>
      <c r="G23" s="2752"/>
      <c r="H23" s="387"/>
      <c r="I23" s="387"/>
      <c r="J23" s="387"/>
      <c r="K23" s="387"/>
      <c r="O23" s="387"/>
      <c r="P23" s="387"/>
      <c r="Q23" s="387"/>
      <c r="R23" s="399"/>
      <c r="S23" s="399"/>
      <c r="T23" s="387"/>
      <c r="U23" s="387"/>
      <c r="V23" s="387"/>
      <c r="W23" s="387"/>
      <c r="X23" s="387"/>
      <c r="Y23" s="387"/>
      <c r="Z23" s="387"/>
      <c r="AA23" s="387"/>
      <c r="AB23" s="387"/>
      <c r="AC23" s="387"/>
      <c r="AD23" s="387"/>
      <c r="AE23" s="387"/>
      <c r="AF23" s="387"/>
      <c r="AG23" s="387"/>
      <c r="AH23" s="387"/>
      <c r="AI23" s="387"/>
      <c r="AJ23" s="387"/>
      <c r="AK23" s="387"/>
      <c r="AL23" s="1147"/>
    </row>
    <row r="24" spans="2:38" ht="17.25" customHeight="1">
      <c r="B24" s="2742"/>
      <c r="C24" s="2743"/>
      <c r="D24" s="2753" t="s">
        <v>1790</v>
      </c>
      <c r="E24" s="2733"/>
      <c r="F24" s="2733"/>
      <c r="G24" s="2734"/>
      <c r="H24" s="385"/>
      <c r="I24" s="385"/>
      <c r="J24" s="385"/>
      <c r="K24" s="385"/>
      <c r="L24" s="385"/>
      <c r="M24" s="385"/>
      <c r="N24" s="385"/>
      <c r="O24" s="385"/>
      <c r="P24" s="385"/>
      <c r="Q24" s="385"/>
      <c r="R24" s="401"/>
      <c r="S24" s="401"/>
      <c r="T24" s="385"/>
      <c r="U24" s="385"/>
      <c r="V24" s="385"/>
      <c r="W24" s="402"/>
      <c r="X24" s="402"/>
      <c r="Y24" s="402"/>
      <c r="Z24" s="402"/>
      <c r="AA24" s="402"/>
      <c r="AB24" s="402"/>
      <c r="AC24" s="402"/>
      <c r="AD24" s="402"/>
      <c r="AE24" s="402"/>
      <c r="AF24" s="402"/>
      <c r="AG24" s="402"/>
      <c r="AH24" s="402"/>
      <c r="AI24" s="402"/>
      <c r="AJ24" s="402"/>
      <c r="AK24" s="402"/>
      <c r="AL24" s="1148"/>
    </row>
    <row r="25" spans="2:38" ht="17.25" customHeight="1">
      <c r="B25" s="2742"/>
      <c r="C25" s="2743"/>
      <c r="D25" s="2749"/>
      <c r="E25" s="2702"/>
      <c r="F25" s="2702"/>
      <c r="G25" s="2736"/>
      <c r="H25" s="403"/>
      <c r="I25" s="2755" t="s">
        <v>17</v>
      </c>
      <c r="J25" s="2756"/>
      <c r="K25" s="2756"/>
      <c r="L25" s="2757"/>
      <c r="M25" s="2693">
        <v>4</v>
      </c>
      <c r="N25" s="2694"/>
      <c r="O25" s="2695"/>
      <c r="P25" s="2693">
        <v>5</v>
      </c>
      <c r="Q25" s="2694"/>
      <c r="R25" s="2695"/>
      <c r="S25" s="2693">
        <v>6</v>
      </c>
      <c r="T25" s="2694"/>
      <c r="U25" s="2695"/>
      <c r="V25" s="2693">
        <v>7</v>
      </c>
      <c r="W25" s="2694"/>
      <c r="X25" s="2695"/>
      <c r="Y25" s="2693">
        <v>8</v>
      </c>
      <c r="Z25" s="2694"/>
      <c r="AA25" s="2695"/>
      <c r="AB25" s="2693">
        <v>9</v>
      </c>
      <c r="AC25" s="2694"/>
      <c r="AD25" s="2695"/>
      <c r="AE25" s="2693">
        <v>10</v>
      </c>
      <c r="AF25" s="2694"/>
      <c r="AG25" s="2695"/>
      <c r="AH25" s="2693">
        <v>11</v>
      </c>
      <c r="AI25" s="2694"/>
      <c r="AJ25" s="2695"/>
      <c r="AL25" s="1149"/>
    </row>
    <row r="26" spans="2:38" ht="17.25" customHeight="1">
      <c r="B26" s="2742"/>
      <c r="C26" s="2743"/>
      <c r="D26" s="2749"/>
      <c r="E26" s="2702"/>
      <c r="F26" s="2702"/>
      <c r="G26" s="2736"/>
      <c r="H26" s="403"/>
      <c r="I26" s="2758"/>
      <c r="J26" s="2759"/>
      <c r="K26" s="2759"/>
      <c r="L26" s="2760"/>
      <c r="M26" s="2696"/>
      <c r="N26" s="2697"/>
      <c r="O26" s="2698"/>
      <c r="P26" s="2696"/>
      <c r="Q26" s="2697"/>
      <c r="R26" s="2698"/>
      <c r="S26" s="2696"/>
      <c r="T26" s="2697"/>
      <c r="U26" s="2698"/>
      <c r="V26" s="2696"/>
      <c r="W26" s="2697"/>
      <c r="X26" s="2698"/>
      <c r="Y26" s="2696"/>
      <c r="Z26" s="2697"/>
      <c r="AA26" s="2698"/>
      <c r="AB26" s="2696"/>
      <c r="AC26" s="2697"/>
      <c r="AD26" s="2698"/>
      <c r="AE26" s="2696"/>
      <c r="AF26" s="2697"/>
      <c r="AG26" s="2698"/>
      <c r="AH26" s="2696"/>
      <c r="AI26" s="2697"/>
      <c r="AJ26" s="2698"/>
      <c r="AL26" s="1149"/>
    </row>
    <row r="27" spans="2:38" ht="17.25" customHeight="1">
      <c r="B27" s="2742"/>
      <c r="C27" s="2743"/>
      <c r="D27" s="2749"/>
      <c r="E27" s="2702"/>
      <c r="F27" s="2702"/>
      <c r="G27" s="2736"/>
      <c r="I27" s="2678" t="s">
        <v>1791</v>
      </c>
      <c r="J27" s="2709"/>
      <c r="K27" s="2709"/>
      <c r="L27" s="2710"/>
      <c r="M27" s="2703"/>
      <c r="N27" s="2704"/>
      <c r="O27" s="2705"/>
      <c r="P27" s="2703"/>
      <c r="Q27" s="2704"/>
      <c r="R27" s="2705"/>
      <c r="S27" s="2703"/>
      <c r="T27" s="2704"/>
      <c r="U27" s="2705"/>
      <c r="V27" s="2703"/>
      <c r="W27" s="2704"/>
      <c r="X27" s="2705"/>
      <c r="Y27" s="2703"/>
      <c r="Z27" s="2704"/>
      <c r="AA27" s="2705"/>
      <c r="AB27" s="2703"/>
      <c r="AC27" s="2704"/>
      <c r="AD27" s="2705"/>
      <c r="AE27" s="2703"/>
      <c r="AF27" s="2704"/>
      <c r="AG27" s="2705"/>
      <c r="AH27" s="2703"/>
      <c r="AI27" s="2704"/>
      <c r="AJ27" s="2705"/>
      <c r="AL27" s="1149"/>
    </row>
    <row r="28" spans="2:38" ht="17.25" customHeight="1">
      <c r="B28" s="2742"/>
      <c r="C28" s="2743"/>
      <c r="D28" s="2749"/>
      <c r="E28" s="2702"/>
      <c r="F28" s="2702"/>
      <c r="G28" s="2736"/>
      <c r="I28" s="2711"/>
      <c r="J28" s="2712"/>
      <c r="K28" s="2712"/>
      <c r="L28" s="2713"/>
      <c r="M28" s="2706"/>
      <c r="N28" s="2707"/>
      <c r="O28" s="2708"/>
      <c r="P28" s="2706"/>
      <c r="Q28" s="2707"/>
      <c r="R28" s="2708"/>
      <c r="S28" s="2706"/>
      <c r="T28" s="2707"/>
      <c r="U28" s="2708"/>
      <c r="V28" s="2706"/>
      <c r="W28" s="2707"/>
      <c r="X28" s="2708"/>
      <c r="Y28" s="2706"/>
      <c r="Z28" s="2707"/>
      <c r="AA28" s="2708"/>
      <c r="AB28" s="2706"/>
      <c r="AC28" s="2707"/>
      <c r="AD28" s="2708"/>
      <c r="AE28" s="2706"/>
      <c r="AF28" s="2707"/>
      <c r="AG28" s="2708"/>
      <c r="AH28" s="2706"/>
      <c r="AI28" s="2707"/>
      <c r="AJ28" s="2708"/>
      <c r="AL28" s="1149"/>
    </row>
    <row r="29" spans="2:38" ht="17.25" customHeight="1">
      <c r="B29" s="2742"/>
      <c r="C29" s="2743"/>
      <c r="D29" s="2749"/>
      <c r="E29" s="2702"/>
      <c r="F29" s="2702"/>
      <c r="G29" s="2736"/>
      <c r="I29" s="2678" t="s">
        <v>1792</v>
      </c>
      <c r="J29" s="2679"/>
      <c r="K29" s="2679"/>
      <c r="L29" s="2680"/>
      <c r="M29" s="2684"/>
      <c r="N29" s="2685"/>
      <c r="O29" s="2686"/>
      <c r="P29" s="2684"/>
      <c r="Q29" s="2685"/>
      <c r="R29" s="2686"/>
      <c r="S29" s="2684"/>
      <c r="T29" s="2685"/>
      <c r="U29" s="2686"/>
      <c r="V29" s="2684"/>
      <c r="W29" s="2685"/>
      <c r="X29" s="2686"/>
      <c r="Y29" s="2684"/>
      <c r="Z29" s="2685"/>
      <c r="AA29" s="2686"/>
      <c r="AB29" s="2684"/>
      <c r="AC29" s="2685"/>
      <c r="AD29" s="2686"/>
      <c r="AE29" s="2684"/>
      <c r="AF29" s="2685"/>
      <c r="AG29" s="2686"/>
      <c r="AH29" s="2684"/>
      <c r="AI29" s="2685"/>
      <c r="AJ29" s="2686"/>
      <c r="AL29" s="1149"/>
    </row>
    <row r="30" spans="2:38" ht="17.25" customHeight="1">
      <c r="B30" s="2742"/>
      <c r="C30" s="2743"/>
      <c r="D30" s="2749"/>
      <c r="E30" s="2702"/>
      <c r="F30" s="2702"/>
      <c r="G30" s="2736"/>
      <c r="I30" s="2681"/>
      <c r="J30" s="2682"/>
      <c r="K30" s="2682"/>
      <c r="L30" s="2683"/>
      <c r="M30" s="2687"/>
      <c r="N30" s="2688"/>
      <c r="O30" s="2689"/>
      <c r="P30" s="2687"/>
      <c r="Q30" s="2688"/>
      <c r="R30" s="2689"/>
      <c r="S30" s="2687"/>
      <c r="T30" s="2688"/>
      <c r="U30" s="2689"/>
      <c r="V30" s="2687"/>
      <c r="W30" s="2688"/>
      <c r="X30" s="2689"/>
      <c r="Y30" s="2687"/>
      <c r="Z30" s="2688"/>
      <c r="AA30" s="2689"/>
      <c r="AB30" s="2687"/>
      <c r="AC30" s="2688"/>
      <c r="AD30" s="2689"/>
      <c r="AE30" s="2687"/>
      <c r="AF30" s="2688"/>
      <c r="AG30" s="2689"/>
      <c r="AH30" s="2687"/>
      <c r="AI30" s="2688"/>
      <c r="AJ30" s="2689"/>
      <c r="AL30" s="1149"/>
    </row>
    <row r="31" spans="2:38" ht="17.25" customHeight="1" thickBot="1">
      <c r="B31" s="2742"/>
      <c r="C31" s="2743"/>
      <c r="D31" s="2749"/>
      <c r="E31" s="2702"/>
      <c r="F31" s="2702"/>
      <c r="G31" s="2736"/>
      <c r="I31" s="404"/>
      <c r="J31" s="404"/>
      <c r="K31" s="404"/>
      <c r="L31" s="404"/>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L31" s="1149"/>
    </row>
    <row r="32" spans="2:38" ht="17.25" customHeight="1">
      <c r="B32" s="2742"/>
      <c r="C32" s="2743"/>
      <c r="D32" s="2749"/>
      <c r="E32" s="2702"/>
      <c r="F32" s="2702"/>
      <c r="G32" s="2736"/>
      <c r="I32" s="2755" t="s">
        <v>17</v>
      </c>
      <c r="J32" s="2756"/>
      <c r="K32" s="2756"/>
      <c r="L32" s="2757"/>
      <c r="M32" s="2693">
        <v>12</v>
      </c>
      <c r="N32" s="2694"/>
      <c r="O32" s="2695"/>
      <c r="P32" s="2693">
        <v>1</v>
      </c>
      <c r="Q32" s="2694"/>
      <c r="R32" s="2695"/>
      <c r="S32" s="2693">
        <v>2</v>
      </c>
      <c r="T32" s="2694"/>
      <c r="U32" s="2695"/>
      <c r="V32" s="2693">
        <v>3</v>
      </c>
      <c r="W32" s="2694"/>
      <c r="X32" s="2694"/>
      <c r="Y32" s="2699" t="s">
        <v>1</v>
      </c>
      <c r="Z32" s="2700"/>
      <c r="AA32" s="2700"/>
      <c r="AB32" s="2701"/>
      <c r="AC32" s="405"/>
      <c r="AD32" s="2702"/>
      <c r="AE32" s="2702"/>
      <c r="AF32" s="2702"/>
      <c r="AG32" s="2702"/>
      <c r="AH32" s="2702"/>
      <c r="AI32" s="2702"/>
      <c r="AJ32" s="2702"/>
      <c r="AK32" s="2702"/>
      <c r="AL32" s="1149"/>
    </row>
    <row r="33" spans="2:38" ht="17.25" customHeight="1">
      <c r="B33" s="2742"/>
      <c r="C33" s="2743"/>
      <c r="D33" s="2749"/>
      <c r="E33" s="2702"/>
      <c r="F33" s="2702"/>
      <c r="G33" s="2736"/>
      <c r="I33" s="2758"/>
      <c r="J33" s="2759"/>
      <c r="K33" s="2759"/>
      <c r="L33" s="2760"/>
      <c r="M33" s="2696"/>
      <c r="N33" s="2697"/>
      <c r="O33" s="2698"/>
      <c r="P33" s="2696"/>
      <c r="Q33" s="2697"/>
      <c r="R33" s="2698"/>
      <c r="S33" s="2696"/>
      <c r="T33" s="2697"/>
      <c r="U33" s="2698"/>
      <c r="V33" s="2696"/>
      <c r="W33" s="2697"/>
      <c r="X33" s="2697"/>
      <c r="Y33" s="2675"/>
      <c r="Z33" s="2676"/>
      <c r="AA33" s="2676"/>
      <c r="AB33" s="2677"/>
      <c r="AC33" s="405"/>
      <c r="AD33" s="2702"/>
      <c r="AE33" s="2702"/>
      <c r="AF33" s="2702"/>
      <c r="AG33" s="2702"/>
      <c r="AH33" s="2702"/>
      <c r="AI33" s="2702"/>
      <c r="AJ33" s="2702"/>
      <c r="AK33" s="2702"/>
      <c r="AL33" s="1149"/>
    </row>
    <row r="34" spans="2:38" ht="17.25" customHeight="1">
      <c r="B34" s="2742"/>
      <c r="C34" s="2743"/>
      <c r="D34" s="2749"/>
      <c r="E34" s="2702"/>
      <c r="F34" s="2702"/>
      <c r="G34" s="2736"/>
      <c r="I34" s="2678" t="s">
        <v>1791</v>
      </c>
      <c r="J34" s="2709"/>
      <c r="K34" s="2709"/>
      <c r="L34" s="2710"/>
      <c r="M34" s="2703"/>
      <c r="N34" s="2704"/>
      <c r="O34" s="2705"/>
      <c r="P34" s="2703"/>
      <c r="Q34" s="2704"/>
      <c r="R34" s="2705"/>
      <c r="S34" s="2703"/>
      <c r="T34" s="2704"/>
      <c r="U34" s="2705"/>
      <c r="V34" s="2703"/>
      <c r="W34" s="2704"/>
      <c r="X34" s="2704"/>
      <c r="Y34" s="2672">
        <f>SUM(M27:AJ28,M34:X35)</f>
        <v>0</v>
      </c>
      <c r="Z34" s="2673"/>
      <c r="AA34" s="2673"/>
      <c r="AB34" s="2674"/>
      <c r="AC34" s="405"/>
      <c r="AD34" s="2702"/>
      <c r="AE34" s="2702"/>
      <c r="AF34" s="2702"/>
      <c r="AG34" s="2702"/>
      <c r="AH34" s="2702"/>
      <c r="AI34" s="2702"/>
      <c r="AJ34" s="2702"/>
      <c r="AK34" s="2702"/>
      <c r="AL34" s="1149"/>
    </row>
    <row r="35" spans="2:38" ht="17.25" customHeight="1">
      <c r="B35" s="2742"/>
      <c r="C35" s="2743"/>
      <c r="D35" s="2749"/>
      <c r="E35" s="2702"/>
      <c r="F35" s="2702"/>
      <c r="G35" s="2736"/>
      <c r="I35" s="2711"/>
      <c r="J35" s="2712"/>
      <c r="K35" s="2712"/>
      <c r="L35" s="2713"/>
      <c r="M35" s="2706"/>
      <c r="N35" s="2707"/>
      <c r="O35" s="2708"/>
      <c r="P35" s="2706"/>
      <c r="Q35" s="2707"/>
      <c r="R35" s="2708"/>
      <c r="S35" s="2706"/>
      <c r="T35" s="2707"/>
      <c r="U35" s="2708"/>
      <c r="V35" s="2706"/>
      <c r="W35" s="2707"/>
      <c r="X35" s="2707"/>
      <c r="Y35" s="2675"/>
      <c r="Z35" s="2676"/>
      <c r="AA35" s="2676"/>
      <c r="AB35" s="2677"/>
      <c r="AC35" s="405"/>
      <c r="AD35" s="2599"/>
      <c r="AE35" s="2599"/>
      <c r="AF35" s="2599"/>
      <c r="AG35" s="2599"/>
      <c r="AH35" s="2599"/>
      <c r="AI35" s="2599"/>
      <c r="AJ35" s="2599"/>
      <c r="AK35" s="2599"/>
      <c r="AL35" s="1149"/>
    </row>
    <row r="36" spans="2:38" ht="17.25" customHeight="1">
      <c r="B36" s="2742"/>
      <c r="C36" s="2743"/>
      <c r="D36" s="2749"/>
      <c r="E36" s="2702"/>
      <c r="F36" s="2702"/>
      <c r="G36" s="2736"/>
      <c r="I36" s="2678" t="s">
        <v>1792</v>
      </c>
      <c r="J36" s="2679"/>
      <c r="K36" s="2679"/>
      <c r="L36" s="2680"/>
      <c r="M36" s="2684"/>
      <c r="N36" s="2685"/>
      <c r="O36" s="2686"/>
      <c r="P36" s="2684"/>
      <c r="Q36" s="2685"/>
      <c r="R36" s="2686"/>
      <c r="S36" s="2684"/>
      <c r="T36" s="2685"/>
      <c r="U36" s="2686"/>
      <c r="V36" s="2684"/>
      <c r="W36" s="2685"/>
      <c r="X36" s="2685"/>
      <c r="Y36" s="2672">
        <f>SUM(M29:AJ30,M36:X37)</f>
        <v>0</v>
      </c>
      <c r="Z36" s="2673"/>
      <c r="AA36" s="2673"/>
      <c r="AB36" s="2674"/>
      <c r="AC36" s="405"/>
      <c r="AD36" s="2599"/>
      <c r="AE36" s="2599"/>
      <c r="AF36" s="2599"/>
      <c r="AG36" s="2599"/>
      <c r="AH36" s="2599"/>
      <c r="AI36" s="2599"/>
      <c r="AJ36" s="2599"/>
      <c r="AK36" s="2599"/>
      <c r="AL36" s="1149"/>
    </row>
    <row r="37" spans="2:38" ht="17.25" customHeight="1" thickBot="1">
      <c r="B37" s="2742"/>
      <c r="C37" s="2743"/>
      <c r="D37" s="2749"/>
      <c r="E37" s="2702"/>
      <c r="F37" s="2702"/>
      <c r="G37" s="2736"/>
      <c r="I37" s="2681"/>
      <c r="J37" s="2682"/>
      <c r="K37" s="2682"/>
      <c r="L37" s="2683"/>
      <c r="M37" s="2687"/>
      <c r="N37" s="2688"/>
      <c r="O37" s="2689"/>
      <c r="P37" s="2687"/>
      <c r="Q37" s="2688"/>
      <c r="R37" s="2689"/>
      <c r="S37" s="2687"/>
      <c r="T37" s="2688"/>
      <c r="U37" s="2689"/>
      <c r="V37" s="2687"/>
      <c r="W37" s="2688"/>
      <c r="X37" s="2688"/>
      <c r="Y37" s="2690"/>
      <c r="Z37" s="2691"/>
      <c r="AA37" s="2691"/>
      <c r="AB37" s="2692"/>
      <c r="AC37" s="405"/>
      <c r="AD37" s="405"/>
      <c r="AL37" s="1149"/>
    </row>
    <row r="38" spans="2:38" ht="17.25" customHeight="1" thickBot="1">
      <c r="B38" s="2742"/>
      <c r="C38" s="2743"/>
      <c r="D38" s="2749"/>
      <c r="E38" s="2702"/>
      <c r="F38" s="2702"/>
      <c r="G38" s="2736"/>
      <c r="I38" s="406"/>
      <c r="S38" s="403"/>
      <c r="AD38" s="2663"/>
      <c r="AE38" s="2663"/>
      <c r="AF38" s="2663"/>
      <c r="AG38" s="2663"/>
      <c r="AH38" s="2663"/>
      <c r="AI38" s="2663"/>
      <c r="AJ38" s="2663"/>
      <c r="AK38" s="2663"/>
      <c r="AL38" s="1149"/>
    </row>
    <row r="39" spans="2:38" ht="17.25" customHeight="1">
      <c r="B39" s="2742"/>
      <c r="C39" s="2743"/>
      <c r="D39" s="2749"/>
      <c r="E39" s="2702"/>
      <c r="F39" s="2702"/>
      <c r="G39" s="2736"/>
      <c r="I39" s="2770" t="s">
        <v>1793</v>
      </c>
      <c r="J39" s="2771"/>
      <c r="K39" s="2771"/>
      <c r="L39" s="2771"/>
      <c r="M39" s="2771"/>
      <c r="N39" s="2771"/>
      <c r="O39" s="2772"/>
      <c r="P39" s="2776"/>
      <c r="Q39" s="2777"/>
      <c r="R39" s="2777"/>
      <c r="S39" s="2777"/>
      <c r="T39" s="2777"/>
      <c r="U39" s="2777"/>
      <c r="V39" s="2777"/>
      <c r="W39" s="2777"/>
      <c r="X39" s="2777"/>
      <c r="Y39" s="2780" t="s">
        <v>634</v>
      </c>
      <c r="Z39" s="2781"/>
      <c r="AD39" s="2663"/>
      <c r="AE39" s="2663"/>
      <c r="AF39" s="2663"/>
      <c r="AG39" s="2663"/>
      <c r="AH39" s="2663"/>
      <c r="AI39" s="2663"/>
      <c r="AJ39" s="2663"/>
      <c r="AK39" s="2663"/>
      <c r="AL39" s="1149"/>
    </row>
    <row r="40" spans="2:38" ht="17.25" customHeight="1" thickBot="1">
      <c r="B40" s="2742"/>
      <c r="C40" s="2743"/>
      <c r="D40" s="2749"/>
      <c r="E40" s="2702"/>
      <c r="F40" s="2702"/>
      <c r="G40" s="2736"/>
      <c r="I40" s="2773"/>
      <c r="J40" s="2774"/>
      <c r="K40" s="2774"/>
      <c r="L40" s="2774"/>
      <c r="M40" s="2774"/>
      <c r="N40" s="2774"/>
      <c r="O40" s="2775"/>
      <c r="P40" s="2778"/>
      <c r="Q40" s="2779"/>
      <c r="R40" s="2779"/>
      <c r="S40" s="2779"/>
      <c r="T40" s="2779"/>
      <c r="U40" s="2779"/>
      <c r="V40" s="2779"/>
      <c r="W40" s="2779"/>
      <c r="X40" s="2779"/>
      <c r="Y40" s="2782"/>
      <c r="Z40" s="2783"/>
      <c r="AD40" s="2663"/>
      <c r="AE40" s="2663"/>
      <c r="AF40" s="2663"/>
      <c r="AG40" s="2663"/>
      <c r="AH40" s="2663"/>
      <c r="AI40" s="2663"/>
      <c r="AJ40" s="2663"/>
      <c r="AK40" s="2663"/>
      <c r="AL40" s="1149"/>
    </row>
    <row r="41" spans="2:38" ht="18" customHeight="1" thickBot="1">
      <c r="B41" s="2742"/>
      <c r="C41" s="2743"/>
      <c r="D41" s="2749"/>
      <c r="E41" s="2702"/>
      <c r="F41" s="2702"/>
      <c r="G41" s="2736"/>
      <c r="I41" s="406"/>
      <c r="S41" s="403"/>
      <c r="AD41" s="586"/>
      <c r="AE41" s="586"/>
      <c r="AF41" s="586"/>
      <c r="AG41" s="586"/>
      <c r="AH41" s="586"/>
      <c r="AI41" s="586"/>
      <c r="AL41" s="1149"/>
    </row>
    <row r="42" spans="2:38" ht="39.75" customHeight="1" thickBot="1">
      <c r="B42" s="2742"/>
      <c r="C42" s="2743"/>
      <c r="D42" s="2749"/>
      <c r="E42" s="2702"/>
      <c r="F42" s="2702"/>
      <c r="G42" s="2736"/>
      <c r="I42" s="2784" t="s">
        <v>1794</v>
      </c>
      <c r="J42" s="2785"/>
      <c r="K42" s="2785"/>
      <c r="L42" s="2785"/>
      <c r="M42" s="2785"/>
      <c r="N42" s="2785"/>
      <c r="O42" s="2786"/>
      <c r="P42" s="2789" t="e">
        <f>P39/(Y34/Y36)/12</f>
        <v>#DIV/0!</v>
      </c>
      <c r="Q42" s="2790"/>
      <c r="R42" s="2790"/>
      <c r="S42" s="2790"/>
      <c r="T42" s="2790"/>
      <c r="U42" s="2790"/>
      <c r="V42" s="2790"/>
      <c r="W42" s="2790"/>
      <c r="X42" s="2790"/>
      <c r="Y42" s="2787" t="s">
        <v>634</v>
      </c>
      <c r="Z42" s="2788"/>
      <c r="AB42" s="2702" t="s">
        <v>1795</v>
      </c>
      <c r="AC42" s="2702"/>
      <c r="AD42" s="2702"/>
      <c r="AE42" s="2702"/>
      <c r="AF42" s="2702"/>
      <c r="AG42" s="2702"/>
      <c r="AH42" s="2702"/>
      <c r="AI42" s="2702"/>
      <c r="AJ42" s="2702"/>
      <c r="AK42" s="2702"/>
      <c r="AL42" s="1149"/>
    </row>
    <row r="43" spans="2:38" ht="18" customHeight="1" thickBot="1">
      <c r="B43" s="2742"/>
      <c r="C43" s="2743"/>
      <c r="D43" s="2749"/>
      <c r="E43" s="2702"/>
      <c r="F43" s="2702"/>
      <c r="G43" s="2736"/>
      <c r="I43" s="1157"/>
      <c r="J43" s="1157"/>
      <c r="K43" s="1157"/>
      <c r="L43" s="1157"/>
      <c r="M43" s="1157"/>
      <c r="N43" s="1157"/>
      <c r="O43" s="1157"/>
      <c r="P43" s="1158"/>
      <c r="Q43" s="1158"/>
      <c r="R43" s="1158"/>
      <c r="S43" s="1158"/>
      <c r="T43" s="1158"/>
      <c r="U43" s="1158"/>
      <c r="V43" s="1158"/>
      <c r="W43" s="1158"/>
      <c r="X43" s="1158"/>
      <c r="Y43" s="1159"/>
      <c r="Z43" s="1159"/>
      <c r="AB43" s="2702"/>
      <c r="AC43" s="2702"/>
      <c r="AD43" s="2702"/>
      <c r="AE43" s="2702"/>
      <c r="AF43" s="2702"/>
      <c r="AG43" s="2702"/>
      <c r="AH43" s="2702"/>
      <c r="AI43" s="2702"/>
      <c r="AJ43" s="2702"/>
      <c r="AK43" s="2702"/>
      <c r="AL43" s="1149"/>
    </row>
    <row r="44" spans="2:38" ht="54" customHeight="1" thickBot="1">
      <c r="B44" s="2742"/>
      <c r="C44" s="2743"/>
      <c r="D44" s="2749"/>
      <c r="E44" s="2702"/>
      <c r="F44" s="2702"/>
      <c r="G44" s="2736"/>
      <c r="I44" s="2791" t="s">
        <v>1796</v>
      </c>
      <c r="J44" s="2792"/>
      <c r="K44" s="2792"/>
      <c r="L44" s="2792"/>
      <c r="M44" s="2792"/>
      <c r="N44" s="2792"/>
      <c r="O44" s="2793"/>
      <c r="P44" s="2789" t="e">
        <f>P39/(Y34/Y36)/12+2000</f>
        <v>#DIV/0!</v>
      </c>
      <c r="Q44" s="2790"/>
      <c r="R44" s="2790"/>
      <c r="S44" s="2790"/>
      <c r="T44" s="2790"/>
      <c r="U44" s="2790"/>
      <c r="V44" s="2790"/>
      <c r="W44" s="2790"/>
      <c r="X44" s="2790"/>
      <c r="Y44" s="2787" t="s">
        <v>634</v>
      </c>
      <c r="Z44" s="2788"/>
      <c r="AB44" s="2702"/>
      <c r="AC44" s="2702"/>
      <c r="AD44" s="2702"/>
      <c r="AE44" s="2702"/>
      <c r="AF44" s="2702"/>
      <c r="AG44" s="2702"/>
      <c r="AH44" s="2702"/>
      <c r="AI44" s="2702"/>
      <c r="AJ44" s="2702"/>
      <c r="AK44" s="2702"/>
      <c r="AL44" s="1149"/>
    </row>
    <row r="45" spans="2:38" ht="29.25" customHeight="1">
      <c r="B45" s="2742"/>
      <c r="C45" s="2743"/>
      <c r="D45" s="2749"/>
      <c r="E45" s="2702"/>
      <c r="F45" s="2702"/>
      <c r="G45" s="2736"/>
      <c r="I45" s="406"/>
      <c r="S45" s="403"/>
      <c r="AD45" s="586"/>
      <c r="AE45" s="586"/>
      <c r="AF45" s="586"/>
      <c r="AG45" s="586"/>
      <c r="AH45" s="586"/>
      <c r="AI45" s="586"/>
      <c r="AL45" s="1149"/>
    </row>
    <row r="46" spans="2:38" ht="13.5" thickBot="1">
      <c r="B46" s="2744"/>
      <c r="C46" s="2745"/>
      <c r="D46" s="2754"/>
      <c r="E46" s="2738"/>
      <c r="F46" s="2738"/>
      <c r="G46" s="2739"/>
      <c r="H46" s="1150"/>
      <c r="I46" s="1150"/>
      <c r="J46" s="1150"/>
      <c r="K46" s="1150"/>
      <c r="L46" s="1150"/>
      <c r="M46" s="1150"/>
      <c r="N46" s="1150"/>
      <c r="O46" s="1150"/>
      <c r="P46" s="1150"/>
      <c r="Q46" s="1150"/>
      <c r="R46" s="1150"/>
      <c r="S46" s="1150"/>
      <c r="T46" s="1150"/>
      <c r="U46" s="1150"/>
      <c r="V46" s="1150"/>
      <c r="W46" s="1150"/>
      <c r="X46" s="1150"/>
      <c r="Y46" s="1150"/>
      <c r="Z46" s="1150"/>
      <c r="AA46" s="1150"/>
      <c r="AB46" s="1150"/>
      <c r="AC46" s="1150"/>
      <c r="AD46" s="1150"/>
      <c r="AE46" s="1150"/>
      <c r="AF46" s="1150"/>
      <c r="AG46" s="1150"/>
      <c r="AH46" s="1150"/>
      <c r="AI46" s="1150"/>
      <c r="AJ46" s="1150"/>
      <c r="AK46" s="1150"/>
      <c r="AL46" s="1151"/>
    </row>
    <row r="47" spans="2:38" ht="13.5" customHeight="1">
      <c r="B47" s="2761" t="s">
        <v>1789</v>
      </c>
      <c r="C47" s="2762"/>
      <c r="D47" s="2762"/>
      <c r="E47" s="2762"/>
      <c r="F47" s="2762"/>
      <c r="G47" s="2763"/>
      <c r="H47" s="2746" t="s">
        <v>830</v>
      </c>
      <c r="I47" s="2747"/>
      <c r="J47" s="2747"/>
      <c r="K47" s="2747"/>
      <c r="L47" s="2747"/>
      <c r="M47" s="2747"/>
      <c r="N47" s="2747"/>
      <c r="O47" s="2747"/>
      <c r="P47" s="2747"/>
      <c r="Q47" s="2747"/>
      <c r="R47" s="2747"/>
      <c r="S47" s="2748"/>
      <c r="T47" s="2664" t="s">
        <v>831</v>
      </c>
      <c r="U47" s="2665"/>
      <c r="V47" s="2665"/>
      <c r="W47" s="2665"/>
      <c r="X47" s="2665"/>
      <c r="Y47" s="2665"/>
      <c r="Z47" s="2665"/>
      <c r="AA47" s="2665"/>
      <c r="AB47" s="2665"/>
      <c r="AC47" s="2665"/>
      <c r="AD47" s="2665"/>
      <c r="AE47" s="2665"/>
      <c r="AF47" s="2665"/>
      <c r="AG47" s="2665"/>
      <c r="AH47" s="2665"/>
      <c r="AI47" s="2665"/>
      <c r="AJ47" s="2665"/>
      <c r="AK47" s="2665"/>
      <c r="AL47" s="2666"/>
    </row>
    <row r="48" spans="2:38">
      <c r="B48" s="2764"/>
      <c r="C48" s="2765"/>
      <c r="D48" s="2765"/>
      <c r="E48" s="2765"/>
      <c r="F48" s="2765"/>
      <c r="G48" s="2766"/>
      <c r="H48" s="2749"/>
      <c r="I48" s="2702"/>
      <c r="J48" s="2702"/>
      <c r="K48" s="2702"/>
      <c r="L48" s="2702"/>
      <c r="M48" s="2702"/>
      <c r="N48" s="2702"/>
      <c r="O48" s="2702"/>
      <c r="P48" s="2702"/>
      <c r="Q48" s="2702"/>
      <c r="R48" s="2702"/>
      <c r="S48" s="2736"/>
      <c r="T48" s="2667"/>
      <c r="U48" s="2599"/>
      <c r="V48" s="2599"/>
      <c r="W48" s="2599"/>
      <c r="X48" s="2599"/>
      <c r="Y48" s="2599"/>
      <c r="Z48" s="2599"/>
      <c r="AA48" s="2599"/>
      <c r="AB48" s="2599"/>
      <c r="AC48" s="2599"/>
      <c r="AD48" s="2599"/>
      <c r="AE48" s="2599"/>
      <c r="AF48" s="2599"/>
      <c r="AG48" s="2599"/>
      <c r="AH48" s="2599"/>
      <c r="AI48" s="2599"/>
      <c r="AJ48" s="2599"/>
      <c r="AK48" s="2599"/>
      <c r="AL48" s="2668"/>
    </row>
    <row r="49" spans="2:38" ht="13.5" thickBot="1">
      <c r="B49" s="2767"/>
      <c r="C49" s="2768"/>
      <c r="D49" s="2768"/>
      <c r="E49" s="2768"/>
      <c r="F49" s="2768"/>
      <c r="G49" s="2769"/>
      <c r="H49" s="2754"/>
      <c r="I49" s="2738"/>
      <c r="J49" s="2738"/>
      <c r="K49" s="2738"/>
      <c r="L49" s="2738"/>
      <c r="M49" s="2738"/>
      <c r="N49" s="2738"/>
      <c r="O49" s="2738"/>
      <c r="P49" s="2738"/>
      <c r="Q49" s="2738"/>
      <c r="R49" s="2738"/>
      <c r="S49" s="2739"/>
      <c r="T49" s="2669"/>
      <c r="U49" s="2670"/>
      <c r="V49" s="2670"/>
      <c r="W49" s="2670"/>
      <c r="X49" s="2670"/>
      <c r="Y49" s="2670"/>
      <c r="Z49" s="2670"/>
      <c r="AA49" s="2670"/>
      <c r="AB49" s="2670"/>
      <c r="AC49" s="2670"/>
      <c r="AD49" s="2670"/>
      <c r="AE49" s="2670"/>
      <c r="AF49" s="2670"/>
      <c r="AG49" s="2670"/>
      <c r="AH49" s="2670"/>
      <c r="AI49" s="2670"/>
      <c r="AJ49" s="2670"/>
      <c r="AK49" s="2670"/>
      <c r="AL49" s="2671"/>
    </row>
    <row r="50" spans="2:38" ht="106.5" customHeight="1">
      <c r="B50" s="2589" t="s">
        <v>1797</v>
      </c>
      <c r="C50" s="2589"/>
      <c r="D50" s="2589"/>
      <c r="E50" s="2589"/>
      <c r="F50" s="2589"/>
      <c r="G50" s="2589"/>
      <c r="H50" s="2589"/>
      <c r="I50" s="2589"/>
      <c r="J50" s="2589"/>
      <c r="K50" s="2589"/>
      <c r="L50" s="2589"/>
      <c r="M50" s="2589"/>
      <c r="N50" s="2589"/>
      <c r="O50" s="2589"/>
      <c r="P50" s="2589"/>
      <c r="Q50" s="2589"/>
      <c r="R50" s="2589"/>
      <c r="S50" s="2589"/>
      <c r="T50" s="2589"/>
      <c r="U50" s="2589"/>
      <c r="V50" s="2589"/>
      <c r="W50" s="2589"/>
      <c r="X50" s="2589"/>
      <c r="Y50" s="2589"/>
      <c r="Z50" s="2589"/>
      <c r="AA50" s="2589"/>
      <c r="AB50" s="2589"/>
      <c r="AC50" s="2589"/>
      <c r="AD50" s="2589"/>
      <c r="AE50" s="2589"/>
      <c r="AF50" s="2589"/>
      <c r="AG50" s="2589"/>
      <c r="AH50" s="2589"/>
      <c r="AI50" s="2589"/>
      <c r="AJ50" s="2589"/>
      <c r="AK50" s="2589"/>
      <c r="AL50" s="2589"/>
    </row>
  </sheetData>
  <customSheetViews>
    <customSheetView guid="{86B41AF5-FF3A-4416-A5C4-EFC15DC936A3}" scale="110" showPageBreaks="1" showGridLines="0" printArea="1" view="pageBreakPreview">
      <selection activeCell="B1" sqref="B1"/>
      <pageMargins left="0.7" right="0.7" top="0.75" bottom="0.75" header="0.3" footer="0.3"/>
      <pageSetup paperSize="9" orientation="portrait" r:id="rId1"/>
    </customSheetView>
  </customSheetViews>
  <mergeCells count="74">
    <mergeCell ref="AB42:AK44"/>
    <mergeCell ref="B47:G49"/>
    <mergeCell ref="H47:S49"/>
    <mergeCell ref="I39:O40"/>
    <mergeCell ref="P39:X40"/>
    <mergeCell ref="Y39:Z40"/>
    <mergeCell ref="I42:O42"/>
    <mergeCell ref="Y42:Z42"/>
    <mergeCell ref="P42:X42"/>
    <mergeCell ref="I44:O44"/>
    <mergeCell ref="P44:X44"/>
    <mergeCell ref="Y44:Z44"/>
    <mergeCell ref="V25:X26"/>
    <mergeCell ref="I29:L30"/>
    <mergeCell ref="M29:O30"/>
    <mergeCell ref="P29:R30"/>
    <mergeCell ref="S29:U30"/>
    <mergeCell ref="V29:X30"/>
    <mergeCell ref="B12:G16"/>
    <mergeCell ref="B17:C46"/>
    <mergeCell ref="D17:G23"/>
    <mergeCell ref="D24:G46"/>
    <mergeCell ref="I25:L26"/>
    <mergeCell ref="I34:L35"/>
    <mergeCell ref="I32:L33"/>
    <mergeCell ref="A3:AL4"/>
    <mergeCell ref="B6:G7"/>
    <mergeCell ref="J6:AL7"/>
    <mergeCell ref="B8:G11"/>
    <mergeCell ref="J8:AL9"/>
    <mergeCell ref="J10:AL11"/>
    <mergeCell ref="Y25:AA26"/>
    <mergeCell ref="AB25:AD26"/>
    <mergeCell ref="AE25:AG26"/>
    <mergeCell ref="AH25:AJ26"/>
    <mergeCell ref="I27:L28"/>
    <mergeCell ref="M27:O28"/>
    <mergeCell ref="P27:R28"/>
    <mergeCell ref="S27:U28"/>
    <mergeCell ref="V27:X28"/>
    <mergeCell ref="Y27:AA28"/>
    <mergeCell ref="AB27:AD28"/>
    <mergeCell ref="AE27:AG28"/>
    <mergeCell ref="AH27:AJ28"/>
    <mergeCell ref="M25:O26"/>
    <mergeCell ref="P25:R26"/>
    <mergeCell ref="S25:U26"/>
    <mergeCell ref="M32:O33"/>
    <mergeCell ref="P32:R33"/>
    <mergeCell ref="S32:U33"/>
    <mergeCell ref="V32:X33"/>
    <mergeCell ref="AH29:AJ30"/>
    <mergeCell ref="Y32:AB33"/>
    <mergeCell ref="AD32:AK34"/>
    <mergeCell ref="M34:O35"/>
    <mergeCell ref="P34:R35"/>
    <mergeCell ref="S34:U35"/>
    <mergeCell ref="V34:X35"/>
    <mergeCell ref="AG1:AL1"/>
    <mergeCell ref="B50:AL50"/>
    <mergeCell ref="AD38:AK40"/>
    <mergeCell ref="T47:AL49"/>
    <mergeCell ref="Y34:AB35"/>
    <mergeCell ref="AD35:AI36"/>
    <mergeCell ref="AJ35:AK36"/>
    <mergeCell ref="I36:L37"/>
    <mergeCell ref="M36:O37"/>
    <mergeCell ref="P36:R37"/>
    <mergeCell ref="S36:U37"/>
    <mergeCell ref="V36:X37"/>
    <mergeCell ref="Y36:AB37"/>
    <mergeCell ref="Y29:AA30"/>
    <mergeCell ref="AB29:AD30"/>
    <mergeCell ref="AE29:AG30"/>
  </mergeCells>
  <phoneticPr fontId="6"/>
  <pageMargins left="1.31" right="0.7" top="0.75" bottom="0.75" header="0.3" footer="0.3"/>
  <pageSetup paperSize="9" scale="77"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1E7FF-91A0-43D3-AB17-8FAAFDB7B718}">
  <sheetPr codeName="Sheet8">
    <tabColor theme="8" tint="0.39997558519241921"/>
    <pageSetUpPr fitToPage="1"/>
  </sheetPr>
  <dimension ref="A1:AK244"/>
  <sheetViews>
    <sheetView showZeros="0" view="pageBreakPreview" topLeftCell="A2" zoomScale="85" zoomScaleNormal="85" zoomScaleSheetLayoutView="85" workbookViewId="0">
      <selection activeCell="B9" sqref="B9"/>
    </sheetView>
  </sheetViews>
  <sheetFormatPr defaultColWidth="9" defaultRowHeight="25" customHeight="1"/>
  <cols>
    <col min="1" max="2" width="15.6328125" style="613" customWidth="1"/>
    <col min="3" max="8" width="5.08984375" style="613" customWidth="1"/>
    <col min="9" max="9" width="5.26953125" style="613" customWidth="1"/>
    <col min="10" max="34" width="5.08984375" style="613" customWidth="1"/>
    <col min="35" max="37" width="8.6328125" style="613" customWidth="1"/>
    <col min="38" max="16384" width="9" style="613"/>
  </cols>
  <sheetData>
    <row r="1" spans="1:37" ht="26" thickBot="1">
      <c r="A1" s="612" t="s">
        <v>1161</v>
      </c>
      <c r="AJ1" s="1492" t="s">
        <v>1055</v>
      </c>
      <c r="AK1" s="1492"/>
    </row>
    <row r="2" spans="1:37" ht="30" customHeight="1" thickBot="1">
      <c r="A2" s="614" t="s">
        <v>39</v>
      </c>
      <c r="B2" s="1493"/>
      <c r="C2" s="1494"/>
      <c r="D2" s="1494"/>
      <c r="E2" s="1494"/>
      <c r="F2" s="1494"/>
      <c r="G2" s="1494"/>
      <c r="H2" s="1494"/>
      <c r="I2" s="1494"/>
      <c r="J2" s="1494"/>
      <c r="K2" s="1494"/>
      <c r="L2" s="1494"/>
      <c r="M2" s="1494"/>
      <c r="N2" s="1494"/>
      <c r="O2" s="1495"/>
      <c r="P2" s="1496" t="s">
        <v>40</v>
      </c>
      <c r="Q2" s="1497"/>
      <c r="R2" s="1497"/>
      <c r="S2" s="1497"/>
      <c r="T2" s="1497"/>
      <c r="U2" s="1498"/>
      <c r="V2" s="1493"/>
      <c r="W2" s="1494"/>
      <c r="X2" s="1494"/>
      <c r="Y2" s="1494"/>
      <c r="Z2" s="1494"/>
      <c r="AA2" s="1494"/>
      <c r="AB2" s="1494"/>
      <c r="AC2" s="1463" t="s">
        <v>41</v>
      </c>
      <c r="AD2" s="1464"/>
      <c r="AE2" s="1464"/>
      <c r="AF2" s="1464"/>
      <c r="AG2" s="1465"/>
      <c r="AH2" s="1475" t="e">
        <f>B4/W213</f>
        <v>#DIV/0!</v>
      </c>
      <c r="AI2" s="1476"/>
      <c r="AJ2" s="615" t="s">
        <v>520</v>
      </c>
      <c r="AK2" s="616">
        <v>1</v>
      </c>
    </row>
    <row r="3" spans="1:37" ht="30" customHeight="1" thickBot="1">
      <c r="A3" s="621" t="s">
        <v>718</v>
      </c>
      <c r="B3" s="658"/>
      <c r="C3" s="1496" t="s">
        <v>523</v>
      </c>
      <c r="D3" s="1497"/>
      <c r="E3" s="1497"/>
      <c r="F3" s="1497"/>
      <c r="G3" s="1497"/>
      <c r="H3" s="1498"/>
      <c r="I3" s="618"/>
      <c r="J3" s="615" t="s">
        <v>520</v>
      </c>
      <c r="K3" s="616">
        <v>1</v>
      </c>
      <c r="L3" s="1496" t="s">
        <v>290</v>
      </c>
      <c r="M3" s="1497"/>
      <c r="N3" s="1497"/>
      <c r="O3" s="1497"/>
      <c r="P3" s="1497"/>
      <c r="Q3" s="1497"/>
      <c r="R3" s="1497"/>
      <c r="S3" s="1498"/>
      <c r="T3" s="1461"/>
      <c r="U3" s="1480"/>
      <c r="V3" s="1462"/>
      <c r="W3" s="1489" t="s">
        <v>374</v>
      </c>
      <c r="X3" s="1490"/>
      <c r="Y3" s="1490"/>
      <c r="Z3" s="1490"/>
      <c r="AA3" s="1490"/>
      <c r="AB3" s="1491"/>
      <c r="AC3" s="1463" t="s">
        <v>42</v>
      </c>
      <c r="AD3" s="1464"/>
      <c r="AE3" s="1464"/>
      <c r="AF3" s="1464"/>
      <c r="AG3" s="1464"/>
      <c r="AH3" s="1475" t="e">
        <f>B4/(W213+F221)</f>
        <v>#DIV/0!</v>
      </c>
      <c r="AI3" s="1476"/>
      <c r="AJ3" s="615" t="s">
        <v>520</v>
      </c>
      <c r="AK3" s="616">
        <v>1</v>
      </c>
    </row>
    <row r="4" spans="1:37" ht="30" customHeight="1" thickBot="1">
      <c r="A4" s="619" t="s">
        <v>289</v>
      </c>
      <c r="B4" s="620"/>
      <c r="C4" s="1501" t="s">
        <v>524</v>
      </c>
      <c r="D4" s="1502"/>
      <c r="E4" s="1502"/>
      <c r="F4" s="1502"/>
      <c r="G4" s="1502"/>
      <c r="H4" s="1503"/>
      <c r="I4" s="1454" t="e">
        <f>B4/I3</f>
        <v>#DIV/0!</v>
      </c>
      <c r="J4" s="1478"/>
      <c r="K4" s="1455"/>
      <c r="L4" s="1496" t="s">
        <v>525</v>
      </c>
      <c r="M4" s="1497"/>
      <c r="N4" s="1497"/>
      <c r="O4" s="1497"/>
      <c r="P4" s="1497"/>
      <c r="Q4" s="1497"/>
      <c r="R4" s="1497"/>
      <c r="S4" s="1498"/>
      <c r="T4" s="1461"/>
      <c r="U4" s="1480"/>
      <c r="V4" s="1462"/>
      <c r="W4" s="1481" t="e">
        <f>I4+T3+T4</f>
        <v>#DIV/0!</v>
      </c>
      <c r="X4" s="1482"/>
      <c r="Y4" s="1482"/>
      <c r="Z4" s="1482"/>
      <c r="AA4" s="1482"/>
      <c r="AB4" s="1483"/>
      <c r="AC4" s="1463" t="s">
        <v>44</v>
      </c>
      <c r="AD4" s="1484"/>
      <c r="AE4" s="1484"/>
      <c r="AF4" s="1484"/>
      <c r="AG4" s="1485"/>
      <c r="AH4" s="1475" t="e">
        <f>B4/F220</f>
        <v>#DIV/0!</v>
      </c>
      <c r="AI4" s="1476"/>
      <c r="AJ4" s="615" t="s">
        <v>520</v>
      </c>
      <c r="AK4" s="616">
        <v>1</v>
      </c>
    </row>
    <row r="5" spans="1:37" ht="25" customHeight="1" thickBot="1">
      <c r="A5" s="1469" t="s">
        <v>45</v>
      </c>
      <c r="B5" s="1469" t="s">
        <v>46</v>
      </c>
      <c r="C5" s="1472" t="s">
        <v>47</v>
      </c>
      <c r="D5" s="1466" t="s">
        <v>48</v>
      </c>
      <c r="E5" s="1472" t="s">
        <v>53</v>
      </c>
      <c r="F5" s="1466" t="s">
        <v>54</v>
      </c>
      <c r="G5" s="1463" t="s">
        <v>55</v>
      </c>
      <c r="H5" s="1464"/>
      <c r="I5" s="1464"/>
      <c r="J5" s="1464"/>
      <c r="K5" s="1464"/>
      <c r="L5" s="1464"/>
      <c r="M5" s="1465"/>
      <c r="N5" s="1463" t="s">
        <v>56</v>
      </c>
      <c r="O5" s="1464"/>
      <c r="P5" s="1464"/>
      <c r="Q5" s="1464"/>
      <c r="R5" s="1464"/>
      <c r="S5" s="1464"/>
      <c r="T5" s="1465"/>
      <c r="U5" s="1463" t="s">
        <v>57</v>
      </c>
      <c r="V5" s="1464"/>
      <c r="W5" s="1464"/>
      <c r="X5" s="1464"/>
      <c r="Y5" s="1464"/>
      <c r="Z5" s="1464"/>
      <c r="AA5" s="1465"/>
      <c r="AB5" s="1463" t="s">
        <v>58</v>
      </c>
      <c r="AC5" s="1464"/>
      <c r="AD5" s="1464"/>
      <c r="AE5" s="1464"/>
      <c r="AF5" s="1464"/>
      <c r="AG5" s="1464"/>
      <c r="AH5" s="1465"/>
      <c r="AI5" s="1456" t="s">
        <v>59</v>
      </c>
      <c r="AJ5" s="1456" t="s">
        <v>60</v>
      </c>
      <c r="AK5" s="1456" t="s">
        <v>61</v>
      </c>
    </row>
    <row r="6" spans="1:37" ht="25" customHeight="1" thickBot="1">
      <c r="A6" s="1470"/>
      <c r="B6" s="1470"/>
      <c r="C6" s="1473"/>
      <c r="D6" s="1467"/>
      <c r="E6" s="1473"/>
      <c r="F6" s="1467"/>
      <c r="G6" s="621">
        <v>1</v>
      </c>
      <c r="H6" s="621">
        <v>2</v>
      </c>
      <c r="I6" s="621">
        <v>3</v>
      </c>
      <c r="J6" s="621">
        <v>4</v>
      </c>
      <c r="K6" s="621">
        <v>5</v>
      </c>
      <c r="L6" s="621">
        <v>6</v>
      </c>
      <c r="M6" s="621">
        <v>7</v>
      </c>
      <c r="N6" s="621">
        <v>8</v>
      </c>
      <c r="O6" s="621">
        <v>9</v>
      </c>
      <c r="P6" s="621">
        <v>10</v>
      </c>
      <c r="Q6" s="621">
        <v>11</v>
      </c>
      <c r="R6" s="621">
        <v>12</v>
      </c>
      <c r="S6" s="621">
        <v>13</v>
      </c>
      <c r="T6" s="621">
        <v>14</v>
      </c>
      <c r="U6" s="621">
        <v>15</v>
      </c>
      <c r="V6" s="621">
        <v>16</v>
      </c>
      <c r="W6" s="621">
        <v>17</v>
      </c>
      <c r="X6" s="621">
        <v>18</v>
      </c>
      <c r="Y6" s="621">
        <v>19</v>
      </c>
      <c r="Z6" s="621">
        <v>20</v>
      </c>
      <c r="AA6" s="621">
        <v>21</v>
      </c>
      <c r="AB6" s="621">
        <v>22</v>
      </c>
      <c r="AC6" s="621">
        <v>23</v>
      </c>
      <c r="AD6" s="621">
        <v>24</v>
      </c>
      <c r="AE6" s="621">
        <v>25</v>
      </c>
      <c r="AF6" s="621">
        <v>26</v>
      </c>
      <c r="AG6" s="621">
        <v>27</v>
      </c>
      <c r="AH6" s="621">
        <v>28</v>
      </c>
      <c r="AI6" s="1457"/>
      <c r="AJ6" s="1457"/>
      <c r="AK6" s="1457"/>
    </row>
    <row r="7" spans="1:37" ht="25" customHeight="1" thickBot="1">
      <c r="A7" s="1471"/>
      <c r="B7" s="1471"/>
      <c r="C7" s="1474"/>
      <c r="D7" s="1468"/>
      <c r="E7" s="1474"/>
      <c r="F7" s="1468"/>
      <c r="G7" s="622" t="s">
        <v>1389</v>
      </c>
      <c r="H7" s="622" t="s">
        <v>505</v>
      </c>
      <c r="I7" s="622" t="s">
        <v>500</v>
      </c>
      <c r="J7" s="622" t="s">
        <v>501</v>
      </c>
      <c r="K7" s="622" t="s">
        <v>502</v>
      </c>
      <c r="L7" s="622" t="s">
        <v>503</v>
      </c>
      <c r="M7" s="622" t="s">
        <v>504</v>
      </c>
      <c r="N7" s="622" t="s">
        <v>62</v>
      </c>
      <c r="O7" s="622" t="s">
        <v>505</v>
      </c>
      <c r="P7" s="622" t="s">
        <v>500</v>
      </c>
      <c r="Q7" s="622" t="s">
        <v>501</v>
      </c>
      <c r="R7" s="622" t="s">
        <v>502</v>
      </c>
      <c r="S7" s="622" t="s">
        <v>503</v>
      </c>
      <c r="T7" s="622" t="s">
        <v>504</v>
      </c>
      <c r="U7" s="622" t="s">
        <v>62</v>
      </c>
      <c r="V7" s="622" t="s">
        <v>505</v>
      </c>
      <c r="W7" s="622" t="s">
        <v>500</v>
      </c>
      <c r="X7" s="622" t="s">
        <v>501</v>
      </c>
      <c r="Y7" s="622" t="s">
        <v>502</v>
      </c>
      <c r="Z7" s="622" t="s">
        <v>503</v>
      </c>
      <c r="AA7" s="622" t="s">
        <v>504</v>
      </c>
      <c r="AB7" s="622" t="s">
        <v>62</v>
      </c>
      <c r="AC7" s="622" t="s">
        <v>505</v>
      </c>
      <c r="AD7" s="622" t="s">
        <v>500</v>
      </c>
      <c r="AE7" s="622" t="s">
        <v>501</v>
      </c>
      <c r="AF7" s="622" t="s">
        <v>502</v>
      </c>
      <c r="AG7" s="622" t="s">
        <v>503</v>
      </c>
      <c r="AH7" s="622" t="s">
        <v>504</v>
      </c>
      <c r="AI7" s="1458"/>
      <c r="AJ7" s="1458"/>
      <c r="AK7" s="1458"/>
    </row>
    <row r="8" spans="1:37" ht="30" customHeight="1" thickBot="1">
      <c r="A8" s="248" t="s">
        <v>77</v>
      </c>
      <c r="B8" s="248"/>
      <c r="C8" s="249"/>
      <c r="D8" s="249"/>
      <c r="E8" s="249"/>
      <c r="F8" s="249"/>
      <c r="G8" s="659"/>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59"/>
      <c r="AI8" s="624">
        <f t="shared" ref="AI8:AI207" si="0">SUM(G8:AH8)</f>
        <v>0</v>
      </c>
      <c r="AJ8" s="625"/>
      <c r="AK8" s="246">
        <f>ROUNDDOWN(AJ8/AG209,2)</f>
        <v>0</v>
      </c>
    </row>
    <row r="9" spans="1:37" ht="30" customHeight="1" thickBot="1">
      <c r="A9" s="248" t="s">
        <v>476</v>
      </c>
      <c r="B9" s="248"/>
      <c r="C9" s="249"/>
      <c r="D9" s="249"/>
      <c r="E9" s="249"/>
      <c r="F9" s="249"/>
      <c r="G9" s="659"/>
      <c r="H9" s="659"/>
      <c r="I9" s="659"/>
      <c r="J9" s="659"/>
      <c r="K9" s="659"/>
      <c r="L9" s="659"/>
      <c r="M9" s="659"/>
      <c r="N9" s="659"/>
      <c r="O9" s="659"/>
      <c r="P9" s="659"/>
      <c r="Q9" s="659"/>
      <c r="R9" s="659"/>
      <c r="S9" s="659"/>
      <c r="T9" s="659"/>
      <c r="U9" s="659"/>
      <c r="V9" s="659"/>
      <c r="W9" s="659"/>
      <c r="X9" s="659"/>
      <c r="Y9" s="659"/>
      <c r="Z9" s="659"/>
      <c r="AA9" s="659"/>
      <c r="AB9" s="659"/>
      <c r="AC9" s="659"/>
      <c r="AD9" s="659"/>
      <c r="AE9" s="659"/>
      <c r="AF9" s="659"/>
      <c r="AG9" s="659"/>
      <c r="AH9" s="659"/>
      <c r="AI9" s="624">
        <f t="shared" si="0"/>
        <v>0</v>
      </c>
      <c r="AJ9" s="625"/>
      <c r="AK9" s="246">
        <f>ROUNDDOWN(AJ9/AG209,2)</f>
        <v>0</v>
      </c>
    </row>
    <row r="10" spans="1:37" ht="30" customHeight="1" thickBot="1">
      <c r="A10" s="248"/>
      <c r="B10" s="248"/>
      <c r="C10" s="249"/>
      <c r="D10" s="249"/>
      <c r="E10" s="249"/>
      <c r="F10" s="24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24">
        <f t="shared" si="0"/>
        <v>0</v>
      </c>
      <c r="AJ10" s="625"/>
      <c r="AK10" s="246">
        <f>ROUNDDOWN(AJ10/AG209,2)</f>
        <v>0</v>
      </c>
    </row>
    <row r="11" spans="1:37" ht="30" customHeight="1" thickBot="1">
      <c r="A11" s="248"/>
      <c r="B11" s="248"/>
      <c r="C11" s="249"/>
      <c r="D11" s="249"/>
      <c r="E11" s="249"/>
      <c r="F11" s="249"/>
      <c r="G11" s="659"/>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24">
        <f t="shared" si="0"/>
        <v>0</v>
      </c>
      <c r="AJ11" s="625"/>
      <c r="AK11" s="246">
        <f>ROUNDDOWN(AJ11/AG209,2)</f>
        <v>0</v>
      </c>
    </row>
    <row r="12" spans="1:37" ht="30" customHeight="1" thickBot="1">
      <c r="A12" s="248"/>
      <c r="B12" s="248"/>
      <c r="C12" s="249"/>
      <c r="D12" s="249"/>
      <c r="E12" s="249"/>
      <c r="F12" s="249"/>
      <c r="G12" s="659"/>
      <c r="H12" s="659"/>
      <c r="I12" s="659"/>
      <c r="J12" s="659"/>
      <c r="K12" s="659"/>
      <c r="L12" s="659"/>
      <c r="M12" s="659">
        <v>0</v>
      </c>
      <c r="N12" s="659"/>
      <c r="O12" s="659"/>
      <c r="P12" s="659"/>
      <c r="Q12" s="659"/>
      <c r="R12" s="659"/>
      <c r="S12" s="659"/>
      <c r="T12" s="659"/>
      <c r="U12" s="659"/>
      <c r="V12" s="659"/>
      <c r="W12" s="659"/>
      <c r="X12" s="659"/>
      <c r="Y12" s="659"/>
      <c r="Z12" s="659"/>
      <c r="AA12" s="659"/>
      <c r="AB12" s="659"/>
      <c r="AC12" s="659"/>
      <c r="AD12" s="659"/>
      <c r="AE12" s="659"/>
      <c r="AF12" s="659"/>
      <c r="AG12" s="659"/>
      <c r="AH12" s="659"/>
      <c r="AI12" s="624">
        <f t="shared" si="0"/>
        <v>0</v>
      </c>
      <c r="AJ12" s="625"/>
      <c r="AK12" s="246">
        <f>ROUNDDOWN(AJ12/AG209,2)</f>
        <v>0</v>
      </c>
    </row>
    <row r="13" spans="1:37" ht="30" customHeight="1" thickBot="1">
      <c r="A13" s="248"/>
      <c r="B13" s="248"/>
      <c r="C13" s="249"/>
      <c r="D13" s="249"/>
      <c r="E13" s="249"/>
      <c r="F13" s="24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24">
        <f t="shared" si="0"/>
        <v>0</v>
      </c>
      <c r="AJ13" s="625"/>
      <c r="AK13" s="246">
        <f>ROUNDDOWN(AJ13/AG209,2)</f>
        <v>0</v>
      </c>
    </row>
    <row r="14" spans="1:37" ht="30" customHeight="1" thickBot="1">
      <c r="A14" s="248"/>
      <c r="B14" s="248"/>
      <c r="C14" s="249"/>
      <c r="D14" s="249"/>
      <c r="E14" s="249"/>
      <c r="F14" s="24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24">
        <f t="shared" si="0"/>
        <v>0</v>
      </c>
      <c r="AJ14" s="625"/>
      <c r="AK14" s="246">
        <f>ROUNDDOWN(AJ14/AG209,2)</f>
        <v>0</v>
      </c>
    </row>
    <row r="15" spans="1:37" ht="30" customHeight="1" thickBot="1">
      <c r="A15" s="248"/>
      <c r="B15" s="248"/>
      <c r="C15" s="249"/>
      <c r="D15" s="249"/>
      <c r="E15" s="249"/>
      <c r="F15" s="24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24">
        <f t="shared" si="0"/>
        <v>0</v>
      </c>
      <c r="AJ15" s="625"/>
      <c r="AK15" s="246">
        <f>ROUNDDOWN(AJ15/AG209,2)</f>
        <v>0</v>
      </c>
    </row>
    <row r="16" spans="1:37" ht="30" customHeight="1" thickBot="1">
      <c r="A16" s="248"/>
      <c r="B16" s="248"/>
      <c r="C16" s="249"/>
      <c r="D16" s="249"/>
      <c r="E16" s="249"/>
      <c r="F16" s="249"/>
      <c r="G16" s="659"/>
      <c r="H16" s="659"/>
      <c r="I16" s="659"/>
      <c r="J16" s="659"/>
      <c r="K16" s="659"/>
      <c r="L16" s="659"/>
      <c r="M16" s="659"/>
      <c r="N16" s="659"/>
      <c r="O16" s="659"/>
      <c r="P16" s="659"/>
      <c r="Q16" s="659"/>
      <c r="R16" s="659"/>
      <c r="S16" s="659"/>
      <c r="T16" s="659"/>
      <c r="U16" s="659"/>
      <c r="V16" s="659"/>
      <c r="W16" s="659"/>
      <c r="X16" s="659"/>
      <c r="Y16" s="659"/>
      <c r="Z16" s="659"/>
      <c r="AA16" s="659"/>
      <c r="AB16" s="659"/>
      <c r="AC16" s="659"/>
      <c r="AD16" s="659"/>
      <c r="AE16" s="659"/>
      <c r="AF16" s="659"/>
      <c r="AG16" s="659"/>
      <c r="AH16" s="659"/>
      <c r="AI16" s="624">
        <f t="shared" si="0"/>
        <v>0</v>
      </c>
      <c r="AJ16" s="625"/>
      <c r="AK16" s="246">
        <f>ROUNDDOWN(AJ16/AG209,2)</f>
        <v>0</v>
      </c>
    </row>
    <row r="17" spans="1:37" ht="30" customHeight="1" thickBot="1">
      <c r="A17" s="248"/>
      <c r="B17" s="248"/>
      <c r="C17" s="249"/>
      <c r="D17" s="249"/>
      <c r="E17" s="249"/>
      <c r="F17" s="249"/>
      <c r="G17" s="659"/>
      <c r="H17" s="659"/>
      <c r="I17" s="659"/>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59"/>
      <c r="AI17" s="624">
        <f t="shared" si="0"/>
        <v>0</v>
      </c>
      <c r="AJ17" s="625"/>
      <c r="AK17" s="246">
        <f>ROUNDDOWN(AJ17/AG209,2)</f>
        <v>0</v>
      </c>
    </row>
    <row r="18" spans="1:37" ht="30" customHeight="1" thickBot="1">
      <c r="A18" s="248"/>
      <c r="B18" s="248"/>
      <c r="C18" s="249"/>
      <c r="D18" s="249"/>
      <c r="E18" s="249"/>
      <c r="F18" s="249"/>
      <c r="G18" s="659"/>
      <c r="H18" s="659"/>
      <c r="I18" s="659"/>
      <c r="J18" s="659"/>
      <c r="K18" s="659"/>
      <c r="L18" s="659"/>
      <c r="M18" s="659"/>
      <c r="N18" s="659"/>
      <c r="O18" s="659"/>
      <c r="P18" s="659"/>
      <c r="Q18" s="659"/>
      <c r="R18" s="659"/>
      <c r="S18" s="659"/>
      <c r="T18" s="659"/>
      <c r="U18" s="659"/>
      <c r="V18" s="659"/>
      <c r="W18" s="659"/>
      <c r="X18" s="659"/>
      <c r="Y18" s="659"/>
      <c r="Z18" s="659"/>
      <c r="AA18" s="659"/>
      <c r="AB18" s="659"/>
      <c r="AC18" s="659"/>
      <c r="AD18" s="659"/>
      <c r="AE18" s="659"/>
      <c r="AF18" s="659"/>
      <c r="AG18" s="659"/>
      <c r="AH18" s="659"/>
      <c r="AI18" s="624">
        <f t="shared" si="0"/>
        <v>0</v>
      </c>
      <c r="AJ18" s="625"/>
      <c r="AK18" s="246">
        <f>ROUNDDOWN(AJ18/AG209,2)</f>
        <v>0</v>
      </c>
    </row>
    <row r="19" spans="1:37" ht="30" customHeight="1" thickBot="1">
      <c r="A19" s="248"/>
      <c r="B19" s="248"/>
      <c r="C19" s="249"/>
      <c r="D19" s="249"/>
      <c r="E19" s="249"/>
      <c r="F19" s="249"/>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24">
        <f t="shared" si="0"/>
        <v>0</v>
      </c>
      <c r="AJ19" s="625"/>
      <c r="AK19" s="246">
        <f>ROUNDDOWN(AJ19/AG209,2)</f>
        <v>0</v>
      </c>
    </row>
    <row r="20" spans="1:37" ht="30" customHeight="1" thickBot="1">
      <c r="A20" s="248"/>
      <c r="B20" s="248"/>
      <c r="C20" s="249"/>
      <c r="D20" s="249"/>
      <c r="E20" s="249"/>
      <c r="F20" s="24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24">
        <f t="shared" si="0"/>
        <v>0</v>
      </c>
      <c r="AJ20" s="625"/>
      <c r="AK20" s="246">
        <f>ROUNDDOWN(AJ20/AG209,2)</f>
        <v>0</v>
      </c>
    </row>
    <row r="21" spans="1:37" ht="30" customHeight="1" thickBot="1">
      <c r="A21" s="248"/>
      <c r="B21" s="248"/>
      <c r="C21" s="249"/>
      <c r="D21" s="249"/>
      <c r="E21" s="249"/>
      <c r="F21" s="249"/>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24">
        <f t="shared" si="0"/>
        <v>0</v>
      </c>
      <c r="AJ21" s="625"/>
      <c r="AK21" s="246">
        <f>ROUNDDOWN(AJ21/AG209,2)</f>
        <v>0</v>
      </c>
    </row>
    <row r="22" spans="1:37" ht="30" hidden="1" customHeight="1" thickBot="1">
      <c r="A22" s="245">
        <v>0</v>
      </c>
      <c r="B22" s="245">
        <v>0</v>
      </c>
      <c r="C22" s="247" t="s">
        <v>526</v>
      </c>
      <c r="D22" s="247" t="s">
        <v>526</v>
      </c>
      <c r="E22" s="247" t="s">
        <v>526</v>
      </c>
      <c r="F22" s="247" t="s">
        <v>526</v>
      </c>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624">
        <f t="shared" si="0"/>
        <v>0</v>
      </c>
      <c r="AJ22" s="626"/>
      <c r="AK22" s="246">
        <f>ROUNDDOWN(AJ22/AG209,2)</f>
        <v>0</v>
      </c>
    </row>
    <row r="23" spans="1:37" ht="30" hidden="1" customHeight="1" thickBot="1">
      <c r="A23" s="245">
        <v>0</v>
      </c>
      <c r="B23" s="245">
        <v>0</v>
      </c>
      <c r="C23" s="247" t="s">
        <v>526</v>
      </c>
      <c r="D23" s="247" t="s">
        <v>526</v>
      </c>
      <c r="E23" s="247" t="s">
        <v>526</v>
      </c>
      <c r="F23" s="247" t="s">
        <v>526</v>
      </c>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624">
        <f t="shared" si="0"/>
        <v>0</v>
      </c>
      <c r="AJ23" s="626"/>
      <c r="AK23" s="246">
        <f>ROUNDDOWN(AJ23/AG209,2)</f>
        <v>0</v>
      </c>
    </row>
    <row r="24" spans="1:37" ht="30" hidden="1" customHeight="1" thickBot="1">
      <c r="A24" s="245">
        <v>0</v>
      </c>
      <c r="B24" s="245">
        <v>0</v>
      </c>
      <c r="C24" s="247" t="s">
        <v>526</v>
      </c>
      <c r="D24" s="247" t="s">
        <v>526</v>
      </c>
      <c r="E24" s="247" t="s">
        <v>526</v>
      </c>
      <c r="F24" s="247" t="s">
        <v>526</v>
      </c>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624">
        <f t="shared" si="0"/>
        <v>0</v>
      </c>
      <c r="AJ24" s="626"/>
      <c r="AK24" s="246">
        <f>ROUNDDOWN(AJ24/AG209,2)</f>
        <v>0</v>
      </c>
    </row>
    <row r="25" spans="1:37" ht="30" hidden="1" customHeight="1" thickBot="1">
      <c r="A25" s="245">
        <v>0</v>
      </c>
      <c r="B25" s="245">
        <v>0</v>
      </c>
      <c r="C25" s="247" t="s">
        <v>526</v>
      </c>
      <c r="D25" s="247" t="s">
        <v>526</v>
      </c>
      <c r="E25" s="247" t="s">
        <v>526</v>
      </c>
      <c r="F25" s="247" t="s">
        <v>526</v>
      </c>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624">
        <f t="shared" si="0"/>
        <v>0</v>
      </c>
      <c r="AJ25" s="626"/>
      <c r="AK25" s="246">
        <f>ROUNDDOWN(AJ25/AG209,2)</f>
        <v>0</v>
      </c>
    </row>
    <row r="26" spans="1:37" ht="30" hidden="1" customHeight="1" thickBot="1">
      <c r="A26" s="245">
        <v>0</v>
      </c>
      <c r="B26" s="245">
        <v>0</v>
      </c>
      <c r="C26" s="247" t="s">
        <v>526</v>
      </c>
      <c r="D26" s="247" t="s">
        <v>526</v>
      </c>
      <c r="E26" s="247" t="s">
        <v>526</v>
      </c>
      <c r="F26" s="247" t="s">
        <v>526</v>
      </c>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624">
        <f t="shared" si="0"/>
        <v>0</v>
      </c>
      <c r="AJ26" s="626"/>
      <c r="AK26" s="246">
        <f>ROUNDDOWN(AJ26/AG209,2)</f>
        <v>0</v>
      </c>
    </row>
    <row r="27" spans="1:37" ht="30" hidden="1" customHeight="1" thickBot="1">
      <c r="A27" s="245">
        <v>0</v>
      </c>
      <c r="B27" s="245">
        <v>0</v>
      </c>
      <c r="C27" s="247" t="s">
        <v>526</v>
      </c>
      <c r="D27" s="247" t="s">
        <v>526</v>
      </c>
      <c r="E27" s="247" t="s">
        <v>526</v>
      </c>
      <c r="F27" s="247" t="s">
        <v>526</v>
      </c>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624">
        <f t="shared" si="0"/>
        <v>0</v>
      </c>
      <c r="AJ27" s="626"/>
      <c r="AK27" s="246">
        <f>ROUNDDOWN(AJ27/AG209,2)</f>
        <v>0</v>
      </c>
    </row>
    <row r="28" spans="1:37" ht="30" hidden="1" customHeight="1" thickBot="1">
      <c r="A28" s="245">
        <v>0</v>
      </c>
      <c r="B28" s="245">
        <v>0</v>
      </c>
      <c r="C28" s="247" t="s">
        <v>526</v>
      </c>
      <c r="D28" s="247" t="s">
        <v>526</v>
      </c>
      <c r="E28" s="247" t="s">
        <v>526</v>
      </c>
      <c r="F28" s="247" t="s">
        <v>526</v>
      </c>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624">
        <f t="shared" si="0"/>
        <v>0</v>
      </c>
      <c r="AJ28" s="626"/>
      <c r="AK28" s="246">
        <f>ROUNDDOWN(AJ28/AG209,2)</f>
        <v>0</v>
      </c>
    </row>
    <row r="29" spans="1:37" ht="30" hidden="1" customHeight="1" thickBot="1">
      <c r="A29" s="245">
        <v>0</v>
      </c>
      <c r="B29" s="245">
        <v>0</v>
      </c>
      <c r="C29" s="247" t="s">
        <v>526</v>
      </c>
      <c r="D29" s="247" t="s">
        <v>526</v>
      </c>
      <c r="E29" s="247" t="s">
        <v>526</v>
      </c>
      <c r="F29" s="247" t="s">
        <v>526</v>
      </c>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624">
        <f t="shared" si="0"/>
        <v>0</v>
      </c>
      <c r="AJ29" s="626"/>
      <c r="AK29" s="246">
        <f>ROUNDDOWN(AJ29/AG209,2)</f>
        <v>0</v>
      </c>
    </row>
    <row r="30" spans="1:37" ht="30" hidden="1" customHeight="1" thickBot="1">
      <c r="A30" s="245">
        <v>0</v>
      </c>
      <c r="B30" s="245">
        <v>0</v>
      </c>
      <c r="C30" s="247" t="s">
        <v>526</v>
      </c>
      <c r="D30" s="247" t="s">
        <v>526</v>
      </c>
      <c r="E30" s="247" t="s">
        <v>526</v>
      </c>
      <c r="F30" s="247" t="s">
        <v>526</v>
      </c>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624">
        <f t="shared" si="0"/>
        <v>0</v>
      </c>
      <c r="AJ30" s="626"/>
      <c r="AK30" s="246">
        <f>ROUNDDOWN(AJ30/AG209,2)</f>
        <v>0</v>
      </c>
    </row>
    <row r="31" spans="1:37" ht="30" hidden="1" customHeight="1" thickBot="1">
      <c r="A31" s="245">
        <v>0</v>
      </c>
      <c r="B31" s="245">
        <v>0</v>
      </c>
      <c r="C31" s="247" t="s">
        <v>526</v>
      </c>
      <c r="D31" s="247" t="s">
        <v>526</v>
      </c>
      <c r="E31" s="247" t="s">
        <v>526</v>
      </c>
      <c r="F31" s="247" t="s">
        <v>526</v>
      </c>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624">
        <f t="shared" si="0"/>
        <v>0</v>
      </c>
      <c r="AJ31" s="626"/>
      <c r="AK31" s="246">
        <f>ROUNDDOWN(AJ31/AG209,2)</f>
        <v>0</v>
      </c>
    </row>
    <row r="32" spans="1:37" ht="30" hidden="1" customHeight="1" thickBot="1">
      <c r="A32" s="245">
        <v>0</v>
      </c>
      <c r="B32" s="245">
        <v>0</v>
      </c>
      <c r="C32" s="247" t="s">
        <v>526</v>
      </c>
      <c r="D32" s="247" t="s">
        <v>526</v>
      </c>
      <c r="E32" s="247" t="s">
        <v>526</v>
      </c>
      <c r="F32" s="247" t="s">
        <v>526</v>
      </c>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624">
        <f t="shared" si="0"/>
        <v>0</v>
      </c>
      <c r="AJ32" s="626"/>
      <c r="AK32" s="246">
        <f>ROUNDDOWN(AJ32/AG209,2)</f>
        <v>0</v>
      </c>
    </row>
    <row r="33" spans="1:37" ht="30" hidden="1" customHeight="1" thickBot="1">
      <c r="A33" s="245">
        <v>0</v>
      </c>
      <c r="B33" s="245">
        <v>0</v>
      </c>
      <c r="C33" s="247" t="s">
        <v>526</v>
      </c>
      <c r="D33" s="247" t="s">
        <v>526</v>
      </c>
      <c r="E33" s="247" t="s">
        <v>526</v>
      </c>
      <c r="F33" s="247" t="s">
        <v>526</v>
      </c>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624">
        <f t="shared" si="0"/>
        <v>0</v>
      </c>
      <c r="AJ33" s="626"/>
      <c r="AK33" s="246">
        <f>ROUNDDOWN(AJ33/AG209,2)</f>
        <v>0</v>
      </c>
    </row>
    <row r="34" spans="1:37" ht="30" hidden="1" customHeight="1" thickBot="1">
      <c r="A34" s="245">
        <v>0</v>
      </c>
      <c r="B34" s="245">
        <v>0</v>
      </c>
      <c r="C34" s="247" t="s">
        <v>526</v>
      </c>
      <c r="D34" s="247" t="s">
        <v>526</v>
      </c>
      <c r="E34" s="247" t="s">
        <v>526</v>
      </c>
      <c r="F34" s="247" t="s">
        <v>526</v>
      </c>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624">
        <f t="shared" si="0"/>
        <v>0</v>
      </c>
      <c r="AJ34" s="626"/>
      <c r="AK34" s="246">
        <f>ROUNDDOWN(AJ34/AG209,2)</f>
        <v>0</v>
      </c>
    </row>
    <row r="35" spans="1:37" ht="30" hidden="1" customHeight="1" thickBot="1">
      <c r="A35" s="245">
        <v>0</v>
      </c>
      <c r="B35" s="245">
        <v>0</v>
      </c>
      <c r="C35" s="247" t="s">
        <v>526</v>
      </c>
      <c r="D35" s="247" t="s">
        <v>526</v>
      </c>
      <c r="E35" s="247" t="s">
        <v>526</v>
      </c>
      <c r="F35" s="247" t="s">
        <v>526</v>
      </c>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624">
        <f t="shared" si="0"/>
        <v>0</v>
      </c>
      <c r="AJ35" s="626"/>
      <c r="AK35" s="246">
        <f>ROUNDDOWN(AJ35/AG209,2)</f>
        <v>0</v>
      </c>
    </row>
    <row r="36" spans="1:37" ht="30" hidden="1" customHeight="1" thickBot="1">
      <c r="A36" s="245">
        <v>0</v>
      </c>
      <c r="B36" s="245">
        <v>0</v>
      </c>
      <c r="C36" s="247" t="s">
        <v>526</v>
      </c>
      <c r="D36" s="247" t="s">
        <v>526</v>
      </c>
      <c r="E36" s="247" t="s">
        <v>526</v>
      </c>
      <c r="F36" s="247" t="s">
        <v>526</v>
      </c>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624">
        <f t="shared" si="0"/>
        <v>0</v>
      </c>
      <c r="AJ36" s="626"/>
      <c r="AK36" s="246">
        <f>ROUNDDOWN(AJ36/AG209,2)</f>
        <v>0</v>
      </c>
    </row>
    <row r="37" spans="1:37" ht="30" hidden="1" customHeight="1" thickBot="1">
      <c r="A37" s="245">
        <v>0</v>
      </c>
      <c r="B37" s="245">
        <v>0</v>
      </c>
      <c r="C37" s="247" t="s">
        <v>526</v>
      </c>
      <c r="D37" s="247" t="s">
        <v>526</v>
      </c>
      <c r="E37" s="247" t="s">
        <v>526</v>
      </c>
      <c r="F37" s="247" t="s">
        <v>526</v>
      </c>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624">
        <f t="shared" si="0"/>
        <v>0</v>
      </c>
      <c r="AJ37" s="626"/>
      <c r="AK37" s="246">
        <f>ROUNDDOWN(AJ37/AG209,2)</f>
        <v>0</v>
      </c>
    </row>
    <row r="38" spans="1:37" ht="30" hidden="1" customHeight="1" thickBot="1">
      <c r="A38" s="245">
        <v>0</v>
      </c>
      <c r="B38" s="245">
        <v>0</v>
      </c>
      <c r="C38" s="247" t="s">
        <v>526</v>
      </c>
      <c r="D38" s="247" t="s">
        <v>526</v>
      </c>
      <c r="E38" s="247" t="s">
        <v>526</v>
      </c>
      <c r="F38" s="247" t="s">
        <v>526</v>
      </c>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624">
        <f t="shared" si="0"/>
        <v>0</v>
      </c>
      <c r="AJ38" s="626"/>
      <c r="AK38" s="246">
        <f>ROUNDDOWN(AJ38/AG209,2)</f>
        <v>0</v>
      </c>
    </row>
    <row r="39" spans="1:37" ht="30" hidden="1" customHeight="1" thickBot="1">
      <c r="A39" s="245">
        <v>0</v>
      </c>
      <c r="B39" s="245">
        <v>0</v>
      </c>
      <c r="C39" s="247" t="s">
        <v>526</v>
      </c>
      <c r="D39" s="247" t="s">
        <v>526</v>
      </c>
      <c r="E39" s="247" t="s">
        <v>526</v>
      </c>
      <c r="F39" s="247" t="s">
        <v>526</v>
      </c>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624">
        <f t="shared" si="0"/>
        <v>0</v>
      </c>
      <c r="AJ39" s="626"/>
      <c r="AK39" s="246">
        <f>ROUNDDOWN(AJ39/AG209,2)</f>
        <v>0</v>
      </c>
    </row>
    <row r="40" spans="1:37" ht="30" hidden="1" customHeight="1" thickBot="1">
      <c r="A40" s="245">
        <v>0</v>
      </c>
      <c r="B40" s="245">
        <v>0</v>
      </c>
      <c r="C40" s="247" t="s">
        <v>526</v>
      </c>
      <c r="D40" s="247" t="s">
        <v>526</v>
      </c>
      <c r="E40" s="247" t="s">
        <v>526</v>
      </c>
      <c r="F40" s="247" t="s">
        <v>526</v>
      </c>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624">
        <f t="shared" si="0"/>
        <v>0</v>
      </c>
      <c r="AJ40" s="626"/>
      <c r="AK40" s="246">
        <f>ROUNDDOWN(AJ40/AG209,2)</f>
        <v>0</v>
      </c>
    </row>
    <row r="41" spans="1:37" ht="30" hidden="1" customHeight="1" thickBot="1">
      <c r="A41" s="245">
        <v>0</v>
      </c>
      <c r="B41" s="245">
        <v>0</v>
      </c>
      <c r="C41" s="247" t="s">
        <v>526</v>
      </c>
      <c r="D41" s="247" t="s">
        <v>526</v>
      </c>
      <c r="E41" s="247" t="s">
        <v>526</v>
      </c>
      <c r="F41" s="247" t="s">
        <v>526</v>
      </c>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624">
        <f t="shared" si="0"/>
        <v>0</v>
      </c>
      <c r="AJ41" s="626"/>
      <c r="AK41" s="246">
        <f>ROUNDDOWN(AJ41/AG209,2)</f>
        <v>0</v>
      </c>
    </row>
    <row r="42" spans="1:37" ht="30" hidden="1" customHeight="1" thickBot="1">
      <c r="A42" s="245">
        <v>0</v>
      </c>
      <c r="B42" s="245">
        <v>0</v>
      </c>
      <c r="C42" s="247" t="s">
        <v>526</v>
      </c>
      <c r="D42" s="247" t="s">
        <v>526</v>
      </c>
      <c r="E42" s="247" t="s">
        <v>526</v>
      </c>
      <c r="F42" s="247" t="s">
        <v>526</v>
      </c>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624">
        <f t="shared" si="0"/>
        <v>0</v>
      </c>
      <c r="AJ42" s="626"/>
      <c r="AK42" s="246">
        <f>ROUNDDOWN(AJ42/AG209,2)</f>
        <v>0</v>
      </c>
    </row>
    <row r="43" spans="1:37" ht="30" hidden="1" customHeight="1" thickBot="1">
      <c r="A43" s="245">
        <v>0</v>
      </c>
      <c r="B43" s="245">
        <v>0</v>
      </c>
      <c r="C43" s="247" t="s">
        <v>526</v>
      </c>
      <c r="D43" s="247" t="s">
        <v>526</v>
      </c>
      <c r="E43" s="247" t="s">
        <v>526</v>
      </c>
      <c r="F43" s="247" t="s">
        <v>526</v>
      </c>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624">
        <f t="shared" si="0"/>
        <v>0</v>
      </c>
      <c r="AJ43" s="626"/>
      <c r="AK43" s="246">
        <f>ROUNDDOWN(AJ43/AG209,2)</f>
        <v>0</v>
      </c>
    </row>
    <row r="44" spans="1:37" ht="30" hidden="1" customHeight="1" thickBot="1">
      <c r="A44" s="245">
        <v>0</v>
      </c>
      <c r="B44" s="245">
        <v>0</v>
      </c>
      <c r="C44" s="247" t="s">
        <v>526</v>
      </c>
      <c r="D44" s="247" t="s">
        <v>526</v>
      </c>
      <c r="E44" s="247" t="s">
        <v>526</v>
      </c>
      <c r="F44" s="247" t="s">
        <v>526</v>
      </c>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624">
        <f t="shared" si="0"/>
        <v>0</v>
      </c>
      <c r="AJ44" s="626"/>
      <c r="AK44" s="246">
        <f>ROUNDDOWN(AJ44/AG209,2)</f>
        <v>0</v>
      </c>
    </row>
    <row r="45" spans="1:37" ht="30" hidden="1" customHeight="1" thickBot="1">
      <c r="A45" s="245">
        <v>0</v>
      </c>
      <c r="B45" s="245">
        <v>0</v>
      </c>
      <c r="C45" s="247" t="s">
        <v>526</v>
      </c>
      <c r="D45" s="247" t="s">
        <v>526</v>
      </c>
      <c r="E45" s="247" t="s">
        <v>526</v>
      </c>
      <c r="F45" s="247" t="s">
        <v>526</v>
      </c>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624">
        <f t="shared" si="0"/>
        <v>0</v>
      </c>
      <c r="AJ45" s="626"/>
      <c r="AK45" s="246">
        <f>ROUNDDOWN(AJ45/AG209,2)</f>
        <v>0</v>
      </c>
    </row>
    <row r="46" spans="1:37" ht="30" hidden="1" customHeight="1" thickBot="1">
      <c r="A46" s="245">
        <v>0</v>
      </c>
      <c r="B46" s="245">
        <v>0</v>
      </c>
      <c r="C46" s="247" t="s">
        <v>526</v>
      </c>
      <c r="D46" s="247" t="s">
        <v>526</v>
      </c>
      <c r="E46" s="247" t="s">
        <v>526</v>
      </c>
      <c r="F46" s="247" t="s">
        <v>526</v>
      </c>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624">
        <f t="shared" si="0"/>
        <v>0</v>
      </c>
      <c r="AJ46" s="626"/>
      <c r="AK46" s="246">
        <f>ROUNDDOWN(AJ46/AG209,2)</f>
        <v>0</v>
      </c>
    </row>
    <row r="47" spans="1:37" ht="30" hidden="1" customHeight="1" thickBot="1">
      <c r="A47" s="245">
        <v>0</v>
      </c>
      <c r="B47" s="245">
        <v>0</v>
      </c>
      <c r="C47" s="247" t="s">
        <v>526</v>
      </c>
      <c r="D47" s="247" t="s">
        <v>526</v>
      </c>
      <c r="E47" s="247" t="s">
        <v>526</v>
      </c>
      <c r="F47" s="247" t="s">
        <v>526</v>
      </c>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624">
        <f t="shared" si="0"/>
        <v>0</v>
      </c>
      <c r="AJ47" s="626"/>
      <c r="AK47" s="246">
        <f>ROUNDDOWN(AJ47/AG209,2)</f>
        <v>0</v>
      </c>
    </row>
    <row r="48" spans="1:37" ht="30" hidden="1" customHeight="1" thickBot="1">
      <c r="A48" s="245">
        <v>0</v>
      </c>
      <c r="B48" s="245">
        <v>0</v>
      </c>
      <c r="C48" s="247" t="s">
        <v>526</v>
      </c>
      <c r="D48" s="247" t="s">
        <v>526</v>
      </c>
      <c r="E48" s="247" t="s">
        <v>526</v>
      </c>
      <c r="F48" s="247" t="s">
        <v>526</v>
      </c>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624">
        <f t="shared" si="0"/>
        <v>0</v>
      </c>
      <c r="AJ48" s="626"/>
      <c r="AK48" s="246">
        <f>ROUNDDOWN(AJ48/AG209,2)</f>
        <v>0</v>
      </c>
    </row>
    <row r="49" spans="1:37" ht="30" hidden="1" customHeight="1" thickBot="1">
      <c r="A49" s="245">
        <v>0</v>
      </c>
      <c r="B49" s="245">
        <v>0</v>
      </c>
      <c r="C49" s="247" t="s">
        <v>526</v>
      </c>
      <c r="D49" s="247" t="s">
        <v>526</v>
      </c>
      <c r="E49" s="247" t="s">
        <v>526</v>
      </c>
      <c r="F49" s="247" t="s">
        <v>526</v>
      </c>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624">
        <f t="shared" si="0"/>
        <v>0</v>
      </c>
      <c r="AJ49" s="626"/>
      <c r="AK49" s="246">
        <f>ROUNDDOWN(AJ49/AG209,2)</f>
        <v>0</v>
      </c>
    </row>
    <row r="50" spans="1:37" ht="30" hidden="1" customHeight="1" thickBot="1">
      <c r="A50" s="245">
        <v>0</v>
      </c>
      <c r="B50" s="245">
        <v>0</v>
      </c>
      <c r="C50" s="247" t="s">
        <v>526</v>
      </c>
      <c r="D50" s="247" t="s">
        <v>526</v>
      </c>
      <c r="E50" s="247" t="s">
        <v>526</v>
      </c>
      <c r="F50" s="247" t="s">
        <v>526</v>
      </c>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624">
        <f t="shared" si="0"/>
        <v>0</v>
      </c>
      <c r="AJ50" s="626"/>
      <c r="AK50" s="246">
        <f>ROUNDDOWN(AJ50/AG209,2)</f>
        <v>0</v>
      </c>
    </row>
    <row r="51" spans="1:37" ht="30" hidden="1" customHeight="1" thickBot="1">
      <c r="A51" s="245">
        <v>0</v>
      </c>
      <c r="B51" s="245">
        <v>0</v>
      </c>
      <c r="C51" s="247" t="s">
        <v>526</v>
      </c>
      <c r="D51" s="247" t="s">
        <v>526</v>
      </c>
      <c r="E51" s="247" t="s">
        <v>526</v>
      </c>
      <c r="F51" s="247" t="s">
        <v>526</v>
      </c>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624">
        <f t="shared" si="0"/>
        <v>0</v>
      </c>
      <c r="AJ51" s="626"/>
      <c r="AK51" s="246">
        <f>ROUNDDOWN(AJ51/AG209,2)</f>
        <v>0</v>
      </c>
    </row>
    <row r="52" spans="1:37" ht="30" hidden="1" customHeight="1" thickBot="1">
      <c r="A52" s="245">
        <v>0</v>
      </c>
      <c r="B52" s="245">
        <v>0</v>
      </c>
      <c r="C52" s="247" t="s">
        <v>526</v>
      </c>
      <c r="D52" s="247" t="s">
        <v>526</v>
      </c>
      <c r="E52" s="247" t="s">
        <v>526</v>
      </c>
      <c r="F52" s="247" t="s">
        <v>526</v>
      </c>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624">
        <f t="shared" si="0"/>
        <v>0</v>
      </c>
      <c r="AJ52" s="626"/>
      <c r="AK52" s="246">
        <f>ROUNDDOWN(AJ52/AG209,2)</f>
        <v>0</v>
      </c>
    </row>
    <row r="53" spans="1:37" ht="30" hidden="1" customHeight="1" thickBot="1">
      <c r="A53" s="245">
        <v>0</v>
      </c>
      <c r="B53" s="245">
        <v>0</v>
      </c>
      <c r="C53" s="247" t="s">
        <v>526</v>
      </c>
      <c r="D53" s="247" t="s">
        <v>526</v>
      </c>
      <c r="E53" s="247" t="s">
        <v>526</v>
      </c>
      <c r="F53" s="247" t="s">
        <v>526</v>
      </c>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624">
        <f t="shared" si="0"/>
        <v>0</v>
      </c>
      <c r="AJ53" s="626"/>
      <c r="AK53" s="246">
        <f>ROUNDDOWN(AJ53/AG209,2)</f>
        <v>0</v>
      </c>
    </row>
    <row r="54" spans="1:37" ht="30" hidden="1" customHeight="1" thickBot="1">
      <c r="A54" s="245">
        <v>0</v>
      </c>
      <c r="B54" s="245">
        <v>0</v>
      </c>
      <c r="C54" s="247" t="s">
        <v>526</v>
      </c>
      <c r="D54" s="247" t="s">
        <v>526</v>
      </c>
      <c r="E54" s="247" t="s">
        <v>526</v>
      </c>
      <c r="F54" s="247" t="s">
        <v>526</v>
      </c>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624">
        <f t="shared" si="0"/>
        <v>0</v>
      </c>
      <c r="AJ54" s="626"/>
      <c r="AK54" s="246">
        <f>ROUNDDOWN(AJ54/AG209,2)</f>
        <v>0</v>
      </c>
    </row>
    <row r="55" spans="1:37" ht="30" hidden="1" customHeight="1" thickBot="1">
      <c r="A55" s="245">
        <v>0</v>
      </c>
      <c r="B55" s="245">
        <v>0</v>
      </c>
      <c r="C55" s="247" t="s">
        <v>526</v>
      </c>
      <c r="D55" s="247" t="s">
        <v>526</v>
      </c>
      <c r="E55" s="247" t="s">
        <v>526</v>
      </c>
      <c r="F55" s="247" t="s">
        <v>526</v>
      </c>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624">
        <f t="shared" si="0"/>
        <v>0</v>
      </c>
      <c r="AJ55" s="626"/>
      <c r="AK55" s="246">
        <f>ROUNDDOWN(AJ55/AG209,2)</f>
        <v>0</v>
      </c>
    </row>
    <row r="56" spans="1:37" ht="30" hidden="1" customHeight="1" thickBot="1">
      <c r="A56" s="245">
        <v>0</v>
      </c>
      <c r="B56" s="245">
        <v>0</v>
      </c>
      <c r="C56" s="247" t="s">
        <v>526</v>
      </c>
      <c r="D56" s="247" t="s">
        <v>526</v>
      </c>
      <c r="E56" s="247" t="s">
        <v>526</v>
      </c>
      <c r="F56" s="247" t="s">
        <v>526</v>
      </c>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624">
        <f t="shared" si="0"/>
        <v>0</v>
      </c>
      <c r="AJ56" s="626"/>
      <c r="AK56" s="246">
        <f>ROUNDDOWN(AJ56/AG209,2)</f>
        <v>0</v>
      </c>
    </row>
    <row r="57" spans="1:37" ht="30" hidden="1" customHeight="1" thickBot="1">
      <c r="A57" s="245">
        <v>0</v>
      </c>
      <c r="B57" s="245">
        <v>0</v>
      </c>
      <c r="C57" s="247" t="s">
        <v>526</v>
      </c>
      <c r="D57" s="247" t="s">
        <v>526</v>
      </c>
      <c r="E57" s="247" t="s">
        <v>526</v>
      </c>
      <c r="F57" s="247" t="s">
        <v>526</v>
      </c>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624">
        <f t="shared" si="0"/>
        <v>0</v>
      </c>
      <c r="AJ57" s="626"/>
      <c r="AK57" s="246">
        <f>ROUNDDOWN(AJ57/AG209,2)</f>
        <v>0</v>
      </c>
    </row>
    <row r="58" spans="1:37" ht="30" hidden="1" customHeight="1" thickBot="1">
      <c r="A58" s="245">
        <v>0</v>
      </c>
      <c r="B58" s="245">
        <v>0</v>
      </c>
      <c r="C58" s="247" t="s">
        <v>526</v>
      </c>
      <c r="D58" s="247" t="s">
        <v>526</v>
      </c>
      <c r="E58" s="247" t="s">
        <v>526</v>
      </c>
      <c r="F58" s="247" t="s">
        <v>526</v>
      </c>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624">
        <f t="shared" si="0"/>
        <v>0</v>
      </c>
      <c r="AJ58" s="626"/>
      <c r="AK58" s="246">
        <f>ROUNDDOWN(AJ58/AG209,2)</f>
        <v>0</v>
      </c>
    </row>
    <row r="59" spans="1:37" ht="30" hidden="1" customHeight="1" thickBot="1">
      <c r="A59" s="245">
        <v>0</v>
      </c>
      <c r="B59" s="245">
        <v>0</v>
      </c>
      <c r="C59" s="247" t="s">
        <v>526</v>
      </c>
      <c r="D59" s="247" t="s">
        <v>526</v>
      </c>
      <c r="E59" s="247" t="s">
        <v>526</v>
      </c>
      <c r="F59" s="247" t="s">
        <v>526</v>
      </c>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624">
        <f t="shared" si="0"/>
        <v>0</v>
      </c>
      <c r="AJ59" s="626"/>
      <c r="AK59" s="246">
        <f>ROUNDDOWN(AJ59/AG209,2)</f>
        <v>0</v>
      </c>
    </row>
    <row r="60" spans="1:37" ht="30" hidden="1" customHeight="1" thickBot="1">
      <c r="A60" s="245">
        <v>0</v>
      </c>
      <c r="B60" s="245">
        <v>0</v>
      </c>
      <c r="C60" s="247" t="s">
        <v>526</v>
      </c>
      <c r="D60" s="247" t="s">
        <v>526</v>
      </c>
      <c r="E60" s="247" t="s">
        <v>526</v>
      </c>
      <c r="F60" s="247" t="s">
        <v>526</v>
      </c>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624">
        <f t="shared" si="0"/>
        <v>0</v>
      </c>
      <c r="AJ60" s="626"/>
      <c r="AK60" s="246">
        <f>ROUNDDOWN(AJ60/AG209,2)</f>
        <v>0</v>
      </c>
    </row>
    <row r="61" spans="1:37" ht="30" hidden="1" customHeight="1" thickBot="1">
      <c r="A61" s="245">
        <v>0</v>
      </c>
      <c r="B61" s="245">
        <v>0</v>
      </c>
      <c r="C61" s="247" t="s">
        <v>526</v>
      </c>
      <c r="D61" s="247" t="s">
        <v>526</v>
      </c>
      <c r="E61" s="247" t="s">
        <v>526</v>
      </c>
      <c r="F61" s="247" t="s">
        <v>526</v>
      </c>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624">
        <f t="shared" si="0"/>
        <v>0</v>
      </c>
      <c r="AJ61" s="626"/>
      <c r="AK61" s="246">
        <f>ROUNDDOWN(AJ61/AG209,2)</f>
        <v>0</v>
      </c>
    </row>
    <row r="62" spans="1:37" ht="30" hidden="1" customHeight="1" thickBot="1">
      <c r="A62" s="245">
        <v>0</v>
      </c>
      <c r="B62" s="245">
        <v>0</v>
      </c>
      <c r="C62" s="247" t="s">
        <v>526</v>
      </c>
      <c r="D62" s="247" t="s">
        <v>526</v>
      </c>
      <c r="E62" s="247" t="s">
        <v>526</v>
      </c>
      <c r="F62" s="247" t="s">
        <v>526</v>
      </c>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624">
        <f t="shared" si="0"/>
        <v>0</v>
      </c>
      <c r="AJ62" s="626"/>
      <c r="AK62" s="246">
        <f>ROUNDDOWN(AJ62/AG209,2)</f>
        <v>0</v>
      </c>
    </row>
    <row r="63" spans="1:37" ht="30" hidden="1" customHeight="1" thickBot="1">
      <c r="A63" s="245">
        <v>0</v>
      </c>
      <c r="B63" s="245">
        <v>0</v>
      </c>
      <c r="C63" s="247" t="s">
        <v>526</v>
      </c>
      <c r="D63" s="247" t="s">
        <v>526</v>
      </c>
      <c r="E63" s="247" t="s">
        <v>526</v>
      </c>
      <c r="F63" s="247" t="s">
        <v>526</v>
      </c>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624">
        <f t="shared" si="0"/>
        <v>0</v>
      </c>
      <c r="AJ63" s="626"/>
      <c r="AK63" s="246">
        <f>ROUNDDOWN(AJ63/AG209,2)</f>
        <v>0</v>
      </c>
    </row>
    <row r="64" spans="1:37" ht="30" hidden="1" customHeight="1" thickBot="1">
      <c r="A64" s="245">
        <v>0</v>
      </c>
      <c r="B64" s="245">
        <v>0</v>
      </c>
      <c r="C64" s="247" t="s">
        <v>526</v>
      </c>
      <c r="D64" s="247" t="s">
        <v>526</v>
      </c>
      <c r="E64" s="247" t="s">
        <v>526</v>
      </c>
      <c r="F64" s="247" t="s">
        <v>526</v>
      </c>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624">
        <f t="shared" si="0"/>
        <v>0</v>
      </c>
      <c r="AJ64" s="626"/>
      <c r="AK64" s="246">
        <f>ROUNDDOWN(AJ64/AG209,2)</f>
        <v>0</v>
      </c>
    </row>
    <row r="65" spans="1:37" ht="30" hidden="1" customHeight="1" thickBot="1">
      <c r="A65" s="245">
        <v>0</v>
      </c>
      <c r="B65" s="245">
        <v>0</v>
      </c>
      <c r="C65" s="247" t="s">
        <v>526</v>
      </c>
      <c r="D65" s="247" t="s">
        <v>526</v>
      </c>
      <c r="E65" s="247" t="s">
        <v>526</v>
      </c>
      <c r="F65" s="247" t="s">
        <v>526</v>
      </c>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624">
        <f t="shared" si="0"/>
        <v>0</v>
      </c>
      <c r="AJ65" s="626"/>
      <c r="AK65" s="246">
        <f>ROUNDDOWN(AJ65/AG209,2)</f>
        <v>0</v>
      </c>
    </row>
    <row r="66" spans="1:37" ht="30" hidden="1" customHeight="1" thickBot="1">
      <c r="A66" s="245">
        <v>0</v>
      </c>
      <c r="B66" s="245">
        <v>0</v>
      </c>
      <c r="C66" s="247" t="s">
        <v>526</v>
      </c>
      <c r="D66" s="247" t="s">
        <v>526</v>
      </c>
      <c r="E66" s="247" t="s">
        <v>526</v>
      </c>
      <c r="F66" s="247" t="s">
        <v>526</v>
      </c>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624">
        <f t="shared" si="0"/>
        <v>0</v>
      </c>
      <c r="AJ66" s="626"/>
      <c r="AK66" s="246">
        <f>ROUNDDOWN(AJ66/AG209,2)</f>
        <v>0</v>
      </c>
    </row>
    <row r="67" spans="1:37" ht="30" hidden="1" customHeight="1" thickBot="1">
      <c r="A67" s="245">
        <v>0</v>
      </c>
      <c r="B67" s="245">
        <v>0</v>
      </c>
      <c r="C67" s="247" t="s">
        <v>526</v>
      </c>
      <c r="D67" s="247" t="s">
        <v>526</v>
      </c>
      <c r="E67" s="247" t="s">
        <v>526</v>
      </c>
      <c r="F67" s="247" t="s">
        <v>526</v>
      </c>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624">
        <f t="shared" si="0"/>
        <v>0</v>
      </c>
      <c r="AJ67" s="626"/>
      <c r="AK67" s="246">
        <f>ROUNDDOWN(AJ67/AG209,2)</f>
        <v>0</v>
      </c>
    </row>
    <row r="68" spans="1:37" ht="30" hidden="1" customHeight="1" thickBot="1">
      <c r="A68" s="245">
        <v>0</v>
      </c>
      <c r="B68" s="245">
        <v>0</v>
      </c>
      <c r="C68" s="247" t="s">
        <v>526</v>
      </c>
      <c r="D68" s="247" t="s">
        <v>526</v>
      </c>
      <c r="E68" s="247" t="s">
        <v>526</v>
      </c>
      <c r="F68" s="247" t="s">
        <v>526</v>
      </c>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624">
        <f t="shared" si="0"/>
        <v>0</v>
      </c>
      <c r="AJ68" s="626"/>
      <c r="AK68" s="246">
        <f>ROUNDDOWN(AJ68/AG209,2)</f>
        <v>0</v>
      </c>
    </row>
    <row r="69" spans="1:37" ht="30" hidden="1" customHeight="1" thickBot="1">
      <c r="A69" s="245">
        <v>0</v>
      </c>
      <c r="B69" s="245">
        <v>0</v>
      </c>
      <c r="C69" s="247" t="s">
        <v>526</v>
      </c>
      <c r="D69" s="247" t="s">
        <v>526</v>
      </c>
      <c r="E69" s="247" t="s">
        <v>526</v>
      </c>
      <c r="F69" s="247" t="s">
        <v>526</v>
      </c>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624">
        <f t="shared" si="0"/>
        <v>0</v>
      </c>
      <c r="AJ69" s="626"/>
      <c r="AK69" s="246">
        <f>ROUNDDOWN(AJ69/AG209,2)</f>
        <v>0</v>
      </c>
    </row>
    <row r="70" spans="1:37" ht="30" hidden="1" customHeight="1" thickBot="1">
      <c r="A70" s="245">
        <v>0</v>
      </c>
      <c r="B70" s="245">
        <v>0</v>
      </c>
      <c r="C70" s="247" t="s">
        <v>526</v>
      </c>
      <c r="D70" s="247" t="s">
        <v>526</v>
      </c>
      <c r="E70" s="247" t="s">
        <v>526</v>
      </c>
      <c r="F70" s="247" t="s">
        <v>526</v>
      </c>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624">
        <f t="shared" si="0"/>
        <v>0</v>
      </c>
      <c r="AJ70" s="626"/>
      <c r="AK70" s="246">
        <f>ROUNDDOWN(AJ70/AG209,2)</f>
        <v>0</v>
      </c>
    </row>
    <row r="71" spans="1:37" ht="30" hidden="1" customHeight="1" thickBot="1">
      <c r="A71" s="245">
        <v>0</v>
      </c>
      <c r="B71" s="245">
        <v>0</v>
      </c>
      <c r="C71" s="247" t="s">
        <v>526</v>
      </c>
      <c r="D71" s="247" t="s">
        <v>526</v>
      </c>
      <c r="E71" s="247" t="s">
        <v>526</v>
      </c>
      <c r="F71" s="247" t="s">
        <v>526</v>
      </c>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624">
        <f t="shared" si="0"/>
        <v>0</v>
      </c>
      <c r="AJ71" s="626"/>
      <c r="AK71" s="246">
        <f>ROUNDDOWN(AJ71/AG209,2)</f>
        <v>0</v>
      </c>
    </row>
    <row r="72" spans="1:37" ht="30" hidden="1" customHeight="1" thickBot="1">
      <c r="A72" s="245">
        <v>0</v>
      </c>
      <c r="B72" s="245">
        <v>0</v>
      </c>
      <c r="C72" s="247" t="s">
        <v>526</v>
      </c>
      <c r="D72" s="247" t="s">
        <v>526</v>
      </c>
      <c r="E72" s="247" t="s">
        <v>526</v>
      </c>
      <c r="F72" s="247" t="s">
        <v>526</v>
      </c>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624">
        <f t="shared" si="0"/>
        <v>0</v>
      </c>
      <c r="AJ72" s="626"/>
      <c r="AK72" s="246">
        <f>ROUNDDOWN(AJ72/AG209,2)</f>
        <v>0</v>
      </c>
    </row>
    <row r="73" spans="1:37" ht="30" hidden="1" customHeight="1" thickBot="1">
      <c r="A73" s="245">
        <v>0</v>
      </c>
      <c r="B73" s="245">
        <v>0</v>
      </c>
      <c r="C73" s="247" t="s">
        <v>526</v>
      </c>
      <c r="D73" s="247" t="s">
        <v>526</v>
      </c>
      <c r="E73" s="247" t="s">
        <v>526</v>
      </c>
      <c r="F73" s="247" t="s">
        <v>526</v>
      </c>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624">
        <f t="shared" si="0"/>
        <v>0</v>
      </c>
      <c r="AJ73" s="626"/>
      <c r="AK73" s="246">
        <f>ROUNDDOWN(AJ73/AG209,2)</f>
        <v>0</v>
      </c>
    </row>
    <row r="74" spans="1:37" ht="30" hidden="1" customHeight="1" thickBot="1">
      <c r="A74" s="245">
        <v>0</v>
      </c>
      <c r="B74" s="245">
        <v>0</v>
      </c>
      <c r="C74" s="247" t="s">
        <v>526</v>
      </c>
      <c r="D74" s="247" t="s">
        <v>526</v>
      </c>
      <c r="E74" s="247" t="s">
        <v>526</v>
      </c>
      <c r="F74" s="247" t="s">
        <v>526</v>
      </c>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624">
        <f t="shared" si="0"/>
        <v>0</v>
      </c>
      <c r="AJ74" s="626"/>
      <c r="AK74" s="246">
        <f>ROUNDDOWN(AJ74/AG209,2)</f>
        <v>0</v>
      </c>
    </row>
    <row r="75" spans="1:37" ht="30" hidden="1" customHeight="1" thickBot="1">
      <c r="A75" s="245">
        <v>0</v>
      </c>
      <c r="B75" s="245">
        <v>0</v>
      </c>
      <c r="C75" s="247" t="s">
        <v>526</v>
      </c>
      <c r="D75" s="247" t="s">
        <v>526</v>
      </c>
      <c r="E75" s="247" t="s">
        <v>526</v>
      </c>
      <c r="F75" s="247" t="s">
        <v>526</v>
      </c>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624">
        <f t="shared" si="0"/>
        <v>0</v>
      </c>
      <c r="AJ75" s="626"/>
      <c r="AK75" s="246">
        <f>ROUNDDOWN(AJ75/AG209,2)</f>
        <v>0</v>
      </c>
    </row>
    <row r="76" spans="1:37" ht="30" hidden="1" customHeight="1" thickBot="1">
      <c r="A76" s="245">
        <v>0</v>
      </c>
      <c r="B76" s="245">
        <v>0</v>
      </c>
      <c r="C76" s="247" t="s">
        <v>526</v>
      </c>
      <c r="D76" s="247" t="s">
        <v>526</v>
      </c>
      <c r="E76" s="247" t="s">
        <v>526</v>
      </c>
      <c r="F76" s="247" t="s">
        <v>526</v>
      </c>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624">
        <f t="shared" si="0"/>
        <v>0</v>
      </c>
      <c r="AJ76" s="626"/>
      <c r="AK76" s="246">
        <f>ROUNDDOWN(AJ76/AG209,2)</f>
        <v>0</v>
      </c>
    </row>
    <row r="77" spans="1:37" ht="30" hidden="1" customHeight="1" thickBot="1">
      <c r="A77" s="245">
        <v>0</v>
      </c>
      <c r="B77" s="245">
        <v>0</v>
      </c>
      <c r="C77" s="247" t="s">
        <v>526</v>
      </c>
      <c r="D77" s="247" t="s">
        <v>526</v>
      </c>
      <c r="E77" s="247" t="s">
        <v>526</v>
      </c>
      <c r="F77" s="247" t="s">
        <v>526</v>
      </c>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624">
        <f t="shared" si="0"/>
        <v>0</v>
      </c>
      <c r="AJ77" s="626"/>
      <c r="AK77" s="246">
        <f>ROUNDDOWN(AJ77/AG209,2)</f>
        <v>0</v>
      </c>
    </row>
    <row r="78" spans="1:37" ht="30" hidden="1" customHeight="1" thickBot="1">
      <c r="A78" s="245">
        <v>0</v>
      </c>
      <c r="B78" s="245">
        <v>0</v>
      </c>
      <c r="C78" s="247" t="s">
        <v>526</v>
      </c>
      <c r="D78" s="247" t="s">
        <v>526</v>
      </c>
      <c r="E78" s="247" t="s">
        <v>526</v>
      </c>
      <c r="F78" s="247" t="s">
        <v>526</v>
      </c>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624">
        <f t="shared" si="0"/>
        <v>0</v>
      </c>
      <c r="AJ78" s="626"/>
      <c r="AK78" s="246">
        <f>ROUNDDOWN(AJ78/AG209,2)</f>
        <v>0</v>
      </c>
    </row>
    <row r="79" spans="1:37" ht="30" hidden="1" customHeight="1" thickBot="1">
      <c r="A79" s="245">
        <v>0</v>
      </c>
      <c r="B79" s="245">
        <v>0</v>
      </c>
      <c r="C79" s="247" t="s">
        <v>526</v>
      </c>
      <c r="D79" s="247" t="s">
        <v>526</v>
      </c>
      <c r="E79" s="247" t="s">
        <v>526</v>
      </c>
      <c r="F79" s="247" t="s">
        <v>526</v>
      </c>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624">
        <f t="shared" si="0"/>
        <v>0</v>
      </c>
      <c r="AJ79" s="626"/>
      <c r="AK79" s="246">
        <f>ROUNDDOWN(AJ79/AG209,2)</f>
        <v>0</v>
      </c>
    </row>
    <row r="80" spans="1:37" ht="30" hidden="1" customHeight="1" thickBot="1">
      <c r="A80" s="245">
        <v>0</v>
      </c>
      <c r="B80" s="245">
        <v>0</v>
      </c>
      <c r="C80" s="247" t="s">
        <v>526</v>
      </c>
      <c r="D80" s="247" t="s">
        <v>526</v>
      </c>
      <c r="E80" s="247" t="s">
        <v>526</v>
      </c>
      <c r="F80" s="247" t="s">
        <v>526</v>
      </c>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624">
        <f t="shared" si="0"/>
        <v>0</v>
      </c>
      <c r="AJ80" s="626"/>
      <c r="AK80" s="246">
        <f>ROUNDDOWN(AJ80/AG209,2)</f>
        <v>0</v>
      </c>
    </row>
    <row r="81" spans="1:37" ht="30" hidden="1" customHeight="1" thickBot="1">
      <c r="A81" s="245">
        <v>0</v>
      </c>
      <c r="B81" s="245">
        <v>0</v>
      </c>
      <c r="C81" s="247" t="s">
        <v>526</v>
      </c>
      <c r="D81" s="247" t="s">
        <v>526</v>
      </c>
      <c r="E81" s="247" t="s">
        <v>526</v>
      </c>
      <c r="F81" s="247" t="s">
        <v>526</v>
      </c>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624">
        <f t="shared" si="0"/>
        <v>0</v>
      </c>
      <c r="AJ81" s="626"/>
      <c r="AK81" s="246">
        <f>ROUNDDOWN(AJ81/AG209,2)</f>
        <v>0</v>
      </c>
    </row>
    <row r="82" spans="1:37" ht="30" hidden="1" customHeight="1" thickBot="1">
      <c r="A82" s="245">
        <v>0</v>
      </c>
      <c r="B82" s="245">
        <v>0</v>
      </c>
      <c r="C82" s="247" t="s">
        <v>526</v>
      </c>
      <c r="D82" s="247" t="s">
        <v>526</v>
      </c>
      <c r="E82" s="247" t="s">
        <v>526</v>
      </c>
      <c r="F82" s="247" t="s">
        <v>526</v>
      </c>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624">
        <f t="shared" si="0"/>
        <v>0</v>
      </c>
      <c r="AJ82" s="626"/>
      <c r="AK82" s="246">
        <f>ROUNDDOWN(AJ82/AG209,2)</f>
        <v>0</v>
      </c>
    </row>
    <row r="83" spans="1:37" ht="30" hidden="1" customHeight="1" thickBot="1">
      <c r="A83" s="245">
        <v>0</v>
      </c>
      <c r="B83" s="245">
        <v>0</v>
      </c>
      <c r="C83" s="247" t="s">
        <v>526</v>
      </c>
      <c r="D83" s="247" t="s">
        <v>526</v>
      </c>
      <c r="E83" s="247" t="s">
        <v>526</v>
      </c>
      <c r="F83" s="247" t="s">
        <v>526</v>
      </c>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624">
        <f t="shared" si="0"/>
        <v>0</v>
      </c>
      <c r="AJ83" s="626"/>
      <c r="AK83" s="246">
        <f>ROUNDDOWN(AJ83/AG209,2)</f>
        <v>0</v>
      </c>
    </row>
    <row r="84" spans="1:37" ht="30" hidden="1" customHeight="1" thickBot="1">
      <c r="A84" s="245">
        <v>0</v>
      </c>
      <c r="B84" s="245">
        <v>0</v>
      </c>
      <c r="C84" s="247" t="s">
        <v>526</v>
      </c>
      <c r="D84" s="247" t="s">
        <v>526</v>
      </c>
      <c r="E84" s="247" t="s">
        <v>526</v>
      </c>
      <c r="F84" s="247" t="s">
        <v>526</v>
      </c>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624">
        <f t="shared" si="0"/>
        <v>0</v>
      </c>
      <c r="AJ84" s="626"/>
      <c r="AK84" s="246">
        <f>ROUNDDOWN(AJ84/AG209,2)</f>
        <v>0</v>
      </c>
    </row>
    <row r="85" spans="1:37" ht="30" hidden="1" customHeight="1" thickBot="1">
      <c r="A85" s="245">
        <v>0</v>
      </c>
      <c r="B85" s="245">
        <v>0</v>
      </c>
      <c r="C85" s="247" t="s">
        <v>526</v>
      </c>
      <c r="D85" s="247" t="s">
        <v>526</v>
      </c>
      <c r="E85" s="247" t="s">
        <v>526</v>
      </c>
      <c r="F85" s="247" t="s">
        <v>526</v>
      </c>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624">
        <f t="shared" si="0"/>
        <v>0</v>
      </c>
      <c r="AJ85" s="626"/>
      <c r="AK85" s="246">
        <f>ROUNDDOWN(AJ85/AG209,2)</f>
        <v>0</v>
      </c>
    </row>
    <row r="86" spans="1:37" ht="30" hidden="1" customHeight="1" thickBot="1">
      <c r="A86" s="245">
        <v>0</v>
      </c>
      <c r="B86" s="245">
        <v>0</v>
      </c>
      <c r="C86" s="247" t="s">
        <v>526</v>
      </c>
      <c r="D86" s="247" t="s">
        <v>526</v>
      </c>
      <c r="E86" s="247" t="s">
        <v>526</v>
      </c>
      <c r="F86" s="247" t="s">
        <v>526</v>
      </c>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624">
        <f t="shared" si="0"/>
        <v>0</v>
      </c>
      <c r="AJ86" s="626"/>
      <c r="AK86" s="246">
        <f>ROUNDDOWN(AJ86/AG209,2)</f>
        <v>0</v>
      </c>
    </row>
    <row r="87" spans="1:37" ht="30" hidden="1" customHeight="1" thickBot="1">
      <c r="A87" s="245">
        <v>0</v>
      </c>
      <c r="B87" s="245">
        <v>0</v>
      </c>
      <c r="C87" s="247" t="s">
        <v>526</v>
      </c>
      <c r="D87" s="247" t="s">
        <v>526</v>
      </c>
      <c r="E87" s="247" t="s">
        <v>526</v>
      </c>
      <c r="F87" s="247" t="s">
        <v>526</v>
      </c>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624">
        <f t="shared" si="0"/>
        <v>0</v>
      </c>
      <c r="AJ87" s="626"/>
      <c r="AK87" s="246">
        <f>ROUNDDOWN(AJ87/AG209,2)</f>
        <v>0</v>
      </c>
    </row>
    <row r="88" spans="1:37" ht="30" hidden="1" customHeight="1" thickBot="1">
      <c r="A88" s="245">
        <v>0</v>
      </c>
      <c r="B88" s="245">
        <v>0</v>
      </c>
      <c r="C88" s="247" t="s">
        <v>526</v>
      </c>
      <c r="D88" s="247" t="s">
        <v>526</v>
      </c>
      <c r="E88" s="247" t="s">
        <v>526</v>
      </c>
      <c r="F88" s="247" t="s">
        <v>526</v>
      </c>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624">
        <f t="shared" si="0"/>
        <v>0</v>
      </c>
      <c r="AJ88" s="626"/>
      <c r="AK88" s="246">
        <f>ROUNDDOWN(AJ88/AG209,2)</f>
        <v>0</v>
      </c>
    </row>
    <row r="89" spans="1:37" ht="30" hidden="1" customHeight="1" thickBot="1">
      <c r="A89" s="245">
        <v>0</v>
      </c>
      <c r="B89" s="245">
        <v>0</v>
      </c>
      <c r="C89" s="247" t="s">
        <v>526</v>
      </c>
      <c r="D89" s="247" t="s">
        <v>526</v>
      </c>
      <c r="E89" s="247" t="s">
        <v>526</v>
      </c>
      <c r="F89" s="247" t="s">
        <v>526</v>
      </c>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624">
        <f t="shared" si="0"/>
        <v>0</v>
      </c>
      <c r="AJ89" s="626"/>
      <c r="AK89" s="246">
        <f>ROUNDDOWN(AJ89/AG209,2)</f>
        <v>0</v>
      </c>
    </row>
    <row r="90" spans="1:37" ht="30" hidden="1" customHeight="1" thickBot="1">
      <c r="A90" s="245">
        <v>0</v>
      </c>
      <c r="B90" s="245">
        <v>0</v>
      </c>
      <c r="C90" s="247" t="s">
        <v>526</v>
      </c>
      <c r="D90" s="247" t="s">
        <v>526</v>
      </c>
      <c r="E90" s="247" t="s">
        <v>526</v>
      </c>
      <c r="F90" s="247" t="s">
        <v>526</v>
      </c>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624">
        <f t="shared" si="0"/>
        <v>0</v>
      </c>
      <c r="AJ90" s="626"/>
      <c r="AK90" s="246">
        <f>ROUNDDOWN(AJ90/AG209,2)</f>
        <v>0</v>
      </c>
    </row>
    <row r="91" spans="1:37" ht="30" hidden="1" customHeight="1" thickBot="1">
      <c r="A91" s="245">
        <v>0</v>
      </c>
      <c r="B91" s="245">
        <v>0</v>
      </c>
      <c r="C91" s="247" t="s">
        <v>526</v>
      </c>
      <c r="D91" s="247" t="s">
        <v>526</v>
      </c>
      <c r="E91" s="247" t="s">
        <v>526</v>
      </c>
      <c r="F91" s="247" t="s">
        <v>526</v>
      </c>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624">
        <f t="shared" si="0"/>
        <v>0</v>
      </c>
      <c r="AJ91" s="626"/>
      <c r="AK91" s="246">
        <f>ROUNDDOWN(AJ91/AG209,2)</f>
        <v>0</v>
      </c>
    </row>
    <row r="92" spans="1:37" ht="30" hidden="1" customHeight="1" thickBot="1">
      <c r="A92" s="245">
        <v>0</v>
      </c>
      <c r="B92" s="245">
        <v>0</v>
      </c>
      <c r="C92" s="247" t="s">
        <v>526</v>
      </c>
      <c r="D92" s="247" t="s">
        <v>526</v>
      </c>
      <c r="E92" s="247" t="s">
        <v>526</v>
      </c>
      <c r="F92" s="247" t="s">
        <v>526</v>
      </c>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624">
        <f t="shared" si="0"/>
        <v>0</v>
      </c>
      <c r="AJ92" s="626"/>
      <c r="AK92" s="246">
        <f>ROUNDDOWN(AJ92/AG209,2)</f>
        <v>0</v>
      </c>
    </row>
    <row r="93" spans="1:37" ht="30" hidden="1" customHeight="1" thickBot="1">
      <c r="A93" s="245">
        <v>0</v>
      </c>
      <c r="B93" s="245">
        <v>0</v>
      </c>
      <c r="C93" s="247" t="s">
        <v>526</v>
      </c>
      <c r="D93" s="247" t="s">
        <v>526</v>
      </c>
      <c r="E93" s="247" t="s">
        <v>526</v>
      </c>
      <c r="F93" s="247" t="s">
        <v>526</v>
      </c>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624">
        <f t="shared" si="0"/>
        <v>0</v>
      </c>
      <c r="AJ93" s="626"/>
      <c r="AK93" s="246">
        <f>ROUNDDOWN(AJ93/AG209,2)</f>
        <v>0</v>
      </c>
    </row>
    <row r="94" spans="1:37" ht="30" hidden="1" customHeight="1" thickBot="1">
      <c r="A94" s="245">
        <v>0</v>
      </c>
      <c r="B94" s="245">
        <v>0</v>
      </c>
      <c r="C94" s="247" t="s">
        <v>526</v>
      </c>
      <c r="D94" s="247" t="s">
        <v>526</v>
      </c>
      <c r="E94" s="247" t="s">
        <v>526</v>
      </c>
      <c r="F94" s="247" t="s">
        <v>526</v>
      </c>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624">
        <f t="shared" si="0"/>
        <v>0</v>
      </c>
      <c r="AJ94" s="626"/>
      <c r="AK94" s="246">
        <f>ROUNDDOWN(AJ94/AG209,2)</f>
        <v>0</v>
      </c>
    </row>
    <row r="95" spans="1:37" ht="30" hidden="1" customHeight="1" thickBot="1">
      <c r="A95" s="245">
        <v>0</v>
      </c>
      <c r="B95" s="245">
        <v>0</v>
      </c>
      <c r="C95" s="247" t="s">
        <v>526</v>
      </c>
      <c r="D95" s="247" t="s">
        <v>526</v>
      </c>
      <c r="E95" s="247" t="s">
        <v>526</v>
      </c>
      <c r="F95" s="247" t="s">
        <v>526</v>
      </c>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624">
        <f t="shared" si="0"/>
        <v>0</v>
      </c>
      <c r="AJ95" s="626"/>
      <c r="AK95" s="246">
        <f>ROUNDDOWN(AJ95/AG209,2)</f>
        <v>0</v>
      </c>
    </row>
    <row r="96" spans="1:37" ht="30" hidden="1" customHeight="1" thickBot="1">
      <c r="A96" s="245">
        <v>0</v>
      </c>
      <c r="B96" s="245">
        <v>0</v>
      </c>
      <c r="C96" s="247" t="s">
        <v>526</v>
      </c>
      <c r="D96" s="247" t="s">
        <v>526</v>
      </c>
      <c r="E96" s="247" t="s">
        <v>526</v>
      </c>
      <c r="F96" s="247" t="s">
        <v>526</v>
      </c>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624">
        <f t="shared" si="0"/>
        <v>0</v>
      </c>
      <c r="AJ96" s="626"/>
      <c r="AK96" s="246">
        <f>ROUNDDOWN(AJ96/AG209,2)</f>
        <v>0</v>
      </c>
    </row>
    <row r="97" spans="1:37" ht="30" hidden="1" customHeight="1" thickBot="1">
      <c r="A97" s="245">
        <v>0</v>
      </c>
      <c r="B97" s="245">
        <v>0</v>
      </c>
      <c r="C97" s="247" t="s">
        <v>526</v>
      </c>
      <c r="D97" s="247" t="s">
        <v>526</v>
      </c>
      <c r="E97" s="247" t="s">
        <v>526</v>
      </c>
      <c r="F97" s="247" t="s">
        <v>526</v>
      </c>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624">
        <f t="shared" si="0"/>
        <v>0</v>
      </c>
      <c r="AJ97" s="626"/>
      <c r="AK97" s="246">
        <f>ROUNDDOWN(AJ97/AG209,2)</f>
        <v>0</v>
      </c>
    </row>
    <row r="98" spans="1:37" ht="30" hidden="1" customHeight="1" thickBot="1">
      <c r="A98" s="245">
        <v>0</v>
      </c>
      <c r="B98" s="245">
        <v>0</v>
      </c>
      <c r="C98" s="247" t="s">
        <v>526</v>
      </c>
      <c r="D98" s="247" t="s">
        <v>526</v>
      </c>
      <c r="E98" s="247" t="s">
        <v>526</v>
      </c>
      <c r="F98" s="247" t="s">
        <v>526</v>
      </c>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624">
        <f t="shared" si="0"/>
        <v>0</v>
      </c>
      <c r="AJ98" s="626"/>
      <c r="AK98" s="246">
        <f>ROUNDDOWN(AJ98/AG209,2)</f>
        <v>0</v>
      </c>
    </row>
    <row r="99" spans="1:37" ht="30" hidden="1" customHeight="1" thickBot="1">
      <c r="A99" s="245">
        <v>0</v>
      </c>
      <c r="B99" s="245">
        <v>0</v>
      </c>
      <c r="C99" s="247" t="s">
        <v>526</v>
      </c>
      <c r="D99" s="247" t="s">
        <v>526</v>
      </c>
      <c r="E99" s="247" t="s">
        <v>526</v>
      </c>
      <c r="F99" s="247" t="s">
        <v>526</v>
      </c>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624">
        <f t="shared" si="0"/>
        <v>0</v>
      </c>
      <c r="AJ99" s="626"/>
      <c r="AK99" s="246">
        <f>ROUNDDOWN(AJ99/AG209,2)</f>
        <v>0</v>
      </c>
    </row>
    <row r="100" spans="1:37" ht="30" hidden="1" customHeight="1" thickBot="1">
      <c r="A100" s="245">
        <v>0</v>
      </c>
      <c r="B100" s="245">
        <v>0</v>
      </c>
      <c r="C100" s="247" t="s">
        <v>526</v>
      </c>
      <c r="D100" s="247" t="s">
        <v>526</v>
      </c>
      <c r="E100" s="247" t="s">
        <v>526</v>
      </c>
      <c r="F100" s="247" t="s">
        <v>526</v>
      </c>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624">
        <f t="shared" si="0"/>
        <v>0</v>
      </c>
      <c r="AJ100" s="626"/>
      <c r="AK100" s="246">
        <f>ROUNDDOWN(AJ100/AG209,2)</f>
        <v>0</v>
      </c>
    </row>
    <row r="101" spans="1:37" ht="30" hidden="1" customHeight="1" thickBot="1">
      <c r="A101" s="245">
        <v>0</v>
      </c>
      <c r="B101" s="245">
        <v>0</v>
      </c>
      <c r="C101" s="247" t="s">
        <v>526</v>
      </c>
      <c r="D101" s="247" t="s">
        <v>526</v>
      </c>
      <c r="E101" s="247" t="s">
        <v>526</v>
      </c>
      <c r="F101" s="247" t="s">
        <v>526</v>
      </c>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624">
        <f t="shared" si="0"/>
        <v>0</v>
      </c>
      <c r="AJ101" s="626"/>
      <c r="AK101" s="246">
        <f>ROUNDDOWN(AJ101/AG209,2)</f>
        <v>0</v>
      </c>
    </row>
    <row r="102" spans="1:37" ht="30" hidden="1" customHeight="1" thickBot="1">
      <c r="A102" s="245">
        <v>0</v>
      </c>
      <c r="B102" s="245">
        <v>0</v>
      </c>
      <c r="C102" s="247" t="s">
        <v>526</v>
      </c>
      <c r="D102" s="247" t="s">
        <v>526</v>
      </c>
      <c r="E102" s="247" t="s">
        <v>526</v>
      </c>
      <c r="F102" s="247" t="s">
        <v>526</v>
      </c>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624">
        <f t="shared" si="0"/>
        <v>0</v>
      </c>
      <c r="AJ102" s="626"/>
      <c r="AK102" s="246">
        <f>ROUNDDOWN(AJ102/AG209,2)</f>
        <v>0</v>
      </c>
    </row>
    <row r="103" spans="1:37" ht="30" hidden="1" customHeight="1" thickBot="1">
      <c r="A103" s="245">
        <v>0</v>
      </c>
      <c r="B103" s="245">
        <v>0</v>
      </c>
      <c r="C103" s="247" t="s">
        <v>526</v>
      </c>
      <c r="D103" s="247" t="s">
        <v>526</v>
      </c>
      <c r="E103" s="247" t="s">
        <v>526</v>
      </c>
      <c r="F103" s="247" t="s">
        <v>526</v>
      </c>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624">
        <f t="shared" si="0"/>
        <v>0</v>
      </c>
      <c r="AJ103" s="626"/>
      <c r="AK103" s="246">
        <f>ROUNDDOWN(AJ103/AG209,2)</f>
        <v>0</v>
      </c>
    </row>
    <row r="104" spans="1:37" ht="30" hidden="1" customHeight="1" thickBot="1">
      <c r="A104" s="245">
        <v>0</v>
      </c>
      <c r="B104" s="245">
        <v>0</v>
      </c>
      <c r="C104" s="247" t="s">
        <v>526</v>
      </c>
      <c r="D104" s="247" t="s">
        <v>526</v>
      </c>
      <c r="E104" s="247" t="s">
        <v>526</v>
      </c>
      <c r="F104" s="247" t="s">
        <v>526</v>
      </c>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624">
        <f t="shared" si="0"/>
        <v>0</v>
      </c>
      <c r="AJ104" s="626"/>
      <c r="AK104" s="246">
        <f>ROUNDDOWN(AJ104/AG209,2)</f>
        <v>0</v>
      </c>
    </row>
    <row r="105" spans="1:37" ht="30" hidden="1" customHeight="1" thickBot="1">
      <c r="A105" s="245">
        <v>0</v>
      </c>
      <c r="B105" s="245">
        <v>0</v>
      </c>
      <c r="C105" s="247" t="s">
        <v>526</v>
      </c>
      <c r="D105" s="247" t="s">
        <v>526</v>
      </c>
      <c r="E105" s="247" t="s">
        <v>526</v>
      </c>
      <c r="F105" s="247" t="s">
        <v>526</v>
      </c>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624">
        <f t="shared" si="0"/>
        <v>0</v>
      </c>
      <c r="AJ105" s="626"/>
      <c r="AK105" s="246">
        <f>ROUNDDOWN(AJ105/AG209,2)</f>
        <v>0</v>
      </c>
    </row>
    <row r="106" spans="1:37" ht="30" hidden="1" customHeight="1" thickBot="1">
      <c r="A106" s="245">
        <v>0</v>
      </c>
      <c r="B106" s="245">
        <v>0</v>
      </c>
      <c r="C106" s="247" t="s">
        <v>526</v>
      </c>
      <c r="D106" s="247" t="s">
        <v>526</v>
      </c>
      <c r="E106" s="247" t="s">
        <v>526</v>
      </c>
      <c r="F106" s="247" t="s">
        <v>526</v>
      </c>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624">
        <f t="shared" si="0"/>
        <v>0</v>
      </c>
      <c r="AJ106" s="626"/>
      <c r="AK106" s="246">
        <f>ROUNDDOWN(AJ106/AG209,2)</f>
        <v>0</v>
      </c>
    </row>
    <row r="107" spans="1:37" ht="30" hidden="1" customHeight="1" thickBot="1">
      <c r="A107" s="245">
        <v>0</v>
      </c>
      <c r="B107" s="245">
        <v>0</v>
      </c>
      <c r="C107" s="247" t="s">
        <v>526</v>
      </c>
      <c r="D107" s="247" t="s">
        <v>526</v>
      </c>
      <c r="E107" s="247" t="s">
        <v>526</v>
      </c>
      <c r="F107" s="247" t="s">
        <v>526</v>
      </c>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624">
        <f t="shared" si="0"/>
        <v>0</v>
      </c>
      <c r="AJ107" s="626"/>
      <c r="AK107" s="246">
        <f>ROUNDDOWN(AJ107/AG209,2)</f>
        <v>0</v>
      </c>
    </row>
    <row r="108" spans="1:37" ht="30" hidden="1" customHeight="1" thickBot="1">
      <c r="A108" s="245">
        <v>0</v>
      </c>
      <c r="B108" s="245">
        <v>0</v>
      </c>
      <c r="C108" s="247" t="s">
        <v>526</v>
      </c>
      <c r="D108" s="247" t="s">
        <v>526</v>
      </c>
      <c r="E108" s="247" t="s">
        <v>526</v>
      </c>
      <c r="F108" s="247" t="s">
        <v>526</v>
      </c>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624">
        <f t="shared" si="0"/>
        <v>0</v>
      </c>
      <c r="AJ108" s="626"/>
      <c r="AK108" s="246">
        <f>ROUNDDOWN(AJ108/AG209,2)</f>
        <v>0</v>
      </c>
    </row>
    <row r="109" spans="1:37" ht="30" hidden="1" customHeight="1" thickBot="1">
      <c r="A109" s="245">
        <v>0</v>
      </c>
      <c r="B109" s="245">
        <v>0</v>
      </c>
      <c r="C109" s="247" t="s">
        <v>526</v>
      </c>
      <c r="D109" s="247" t="s">
        <v>526</v>
      </c>
      <c r="E109" s="247" t="s">
        <v>526</v>
      </c>
      <c r="F109" s="247" t="s">
        <v>526</v>
      </c>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624">
        <f t="shared" si="0"/>
        <v>0</v>
      </c>
      <c r="AJ109" s="626"/>
      <c r="AK109" s="246">
        <f>ROUNDDOWN(AJ109/AG209,2)</f>
        <v>0</v>
      </c>
    </row>
    <row r="110" spans="1:37" ht="30" hidden="1" customHeight="1" thickBot="1">
      <c r="A110" s="245">
        <v>0</v>
      </c>
      <c r="B110" s="245">
        <v>0</v>
      </c>
      <c r="C110" s="247" t="s">
        <v>526</v>
      </c>
      <c r="D110" s="247" t="s">
        <v>526</v>
      </c>
      <c r="E110" s="247" t="s">
        <v>526</v>
      </c>
      <c r="F110" s="247" t="s">
        <v>526</v>
      </c>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624">
        <f t="shared" si="0"/>
        <v>0</v>
      </c>
      <c r="AJ110" s="626"/>
      <c r="AK110" s="246">
        <f>ROUNDDOWN(AJ110/AG209,2)</f>
        <v>0</v>
      </c>
    </row>
    <row r="111" spans="1:37" ht="30" hidden="1" customHeight="1" thickBot="1">
      <c r="A111" s="245">
        <v>0</v>
      </c>
      <c r="B111" s="245">
        <v>0</v>
      </c>
      <c r="C111" s="247" t="s">
        <v>526</v>
      </c>
      <c r="D111" s="247" t="s">
        <v>526</v>
      </c>
      <c r="E111" s="247" t="s">
        <v>526</v>
      </c>
      <c r="F111" s="247" t="s">
        <v>526</v>
      </c>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624">
        <f t="shared" si="0"/>
        <v>0</v>
      </c>
      <c r="AJ111" s="626"/>
      <c r="AK111" s="246">
        <f>ROUNDDOWN(AJ111/AG209,2)</f>
        <v>0</v>
      </c>
    </row>
    <row r="112" spans="1:37" ht="30" hidden="1" customHeight="1" thickBot="1">
      <c r="A112" s="245">
        <v>0</v>
      </c>
      <c r="B112" s="245">
        <v>0</v>
      </c>
      <c r="C112" s="247" t="s">
        <v>526</v>
      </c>
      <c r="D112" s="247" t="s">
        <v>526</v>
      </c>
      <c r="E112" s="247" t="s">
        <v>526</v>
      </c>
      <c r="F112" s="247" t="s">
        <v>526</v>
      </c>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624">
        <f t="shared" si="0"/>
        <v>0</v>
      </c>
      <c r="AJ112" s="626"/>
      <c r="AK112" s="246">
        <f>ROUNDDOWN(AJ112/AG209,2)</f>
        <v>0</v>
      </c>
    </row>
    <row r="113" spans="1:37" ht="30" hidden="1" customHeight="1" thickBot="1">
      <c r="A113" s="245">
        <v>0</v>
      </c>
      <c r="B113" s="245">
        <v>0</v>
      </c>
      <c r="C113" s="247" t="s">
        <v>526</v>
      </c>
      <c r="D113" s="247" t="s">
        <v>526</v>
      </c>
      <c r="E113" s="247" t="s">
        <v>526</v>
      </c>
      <c r="F113" s="247" t="s">
        <v>526</v>
      </c>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624">
        <f t="shared" si="0"/>
        <v>0</v>
      </c>
      <c r="AJ113" s="626"/>
      <c r="AK113" s="246">
        <f>ROUNDDOWN(AJ113/AG209,2)</f>
        <v>0</v>
      </c>
    </row>
    <row r="114" spans="1:37" ht="30" hidden="1" customHeight="1" thickBot="1">
      <c r="A114" s="245">
        <v>0</v>
      </c>
      <c r="B114" s="245">
        <v>0</v>
      </c>
      <c r="C114" s="247" t="s">
        <v>526</v>
      </c>
      <c r="D114" s="247" t="s">
        <v>526</v>
      </c>
      <c r="E114" s="247" t="s">
        <v>526</v>
      </c>
      <c r="F114" s="247" t="s">
        <v>526</v>
      </c>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624">
        <f t="shared" si="0"/>
        <v>0</v>
      </c>
      <c r="AJ114" s="626"/>
      <c r="AK114" s="246">
        <f>ROUNDDOWN(AJ114/AG209,2)</f>
        <v>0</v>
      </c>
    </row>
    <row r="115" spans="1:37" ht="30" hidden="1" customHeight="1" thickBot="1">
      <c r="A115" s="245">
        <v>0</v>
      </c>
      <c r="B115" s="245">
        <v>0</v>
      </c>
      <c r="C115" s="247" t="s">
        <v>526</v>
      </c>
      <c r="D115" s="247" t="s">
        <v>526</v>
      </c>
      <c r="E115" s="247" t="s">
        <v>526</v>
      </c>
      <c r="F115" s="247" t="s">
        <v>526</v>
      </c>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624">
        <f t="shared" si="0"/>
        <v>0</v>
      </c>
      <c r="AJ115" s="626"/>
      <c r="AK115" s="246">
        <f>ROUNDDOWN(AJ115/AG209,2)</f>
        <v>0</v>
      </c>
    </row>
    <row r="116" spans="1:37" ht="30" hidden="1" customHeight="1" thickBot="1">
      <c r="A116" s="245">
        <v>0</v>
      </c>
      <c r="B116" s="245">
        <v>0</v>
      </c>
      <c r="C116" s="247" t="s">
        <v>526</v>
      </c>
      <c r="D116" s="247" t="s">
        <v>526</v>
      </c>
      <c r="E116" s="247" t="s">
        <v>526</v>
      </c>
      <c r="F116" s="247" t="s">
        <v>526</v>
      </c>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624">
        <f t="shared" si="0"/>
        <v>0</v>
      </c>
      <c r="AJ116" s="626"/>
      <c r="AK116" s="246">
        <f>ROUNDDOWN(AJ116/AG209,2)</f>
        <v>0</v>
      </c>
    </row>
    <row r="117" spans="1:37" ht="30" hidden="1" customHeight="1" thickBot="1">
      <c r="A117" s="245">
        <v>0</v>
      </c>
      <c r="B117" s="245">
        <v>0</v>
      </c>
      <c r="C117" s="247" t="s">
        <v>526</v>
      </c>
      <c r="D117" s="247" t="s">
        <v>526</v>
      </c>
      <c r="E117" s="247" t="s">
        <v>526</v>
      </c>
      <c r="F117" s="247" t="s">
        <v>526</v>
      </c>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624">
        <f t="shared" si="0"/>
        <v>0</v>
      </c>
      <c r="AJ117" s="626"/>
      <c r="AK117" s="246">
        <f>ROUNDDOWN(AJ117/AG209,2)</f>
        <v>0</v>
      </c>
    </row>
    <row r="118" spans="1:37" ht="30" hidden="1" customHeight="1" thickBot="1">
      <c r="A118" s="245">
        <v>0</v>
      </c>
      <c r="B118" s="245">
        <v>0</v>
      </c>
      <c r="C118" s="247" t="s">
        <v>526</v>
      </c>
      <c r="D118" s="247" t="s">
        <v>526</v>
      </c>
      <c r="E118" s="247" t="s">
        <v>526</v>
      </c>
      <c r="F118" s="247" t="s">
        <v>526</v>
      </c>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624">
        <f t="shared" si="0"/>
        <v>0</v>
      </c>
      <c r="AJ118" s="626"/>
      <c r="AK118" s="246">
        <f>ROUNDDOWN(AJ118/AG209,2)</f>
        <v>0</v>
      </c>
    </row>
    <row r="119" spans="1:37" ht="30" hidden="1" customHeight="1" thickBot="1">
      <c r="A119" s="245">
        <v>0</v>
      </c>
      <c r="B119" s="245">
        <v>0</v>
      </c>
      <c r="C119" s="247" t="s">
        <v>526</v>
      </c>
      <c r="D119" s="247" t="s">
        <v>526</v>
      </c>
      <c r="E119" s="247" t="s">
        <v>526</v>
      </c>
      <c r="F119" s="247" t="s">
        <v>526</v>
      </c>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624">
        <f t="shared" si="0"/>
        <v>0</v>
      </c>
      <c r="AJ119" s="626"/>
      <c r="AK119" s="246">
        <f>ROUNDDOWN(AJ119/AG209,2)</f>
        <v>0</v>
      </c>
    </row>
    <row r="120" spans="1:37" ht="30" hidden="1" customHeight="1" thickBot="1">
      <c r="A120" s="245">
        <v>0</v>
      </c>
      <c r="B120" s="245">
        <v>0</v>
      </c>
      <c r="C120" s="247" t="s">
        <v>526</v>
      </c>
      <c r="D120" s="247" t="s">
        <v>526</v>
      </c>
      <c r="E120" s="247" t="s">
        <v>526</v>
      </c>
      <c r="F120" s="247" t="s">
        <v>526</v>
      </c>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624">
        <f t="shared" si="0"/>
        <v>0</v>
      </c>
      <c r="AJ120" s="626"/>
      <c r="AK120" s="246">
        <f>ROUNDDOWN(AJ120/AG209,2)</f>
        <v>0</v>
      </c>
    </row>
    <row r="121" spans="1:37" ht="30" hidden="1" customHeight="1" thickBot="1">
      <c r="A121" s="245">
        <v>0</v>
      </c>
      <c r="B121" s="245">
        <v>0</v>
      </c>
      <c r="C121" s="247" t="s">
        <v>526</v>
      </c>
      <c r="D121" s="247" t="s">
        <v>526</v>
      </c>
      <c r="E121" s="247" t="s">
        <v>526</v>
      </c>
      <c r="F121" s="247" t="s">
        <v>526</v>
      </c>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624">
        <f t="shared" si="0"/>
        <v>0</v>
      </c>
      <c r="AJ121" s="626"/>
      <c r="AK121" s="246">
        <f>ROUNDDOWN(AJ121/AG209,2)</f>
        <v>0</v>
      </c>
    </row>
    <row r="122" spans="1:37" ht="30" hidden="1" customHeight="1" thickBot="1">
      <c r="A122" s="245">
        <v>0</v>
      </c>
      <c r="B122" s="245">
        <v>0</v>
      </c>
      <c r="C122" s="247" t="s">
        <v>526</v>
      </c>
      <c r="D122" s="247" t="s">
        <v>526</v>
      </c>
      <c r="E122" s="247" t="s">
        <v>526</v>
      </c>
      <c r="F122" s="247" t="s">
        <v>526</v>
      </c>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624">
        <f t="shared" si="0"/>
        <v>0</v>
      </c>
      <c r="AJ122" s="626"/>
      <c r="AK122" s="246">
        <f>ROUNDDOWN(AJ122/AG209,2)</f>
        <v>0</v>
      </c>
    </row>
    <row r="123" spans="1:37" ht="30" hidden="1" customHeight="1" thickBot="1">
      <c r="A123" s="245">
        <v>0</v>
      </c>
      <c r="B123" s="245">
        <v>0</v>
      </c>
      <c r="C123" s="247" t="s">
        <v>526</v>
      </c>
      <c r="D123" s="247" t="s">
        <v>526</v>
      </c>
      <c r="E123" s="247" t="s">
        <v>526</v>
      </c>
      <c r="F123" s="247" t="s">
        <v>526</v>
      </c>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624">
        <f t="shared" si="0"/>
        <v>0</v>
      </c>
      <c r="AJ123" s="626"/>
      <c r="AK123" s="246">
        <f>ROUNDDOWN(AJ123/AG209,2)</f>
        <v>0</v>
      </c>
    </row>
    <row r="124" spans="1:37" ht="30" hidden="1" customHeight="1" thickBot="1">
      <c r="A124" s="245">
        <v>0</v>
      </c>
      <c r="B124" s="245">
        <v>0</v>
      </c>
      <c r="C124" s="247" t="s">
        <v>526</v>
      </c>
      <c r="D124" s="247" t="s">
        <v>526</v>
      </c>
      <c r="E124" s="247" t="s">
        <v>526</v>
      </c>
      <c r="F124" s="247" t="s">
        <v>526</v>
      </c>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624">
        <f t="shared" si="0"/>
        <v>0</v>
      </c>
      <c r="AJ124" s="626"/>
      <c r="AK124" s="246">
        <f>ROUNDDOWN(AJ124/AG209,2)</f>
        <v>0</v>
      </c>
    </row>
    <row r="125" spans="1:37" ht="30" hidden="1" customHeight="1" thickBot="1">
      <c r="A125" s="245">
        <v>0</v>
      </c>
      <c r="B125" s="245">
        <v>0</v>
      </c>
      <c r="C125" s="247" t="s">
        <v>526</v>
      </c>
      <c r="D125" s="247" t="s">
        <v>526</v>
      </c>
      <c r="E125" s="247" t="s">
        <v>526</v>
      </c>
      <c r="F125" s="247" t="s">
        <v>526</v>
      </c>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624">
        <f t="shared" si="0"/>
        <v>0</v>
      </c>
      <c r="AJ125" s="626"/>
      <c r="AK125" s="246">
        <f>ROUNDDOWN(AJ125/AG209,2)</f>
        <v>0</v>
      </c>
    </row>
    <row r="126" spans="1:37" ht="30" hidden="1" customHeight="1" thickBot="1">
      <c r="A126" s="245">
        <v>0</v>
      </c>
      <c r="B126" s="245">
        <v>0</v>
      </c>
      <c r="C126" s="247" t="s">
        <v>526</v>
      </c>
      <c r="D126" s="247" t="s">
        <v>526</v>
      </c>
      <c r="E126" s="247" t="s">
        <v>526</v>
      </c>
      <c r="F126" s="247" t="s">
        <v>526</v>
      </c>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624">
        <f t="shared" si="0"/>
        <v>0</v>
      </c>
      <c r="AJ126" s="626"/>
      <c r="AK126" s="246">
        <f>ROUNDDOWN(AJ126/AG209,2)</f>
        <v>0</v>
      </c>
    </row>
    <row r="127" spans="1:37" ht="30" hidden="1" customHeight="1" thickBot="1">
      <c r="A127" s="245">
        <v>0</v>
      </c>
      <c r="B127" s="245">
        <v>0</v>
      </c>
      <c r="C127" s="247" t="s">
        <v>526</v>
      </c>
      <c r="D127" s="247" t="s">
        <v>526</v>
      </c>
      <c r="E127" s="247" t="s">
        <v>526</v>
      </c>
      <c r="F127" s="247" t="s">
        <v>526</v>
      </c>
      <c r="G127" s="247"/>
      <c r="H127" s="247"/>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624">
        <f t="shared" si="0"/>
        <v>0</v>
      </c>
      <c r="AJ127" s="626"/>
      <c r="AK127" s="246">
        <f>ROUNDDOWN(AJ127/AG209,2)</f>
        <v>0</v>
      </c>
    </row>
    <row r="128" spans="1:37" ht="30" hidden="1" customHeight="1" thickBot="1">
      <c r="A128" s="245">
        <v>0</v>
      </c>
      <c r="B128" s="245">
        <v>0</v>
      </c>
      <c r="C128" s="247" t="s">
        <v>526</v>
      </c>
      <c r="D128" s="247" t="s">
        <v>526</v>
      </c>
      <c r="E128" s="247" t="s">
        <v>526</v>
      </c>
      <c r="F128" s="247" t="s">
        <v>526</v>
      </c>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624">
        <f t="shared" si="0"/>
        <v>0</v>
      </c>
      <c r="AJ128" s="626"/>
      <c r="AK128" s="246">
        <f>ROUNDDOWN(AJ128/AG209,2)</f>
        <v>0</v>
      </c>
    </row>
    <row r="129" spans="1:37" ht="30" hidden="1" customHeight="1" thickBot="1">
      <c r="A129" s="245">
        <v>0</v>
      </c>
      <c r="B129" s="245">
        <v>0</v>
      </c>
      <c r="C129" s="247" t="s">
        <v>526</v>
      </c>
      <c r="D129" s="247" t="s">
        <v>526</v>
      </c>
      <c r="E129" s="247" t="s">
        <v>526</v>
      </c>
      <c r="F129" s="247" t="s">
        <v>526</v>
      </c>
      <c r="G129" s="247"/>
      <c r="H129" s="247"/>
      <c r="I129" s="247"/>
      <c r="J129" s="247"/>
      <c r="K129" s="247"/>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c r="AG129" s="247"/>
      <c r="AH129" s="247"/>
      <c r="AI129" s="624">
        <f t="shared" si="0"/>
        <v>0</v>
      </c>
      <c r="AJ129" s="626"/>
      <c r="AK129" s="246">
        <f>ROUNDDOWN(AJ129/AG209,2)</f>
        <v>0</v>
      </c>
    </row>
    <row r="130" spans="1:37" ht="30" hidden="1" customHeight="1" thickBot="1">
      <c r="A130" s="245">
        <v>0</v>
      </c>
      <c r="B130" s="245">
        <v>0</v>
      </c>
      <c r="C130" s="247" t="s">
        <v>526</v>
      </c>
      <c r="D130" s="247" t="s">
        <v>526</v>
      </c>
      <c r="E130" s="247" t="s">
        <v>526</v>
      </c>
      <c r="F130" s="247" t="s">
        <v>526</v>
      </c>
      <c r="G130" s="247"/>
      <c r="H130" s="247"/>
      <c r="I130" s="247"/>
      <c r="J130" s="247"/>
      <c r="K130" s="247"/>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c r="AG130" s="247"/>
      <c r="AH130" s="247"/>
      <c r="AI130" s="624">
        <f t="shared" si="0"/>
        <v>0</v>
      </c>
      <c r="AJ130" s="626"/>
      <c r="AK130" s="246">
        <f>ROUNDDOWN(AJ130/AG209,2)</f>
        <v>0</v>
      </c>
    </row>
    <row r="131" spans="1:37" ht="30" hidden="1" customHeight="1" thickBot="1">
      <c r="A131" s="245">
        <v>0</v>
      </c>
      <c r="B131" s="245">
        <v>0</v>
      </c>
      <c r="C131" s="247" t="s">
        <v>526</v>
      </c>
      <c r="D131" s="247" t="s">
        <v>526</v>
      </c>
      <c r="E131" s="247" t="s">
        <v>526</v>
      </c>
      <c r="F131" s="247" t="s">
        <v>526</v>
      </c>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624">
        <f t="shared" si="0"/>
        <v>0</v>
      </c>
      <c r="AJ131" s="626"/>
      <c r="AK131" s="246">
        <f>ROUNDDOWN(AJ131/AG209,2)</f>
        <v>0</v>
      </c>
    </row>
    <row r="132" spans="1:37" ht="30" hidden="1" customHeight="1" thickBot="1">
      <c r="A132" s="245">
        <v>0</v>
      </c>
      <c r="B132" s="245">
        <v>0</v>
      </c>
      <c r="C132" s="247" t="s">
        <v>526</v>
      </c>
      <c r="D132" s="247" t="s">
        <v>526</v>
      </c>
      <c r="E132" s="247" t="s">
        <v>526</v>
      </c>
      <c r="F132" s="247" t="s">
        <v>526</v>
      </c>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624">
        <f t="shared" si="0"/>
        <v>0</v>
      </c>
      <c r="AJ132" s="626"/>
      <c r="AK132" s="246">
        <f>ROUNDDOWN(AJ132/AG209,2)</f>
        <v>0</v>
      </c>
    </row>
    <row r="133" spans="1:37" ht="30" hidden="1" customHeight="1" thickBot="1">
      <c r="A133" s="245">
        <v>0</v>
      </c>
      <c r="B133" s="245">
        <v>0</v>
      </c>
      <c r="C133" s="247" t="s">
        <v>526</v>
      </c>
      <c r="D133" s="247" t="s">
        <v>526</v>
      </c>
      <c r="E133" s="247" t="s">
        <v>526</v>
      </c>
      <c r="F133" s="247" t="s">
        <v>526</v>
      </c>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624">
        <f t="shared" si="0"/>
        <v>0</v>
      </c>
      <c r="AJ133" s="626"/>
      <c r="AK133" s="246">
        <f>ROUNDDOWN(AJ133/AG209,2)</f>
        <v>0</v>
      </c>
    </row>
    <row r="134" spans="1:37" ht="30" hidden="1" customHeight="1" thickBot="1">
      <c r="A134" s="245">
        <v>0</v>
      </c>
      <c r="B134" s="245">
        <v>0</v>
      </c>
      <c r="C134" s="247" t="s">
        <v>526</v>
      </c>
      <c r="D134" s="247" t="s">
        <v>526</v>
      </c>
      <c r="E134" s="247" t="s">
        <v>526</v>
      </c>
      <c r="F134" s="247" t="s">
        <v>526</v>
      </c>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624">
        <f t="shared" si="0"/>
        <v>0</v>
      </c>
      <c r="AJ134" s="626"/>
      <c r="AK134" s="246">
        <f>ROUNDDOWN(AJ134/AG209,2)</f>
        <v>0</v>
      </c>
    </row>
    <row r="135" spans="1:37" ht="30" hidden="1" customHeight="1" thickBot="1">
      <c r="A135" s="245">
        <v>0</v>
      </c>
      <c r="B135" s="245">
        <v>0</v>
      </c>
      <c r="C135" s="247" t="s">
        <v>526</v>
      </c>
      <c r="D135" s="247" t="s">
        <v>526</v>
      </c>
      <c r="E135" s="247" t="s">
        <v>526</v>
      </c>
      <c r="F135" s="247" t="s">
        <v>526</v>
      </c>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624">
        <f t="shared" si="0"/>
        <v>0</v>
      </c>
      <c r="AJ135" s="626"/>
      <c r="AK135" s="246">
        <f>ROUNDDOWN(AJ135/AG209,2)</f>
        <v>0</v>
      </c>
    </row>
    <row r="136" spans="1:37" ht="30" hidden="1" customHeight="1" thickBot="1">
      <c r="A136" s="245">
        <v>0</v>
      </c>
      <c r="B136" s="245">
        <v>0</v>
      </c>
      <c r="C136" s="247" t="s">
        <v>526</v>
      </c>
      <c r="D136" s="247" t="s">
        <v>526</v>
      </c>
      <c r="E136" s="247" t="s">
        <v>526</v>
      </c>
      <c r="F136" s="247" t="s">
        <v>526</v>
      </c>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624">
        <f t="shared" si="0"/>
        <v>0</v>
      </c>
      <c r="AJ136" s="626"/>
      <c r="AK136" s="246">
        <f>ROUNDDOWN(AJ136/AG209,2)</f>
        <v>0</v>
      </c>
    </row>
    <row r="137" spans="1:37" ht="30" hidden="1" customHeight="1" thickBot="1">
      <c r="A137" s="245">
        <v>0</v>
      </c>
      <c r="B137" s="245">
        <v>0</v>
      </c>
      <c r="C137" s="247" t="s">
        <v>526</v>
      </c>
      <c r="D137" s="247" t="s">
        <v>526</v>
      </c>
      <c r="E137" s="247" t="s">
        <v>526</v>
      </c>
      <c r="F137" s="247" t="s">
        <v>526</v>
      </c>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624">
        <f t="shared" si="0"/>
        <v>0</v>
      </c>
      <c r="AJ137" s="626"/>
      <c r="AK137" s="246">
        <f>ROUNDDOWN(AJ137/AG209,2)</f>
        <v>0</v>
      </c>
    </row>
    <row r="138" spans="1:37" ht="30" hidden="1" customHeight="1" thickBot="1">
      <c r="A138" s="245">
        <v>0</v>
      </c>
      <c r="B138" s="245">
        <v>0</v>
      </c>
      <c r="C138" s="247" t="s">
        <v>526</v>
      </c>
      <c r="D138" s="247" t="s">
        <v>526</v>
      </c>
      <c r="E138" s="247" t="s">
        <v>526</v>
      </c>
      <c r="F138" s="247" t="s">
        <v>526</v>
      </c>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624">
        <f t="shared" si="0"/>
        <v>0</v>
      </c>
      <c r="AJ138" s="626"/>
      <c r="AK138" s="246">
        <f>ROUNDDOWN(AJ138/AG209,2)</f>
        <v>0</v>
      </c>
    </row>
    <row r="139" spans="1:37" ht="30" hidden="1" customHeight="1" thickBot="1">
      <c r="A139" s="245">
        <v>0</v>
      </c>
      <c r="B139" s="245">
        <v>0</v>
      </c>
      <c r="C139" s="247" t="s">
        <v>526</v>
      </c>
      <c r="D139" s="247" t="s">
        <v>526</v>
      </c>
      <c r="E139" s="247" t="s">
        <v>526</v>
      </c>
      <c r="F139" s="247" t="s">
        <v>526</v>
      </c>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624">
        <f t="shared" si="0"/>
        <v>0</v>
      </c>
      <c r="AJ139" s="626"/>
      <c r="AK139" s="246">
        <f>ROUNDDOWN(AJ139/AG209,2)</f>
        <v>0</v>
      </c>
    </row>
    <row r="140" spans="1:37" ht="30" hidden="1" customHeight="1" thickBot="1">
      <c r="A140" s="245">
        <v>0</v>
      </c>
      <c r="B140" s="245">
        <v>0</v>
      </c>
      <c r="C140" s="247" t="s">
        <v>526</v>
      </c>
      <c r="D140" s="247" t="s">
        <v>526</v>
      </c>
      <c r="E140" s="247" t="s">
        <v>526</v>
      </c>
      <c r="F140" s="247" t="s">
        <v>526</v>
      </c>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624">
        <f t="shared" si="0"/>
        <v>0</v>
      </c>
      <c r="AJ140" s="626"/>
      <c r="AK140" s="246">
        <f>ROUNDDOWN(AJ140/AG209,2)</f>
        <v>0</v>
      </c>
    </row>
    <row r="141" spans="1:37" ht="30" hidden="1" customHeight="1" thickBot="1">
      <c r="A141" s="245">
        <v>0</v>
      </c>
      <c r="B141" s="245">
        <v>0</v>
      </c>
      <c r="C141" s="247" t="s">
        <v>526</v>
      </c>
      <c r="D141" s="247" t="s">
        <v>526</v>
      </c>
      <c r="E141" s="247" t="s">
        <v>526</v>
      </c>
      <c r="F141" s="247" t="s">
        <v>526</v>
      </c>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624">
        <f t="shared" si="0"/>
        <v>0</v>
      </c>
      <c r="AJ141" s="626"/>
      <c r="AK141" s="246">
        <f>ROUNDDOWN(AJ141/AG209,2)</f>
        <v>0</v>
      </c>
    </row>
    <row r="142" spans="1:37" ht="30" hidden="1" customHeight="1" thickBot="1">
      <c r="A142" s="245">
        <v>0</v>
      </c>
      <c r="B142" s="245">
        <v>0</v>
      </c>
      <c r="C142" s="247" t="s">
        <v>526</v>
      </c>
      <c r="D142" s="247" t="s">
        <v>526</v>
      </c>
      <c r="E142" s="247" t="s">
        <v>526</v>
      </c>
      <c r="F142" s="247" t="s">
        <v>526</v>
      </c>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624">
        <f t="shared" si="0"/>
        <v>0</v>
      </c>
      <c r="AJ142" s="626"/>
      <c r="AK142" s="246">
        <f>ROUNDDOWN(AJ142/AG209,2)</f>
        <v>0</v>
      </c>
    </row>
    <row r="143" spans="1:37" ht="30" hidden="1" customHeight="1" thickBot="1">
      <c r="A143" s="245">
        <v>0</v>
      </c>
      <c r="B143" s="245">
        <v>0</v>
      </c>
      <c r="C143" s="247" t="s">
        <v>526</v>
      </c>
      <c r="D143" s="247" t="s">
        <v>526</v>
      </c>
      <c r="E143" s="247" t="s">
        <v>526</v>
      </c>
      <c r="F143" s="247" t="s">
        <v>526</v>
      </c>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624">
        <f t="shared" si="0"/>
        <v>0</v>
      </c>
      <c r="AJ143" s="626"/>
      <c r="AK143" s="246">
        <f>ROUNDDOWN(AJ143/AG209,2)</f>
        <v>0</v>
      </c>
    </row>
    <row r="144" spans="1:37" ht="30" hidden="1" customHeight="1" thickBot="1">
      <c r="A144" s="245">
        <v>0</v>
      </c>
      <c r="B144" s="245">
        <v>0</v>
      </c>
      <c r="C144" s="247" t="s">
        <v>526</v>
      </c>
      <c r="D144" s="247" t="s">
        <v>526</v>
      </c>
      <c r="E144" s="247" t="s">
        <v>526</v>
      </c>
      <c r="F144" s="247" t="s">
        <v>526</v>
      </c>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624">
        <f t="shared" si="0"/>
        <v>0</v>
      </c>
      <c r="AJ144" s="626"/>
      <c r="AK144" s="246">
        <f>ROUNDDOWN(AJ144/AG209,2)</f>
        <v>0</v>
      </c>
    </row>
    <row r="145" spans="1:37" ht="30" hidden="1" customHeight="1" thickBot="1">
      <c r="A145" s="245">
        <v>0</v>
      </c>
      <c r="B145" s="245">
        <v>0</v>
      </c>
      <c r="C145" s="247" t="s">
        <v>526</v>
      </c>
      <c r="D145" s="247" t="s">
        <v>526</v>
      </c>
      <c r="E145" s="247" t="s">
        <v>526</v>
      </c>
      <c r="F145" s="247" t="s">
        <v>526</v>
      </c>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624">
        <f t="shared" si="0"/>
        <v>0</v>
      </c>
      <c r="AJ145" s="626"/>
      <c r="AK145" s="246">
        <f>ROUNDDOWN(AJ145/AG209,2)</f>
        <v>0</v>
      </c>
    </row>
    <row r="146" spans="1:37" ht="30" hidden="1" customHeight="1" thickBot="1">
      <c r="A146" s="245">
        <v>0</v>
      </c>
      <c r="B146" s="245">
        <v>0</v>
      </c>
      <c r="C146" s="247" t="s">
        <v>526</v>
      </c>
      <c r="D146" s="247" t="s">
        <v>526</v>
      </c>
      <c r="E146" s="247" t="s">
        <v>526</v>
      </c>
      <c r="F146" s="247" t="s">
        <v>526</v>
      </c>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624">
        <f t="shared" si="0"/>
        <v>0</v>
      </c>
      <c r="AJ146" s="626"/>
      <c r="AK146" s="246">
        <f>ROUNDDOWN(AJ146/AG209,2)</f>
        <v>0</v>
      </c>
    </row>
    <row r="147" spans="1:37" ht="30" hidden="1" customHeight="1" thickBot="1">
      <c r="A147" s="245">
        <v>0</v>
      </c>
      <c r="B147" s="245">
        <v>0</v>
      </c>
      <c r="C147" s="247" t="s">
        <v>526</v>
      </c>
      <c r="D147" s="247" t="s">
        <v>526</v>
      </c>
      <c r="E147" s="247" t="s">
        <v>526</v>
      </c>
      <c r="F147" s="247" t="s">
        <v>526</v>
      </c>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624">
        <f t="shared" si="0"/>
        <v>0</v>
      </c>
      <c r="AJ147" s="626"/>
      <c r="AK147" s="246">
        <f>ROUNDDOWN(AJ147/AG209,2)</f>
        <v>0</v>
      </c>
    </row>
    <row r="148" spans="1:37" ht="30" hidden="1" customHeight="1" thickBot="1">
      <c r="A148" s="245">
        <v>0</v>
      </c>
      <c r="B148" s="245">
        <v>0</v>
      </c>
      <c r="C148" s="247" t="s">
        <v>526</v>
      </c>
      <c r="D148" s="247" t="s">
        <v>526</v>
      </c>
      <c r="E148" s="247" t="s">
        <v>526</v>
      </c>
      <c r="F148" s="247" t="s">
        <v>526</v>
      </c>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624">
        <f t="shared" si="0"/>
        <v>0</v>
      </c>
      <c r="AJ148" s="626"/>
      <c r="AK148" s="246">
        <f>ROUNDDOWN(AJ148/AG209,2)</f>
        <v>0</v>
      </c>
    </row>
    <row r="149" spans="1:37" ht="30" hidden="1" customHeight="1" thickBot="1">
      <c r="A149" s="245">
        <v>0</v>
      </c>
      <c r="B149" s="245">
        <v>0</v>
      </c>
      <c r="C149" s="247" t="s">
        <v>526</v>
      </c>
      <c r="D149" s="247" t="s">
        <v>526</v>
      </c>
      <c r="E149" s="247" t="s">
        <v>526</v>
      </c>
      <c r="F149" s="247" t="s">
        <v>526</v>
      </c>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624">
        <f t="shared" si="0"/>
        <v>0</v>
      </c>
      <c r="AJ149" s="626"/>
      <c r="AK149" s="246">
        <f>ROUNDDOWN(AJ149/AG209,2)</f>
        <v>0</v>
      </c>
    </row>
    <row r="150" spans="1:37" ht="30" hidden="1" customHeight="1" thickBot="1">
      <c r="A150" s="245">
        <v>0</v>
      </c>
      <c r="B150" s="245">
        <v>0</v>
      </c>
      <c r="C150" s="247" t="s">
        <v>526</v>
      </c>
      <c r="D150" s="247" t="s">
        <v>526</v>
      </c>
      <c r="E150" s="247" t="s">
        <v>526</v>
      </c>
      <c r="F150" s="247" t="s">
        <v>526</v>
      </c>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624">
        <f t="shared" si="0"/>
        <v>0</v>
      </c>
      <c r="AJ150" s="626"/>
      <c r="AK150" s="246">
        <f>ROUNDDOWN(AJ150/AG209,2)</f>
        <v>0</v>
      </c>
    </row>
    <row r="151" spans="1:37" ht="30" hidden="1" customHeight="1" thickBot="1">
      <c r="A151" s="245">
        <v>0</v>
      </c>
      <c r="B151" s="245">
        <v>0</v>
      </c>
      <c r="C151" s="247" t="s">
        <v>526</v>
      </c>
      <c r="D151" s="247" t="s">
        <v>526</v>
      </c>
      <c r="E151" s="247" t="s">
        <v>526</v>
      </c>
      <c r="F151" s="247" t="s">
        <v>526</v>
      </c>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624">
        <f t="shared" si="0"/>
        <v>0</v>
      </c>
      <c r="AJ151" s="626"/>
      <c r="AK151" s="246">
        <f>ROUNDDOWN(AJ151/AG209,2)</f>
        <v>0</v>
      </c>
    </row>
    <row r="152" spans="1:37" ht="30" hidden="1" customHeight="1" thickBot="1">
      <c r="A152" s="245">
        <v>0</v>
      </c>
      <c r="B152" s="245">
        <v>0</v>
      </c>
      <c r="C152" s="247" t="s">
        <v>526</v>
      </c>
      <c r="D152" s="247" t="s">
        <v>526</v>
      </c>
      <c r="E152" s="247" t="s">
        <v>526</v>
      </c>
      <c r="F152" s="247" t="s">
        <v>526</v>
      </c>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624">
        <f t="shared" si="0"/>
        <v>0</v>
      </c>
      <c r="AJ152" s="626"/>
      <c r="AK152" s="246">
        <f>ROUNDDOWN(AJ152/AG209,2)</f>
        <v>0</v>
      </c>
    </row>
    <row r="153" spans="1:37" ht="30" hidden="1" customHeight="1" thickBot="1">
      <c r="A153" s="245">
        <v>0</v>
      </c>
      <c r="B153" s="245">
        <v>0</v>
      </c>
      <c r="C153" s="247" t="s">
        <v>526</v>
      </c>
      <c r="D153" s="247" t="s">
        <v>526</v>
      </c>
      <c r="E153" s="247" t="s">
        <v>526</v>
      </c>
      <c r="F153" s="247" t="s">
        <v>526</v>
      </c>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624">
        <f t="shared" si="0"/>
        <v>0</v>
      </c>
      <c r="AJ153" s="626"/>
      <c r="AK153" s="246">
        <f>ROUNDDOWN(AJ153/AG209,2)</f>
        <v>0</v>
      </c>
    </row>
    <row r="154" spans="1:37" ht="30" hidden="1" customHeight="1" thickBot="1">
      <c r="A154" s="245">
        <v>0</v>
      </c>
      <c r="B154" s="245">
        <v>0</v>
      </c>
      <c r="C154" s="247" t="s">
        <v>526</v>
      </c>
      <c r="D154" s="247" t="s">
        <v>526</v>
      </c>
      <c r="E154" s="247" t="s">
        <v>526</v>
      </c>
      <c r="F154" s="247" t="s">
        <v>526</v>
      </c>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624">
        <f t="shared" si="0"/>
        <v>0</v>
      </c>
      <c r="AJ154" s="626"/>
      <c r="AK154" s="246">
        <f>ROUNDDOWN(AJ154/AG209,2)</f>
        <v>0</v>
      </c>
    </row>
    <row r="155" spans="1:37" ht="30" hidden="1" customHeight="1" thickBot="1">
      <c r="A155" s="245">
        <v>0</v>
      </c>
      <c r="B155" s="245">
        <v>0</v>
      </c>
      <c r="C155" s="247" t="s">
        <v>526</v>
      </c>
      <c r="D155" s="247" t="s">
        <v>526</v>
      </c>
      <c r="E155" s="247" t="s">
        <v>526</v>
      </c>
      <c r="F155" s="247" t="s">
        <v>526</v>
      </c>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624">
        <f t="shared" si="0"/>
        <v>0</v>
      </c>
      <c r="AJ155" s="626"/>
      <c r="AK155" s="246">
        <f>ROUNDDOWN(AJ155/AG209,2)</f>
        <v>0</v>
      </c>
    </row>
    <row r="156" spans="1:37" ht="30" hidden="1" customHeight="1" thickBot="1">
      <c r="A156" s="245">
        <v>0</v>
      </c>
      <c r="B156" s="245">
        <v>0</v>
      </c>
      <c r="C156" s="247" t="s">
        <v>526</v>
      </c>
      <c r="D156" s="247" t="s">
        <v>526</v>
      </c>
      <c r="E156" s="247" t="s">
        <v>526</v>
      </c>
      <c r="F156" s="247" t="s">
        <v>526</v>
      </c>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624">
        <f t="shared" si="0"/>
        <v>0</v>
      </c>
      <c r="AJ156" s="626"/>
      <c r="AK156" s="246">
        <f>ROUNDDOWN(AJ156/AG209,2)</f>
        <v>0</v>
      </c>
    </row>
    <row r="157" spans="1:37" ht="30" hidden="1" customHeight="1" thickBot="1">
      <c r="A157" s="245">
        <v>0</v>
      </c>
      <c r="B157" s="245">
        <v>0</v>
      </c>
      <c r="C157" s="247" t="s">
        <v>526</v>
      </c>
      <c r="D157" s="247" t="s">
        <v>526</v>
      </c>
      <c r="E157" s="247" t="s">
        <v>526</v>
      </c>
      <c r="F157" s="247" t="s">
        <v>526</v>
      </c>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624">
        <f t="shared" si="0"/>
        <v>0</v>
      </c>
      <c r="AJ157" s="626"/>
      <c r="AK157" s="246">
        <f>ROUNDDOWN(AJ157/AG209,2)</f>
        <v>0</v>
      </c>
    </row>
    <row r="158" spans="1:37" ht="30" hidden="1" customHeight="1" thickBot="1">
      <c r="A158" s="245">
        <v>0</v>
      </c>
      <c r="B158" s="245">
        <v>0</v>
      </c>
      <c r="C158" s="247" t="s">
        <v>526</v>
      </c>
      <c r="D158" s="247" t="s">
        <v>526</v>
      </c>
      <c r="E158" s="247" t="s">
        <v>526</v>
      </c>
      <c r="F158" s="247" t="s">
        <v>526</v>
      </c>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624">
        <f t="shared" si="0"/>
        <v>0</v>
      </c>
      <c r="AJ158" s="626"/>
      <c r="AK158" s="246">
        <f>ROUNDDOWN(AJ158/AG209,2)</f>
        <v>0</v>
      </c>
    </row>
    <row r="159" spans="1:37" ht="30" hidden="1" customHeight="1" thickBot="1">
      <c r="A159" s="245">
        <v>0</v>
      </c>
      <c r="B159" s="245">
        <v>0</v>
      </c>
      <c r="C159" s="247" t="s">
        <v>526</v>
      </c>
      <c r="D159" s="247" t="s">
        <v>526</v>
      </c>
      <c r="E159" s="247" t="s">
        <v>526</v>
      </c>
      <c r="F159" s="247" t="s">
        <v>526</v>
      </c>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624">
        <f t="shared" si="0"/>
        <v>0</v>
      </c>
      <c r="AJ159" s="626"/>
      <c r="AK159" s="246">
        <f>ROUNDDOWN(AJ159/AG209,2)</f>
        <v>0</v>
      </c>
    </row>
    <row r="160" spans="1:37" ht="30" hidden="1" customHeight="1" thickBot="1">
      <c r="A160" s="245">
        <v>0</v>
      </c>
      <c r="B160" s="245">
        <v>0</v>
      </c>
      <c r="C160" s="247" t="s">
        <v>526</v>
      </c>
      <c r="D160" s="247" t="s">
        <v>526</v>
      </c>
      <c r="E160" s="247" t="s">
        <v>526</v>
      </c>
      <c r="F160" s="247" t="s">
        <v>526</v>
      </c>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624">
        <f t="shared" si="0"/>
        <v>0</v>
      </c>
      <c r="AJ160" s="626"/>
      <c r="AK160" s="246">
        <f>ROUNDDOWN(AJ160/AG209,2)</f>
        <v>0</v>
      </c>
    </row>
    <row r="161" spans="1:37" ht="30" hidden="1" customHeight="1" thickBot="1">
      <c r="A161" s="245">
        <v>0</v>
      </c>
      <c r="B161" s="245">
        <v>0</v>
      </c>
      <c r="C161" s="247" t="s">
        <v>526</v>
      </c>
      <c r="D161" s="247" t="s">
        <v>526</v>
      </c>
      <c r="E161" s="247" t="s">
        <v>526</v>
      </c>
      <c r="F161" s="247" t="s">
        <v>526</v>
      </c>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624">
        <f t="shared" si="0"/>
        <v>0</v>
      </c>
      <c r="AJ161" s="626"/>
      <c r="AK161" s="246">
        <f>ROUNDDOWN(AJ161/AG209,2)</f>
        <v>0</v>
      </c>
    </row>
    <row r="162" spans="1:37" ht="30" hidden="1" customHeight="1" thickBot="1">
      <c r="A162" s="245">
        <v>0</v>
      </c>
      <c r="B162" s="245">
        <v>0</v>
      </c>
      <c r="C162" s="247" t="s">
        <v>526</v>
      </c>
      <c r="D162" s="247" t="s">
        <v>526</v>
      </c>
      <c r="E162" s="247" t="s">
        <v>526</v>
      </c>
      <c r="F162" s="247" t="s">
        <v>526</v>
      </c>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624">
        <f t="shared" si="0"/>
        <v>0</v>
      </c>
      <c r="AJ162" s="626"/>
      <c r="AK162" s="246">
        <f>ROUNDDOWN(AJ162/AG209,2)</f>
        <v>0</v>
      </c>
    </row>
    <row r="163" spans="1:37" ht="30" hidden="1" customHeight="1" thickBot="1">
      <c r="A163" s="245">
        <v>0</v>
      </c>
      <c r="B163" s="245">
        <v>0</v>
      </c>
      <c r="C163" s="247" t="s">
        <v>526</v>
      </c>
      <c r="D163" s="247" t="s">
        <v>526</v>
      </c>
      <c r="E163" s="247" t="s">
        <v>526</v>
      </c>
      <c r="F163" s="247" t="s">
        <v>526</v>
      </c>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624">
        <f t="shared" si="0"/>
        <v>0</v>
      </c>
      <c r="AJ163" s="626"/>
      <c r="AK163" s="246">
        <f>ROUNDDOWN(AJ163/AG209,2)</f>
        <v>0</v>
      </c>
    </row>
    <row r="164" spans="1:37" ht="30" hidden="1" customHeight="1" thickBot="1">
      <c r="A164" s="245">
        <v>0</v>
      </c>
      <c r="B164" s="245">
        <v>0</v>
      </c>
      <c r="C164" s="247" t="s">
        <v>526</v>
      </c>
      <c r="D164" s="247" t="s">
        <v>526</v>
      </c>
      <c r="E164" s="247" t="s">
        <v>526</v>
      </c>
      <c r="F164" s="247" t="s">
        <v>526</v>
      </c>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624">
        <f t="shared" si="0"/>
        <v>0</v>
      </c>
      <c r="AJ164" s="626"/>
      <c r="AK164" s="246">
        <f>ROUNDDOWN(AJ164/AG209,2)</f>
        <v>0</v>
      </c>
    </row>
    <row r="165" spans="1:37" ht="30" hidden="1" customHeight="1" thickBot="1">
      <c r="A165" s="245">
        <v>0</v>
      </c>
      <c r="B165" s="245">
        <v>0</v>
      </c>
      <c r="C165" s="247" t="s">
        <v>526</v>
      </c>
      <c r="D165" s="247" t="s">
        <v>526</v>
      </c>
      <c r="E165" s="247" t="s">
        <v>526</v>
      </c>
      <c r="F165" s="247" t="s">
        <v>526</v>
      </c>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624">
        <f t="shared" si="0"/>
        <v>0</v>
      </c>
      <c r="AJ165" s="626"/>
      <c r="AK165" s="246">
        <f>ROUNDDOWN(AJ165/AG209,2)</f>
        <v>0</v>
      </c>
    </row>
    <row r="166" spans="1:37" ht="30" hidden="1" customHeight="1" thickBot="1">
      <c r="A166" s="245">
        <v>0</v>
      </c>
      <c r="B166" s="245">
        <v>0</v>
      </c>
      <c r="C166" s="247" t="s">
        <v>526</v>
      </c>
      <c r="D166" s="247" t="s">
        <v>526</v>
      </c>
      <c r="E166" s="247" t="s">
        <v>526</v>
      </c>
      <c r="F166" s="247" t="s">
        <v>526</v>
      </c>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624">
        <f t="shared" si="0"/>
        <v>0</v>
      </c>
      <c r="AJ166" s="626"/>
      <c r="AK166" s="246">
        <f>ROUNDDOWN(AJ166/AG209,2)</f>
        <v>0</v>
      </c>
    </row>
    <row r="167" spans="1:37" ht="30" hidden="1" customHeight="1" thickBot="1">
      <c r="A167" s="245">
        <v>0</v>
      </c>
      <c r="B167" s="245">
        <v>0</v>
      </c>
      <c r="C167" s="247" t="s">
        <v>526</v>
      </c>
      <c r="D167" s="247" t="s">
        <v>526</v>
      </c>
      <c r="E167" s="247" t="s">
        <v>526</v>
      </c>
      <c r="F167" s="247" t="s">
        <v>526</v>
      </c>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624">
        <f t="shared" si="0"/>
        <v>0</v>
      </c>
      <c r="AJ167" s="626"/>
      <c r="AK167" s="246">
        <f>ROUNDDOWN(AJ167/AG209,2)</f>
        <v>0</v>
      </c>
    </row>
    <row r="168" spans="1:37" ht="30" hidden="1" customHeight="1" thickBot="1">
      <c r="A168" s="245">
        <v>0</v>
      </c>
      <c r="B168" s="245">
        <v>0</v>
      </c>
      <c r="C168" s="247" t="s">
        <v>526</v>
      </c>
      <c r="D168" s="247" t="s">
        <v>526</v>
      </c>
      <c r="E168" s="247" t="s">
        <v>526</v>
      </c>
      <c r="F168" s="247" t="s">
        <v>526</v>
      </c>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624">
        <f t="shared" si="0"/>
        <v>0</v>
      </c>
      <c r="AJ168" s="626"/>
      <c r="AK168" s="246">
        <f>ROUNDDOWN(AJ168/AG209,2)</f>
        <v>0</v>
      </c>
    </row>
    <row r="169" spans="1:37" ht="30" hidden="1" customHeight="1" thickBot="1">
      <c r="A169" s="245">
        <v>0</v>
      </c>
      <c r="B169" s="245">
        <v>0</v>
      </c>
      <c r="C169" s="247" t="s">
        <v>526</v>
      </c>
      <c r="D169" s="247" t="s">
        <v>526</v>
      </c>
      <c r="E169" s="247" t="s">
        <v>526</v>
      </c>
      <c r="F169" s="247" t="s">
        <v>526</v>
      </c>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624">
        <f t="shared" si="0"/>
        <v>0</v>
      </c>
      <c r="AJ169" s="626"/>
      <c r="AK169" s="246">
        <f>ROUNDDOWN(AJ169/AG209,2)</f>
        <v>0</v>
      </c>
    </row>
    <row r="170" spans="1:37" ht="30" hidden="1" customHeight="1" thickBot="1">
      <c r="A170" s="245">
        <v>0</v>
      </c>
      <c r="B170" s="245">
        <v>0</v>
      </c>
      <c r="C170" s="247" t="s">
        <v>526</v>
      </c>
      <c r="D170" s="247" t="s">
        <v>526</v>
      </c>
      <c r="E170" s="247" t="s">
        <v>526</v>
      </c>
      <c r="F170" s="247" t="s">
        <v>526</v>
      </c>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624">
        <f t="shared" si="0"/>
        <v>0</v>
      </c>
      <c r="AJ170" s="626"/>
      <c r="AK170" s="246">
        <f>ROUNDDOWN(AJ170/AG209,2)</f>
        <v>0</v>
      </c>
    </row>
    <row r="171" spans="1:37" ht="30" hidden="1" customHeight="1" thickBot="1">
      <c r="A171" s="245">
        <v>0</v>
      </c>
      <c r="B171" s="245">
        <v>0</v>
      </c>
      <c r="C171" s="247" t="s">
        <v>526</v>
      </c>
      <c r="D171" s="247" t="s">
        <v>526</v>
      </c>
      <c r="E171" s="247" t="s">
        <v>526</v>
      </c>
      <c r="F171" s="247" t="s">
        <v>526</v>
      </c>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624">
        <f t="shared" si="0"/>
        <v>0</v>
      </c>
      <c r="AJ171" s="626"/>
      <c r="AK171" s="246">
        <f>ROUNDDOWN(AJ171/AG209,2)</f>
        <v>0</v>
      </c>
    </row>
    <row r="172" spans="1:37" ht="30" hidden="1" customHeight="1" thickBot="1">
      <c r="A172" s="245">
        <v>0</v>
      </c>
      <c r="B172" s="245">
        <v>0</v>
      </c>
      <c r="C172" s="247" t="s">
        <v>526</v>
      </c>
      <c r="D172" s="247" t="s">
        <v>526</v>
      </c>
      <c r="E172" s="247" t="s">
        <v>526</v>
      </c>
      <c r="F172" s="247" t="s">
        <v>526</v>
      </c>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624">
        <f t="shared" si="0"/>
        <v>0</v>
      </c>
      <c r="AJ172" s="626"/>
      <c r="AK172" s="246">
        <f>ROUNDDOWN(AJ172/AG209,2)</f>
        <v>0</v>
      </c>
    </row>
    <row r="173" spans="1:37" ht="30" hidden="1" customHeight="1" thickBot="1">
      <c r="A173" s="245">
        <v>0</v>
      </c>
      <c r="B173" s="245">
        <v>0</v>
      </c>
      <c r="C173" s="247" t="s">
        <v>526</v>
      </c>
      <c r="D173" s="247" t="s">
        <v>526</v>
      </c>
      <c r="E173" s="247" t="s">
        <v>526</v>
      </c>
      <c r="F173" s="247" t="s">
        <v>526</v>
      </c>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624">
        <f t="shared" si="0"/>
        <v>0</v>
      </c>
      <c r="AJ173" s="626"/>
      <c r="AK173" s="246">
        <f>ROUNDDOWN(AJ173/AG209,2)</f>
        <v>0</v>
      </c>
    </row>
    <row r="174" spans="1:37" ht="30" hidden="1" customHeight="1" thickBot="1">
      <c r="A174" s="245">
        <v>0</v>
      </c>
      <c r="B174" s="245">
        <v>0</v>
      </c>
      <c r="C174" s="247" t="s">
        <v>526</v>
      </c>
      <c r="D174" s="247" t="s">
        <v>526</v>
      </c>
      <c r="E174" s="247" t="s">
        <v>526</v>
      </c>
      <c r="F174" s="247" t="s">
        <v>526</v>
      </c>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624">
        <f t="shared" si="0"/>
        <v>0</v>
      </c>
      <c r="AJ174" s="626"/>
      <c r="AK174" s="246">
        <f>ROUNDDOWN(AJ174/AG209,2)</f>
        <v>0</v>
      </c>
    </row>
    <row r="175" spans="1:37" ht="30" hidden="1" customHeight="1" thickBot="1">
      <c r="A175" s="245">
        <v>0</v>
      </c>
      <c r="B175" s="245">
        <v>0</v>
      </c>
      <c r="C175" s="247" t="s">
        <v>526</v>
      </c>
      <c r="D175" s="247" t="s">
        <v>526</v>
      </c>
      <c r="E175" s="247" t="s">
        <v>526</v>
      </c>
      <c r="F175" s="247" t="s">
        <v>526</v>
      </c>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624">
        <f t="shared" si="0"/>
        <v>0</v>
      </c>
      <c r="AJ175" s="626"/>
      <c r="AK175" s="246">
        <f>ROUNDDOWN(AJ175/AG209,2)</f>
        <v>0</v>
      </c>
    </row>
    <row r="176" spans="1:37" ht="30" hidden="1" customHeight="1" thickBot="1">
      <c r="A176" s="245">
        <v>0</v>
      </c>
      <c r="B176" s="245">
        <v>0</v>
      </c>
      <c r="C176" s="247" t="s">
        <v>526</v>
      </c>
      <c r="D176" s="247" t="s">
        <v>526</v>
      </c>
      <c r="E176" s="247" t="s">
        <v>526</v>
      </c>
      <c r="F176" s="247" t="s">
        <v>526</v>
      </c>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624">
        <f t="shared" si="0"/>
        <v>0</v>
      </c>
      <c r="AJ176" s="626"/>
      <c r="AK176" s="246">
        <f>ROUNDDOWN(AJ176/AG209,2)</f>
        <v>0</v>
      </c>
    </row>
    <row r="177" spans="1:37" ht="30" hidden="1" customHeight="1" thickBot="1">
      <c r="A177" s="245">
        <v>0</v>
      </c>
      <c r="B177" s="245">
        <v>0</v>
      </c>
      <c r="C177" s="247" t="s">
        <v>526</v>
      </c>
      <c r="D177" s="247" t="s">
        <v>526</v>
      </c>
      <c r="E177" s="247" t="s">
        <v>526</v>
      </c>
      <c r="F177" s="247" t="s">
        <v>526</v>
      </c>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624">
        <f t="shared" si="0"/>
        <v>0</v>
      </c>
      <c r="AJ177" s="626"/>
      <c r="AK177" s="246">
        <f>ROUNDDOWN(AJ177/AG209,2)</f>
        <v>0</v>
      </c>
    </row>
    <row r="178" spans="1:37" ht="30" hidden="1" customHeight="1" thickBot="1">
      <c r="A178" s="245">
        <v>0</v>
      </c>
      <c r="B178" s="245">
        <v>0</v>
      </c>
      <c r="C178" s="247" t="s">
        <v>526</v>
      </c>
      <c r="D178" s="247" t="s">
        <v>526</v>
      </c>
      <c r="E178" s="247" t="s">
        <v>526</v>
      </c>
      <c r="F178" s="247" t="s">
        <v>526</v>
      </c>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624">
        <f t="shared" si="0"/>
        <v>0</v>
      </c>
      <c r="AJ178" s="626"/>
      <c r="AK178" s="246">
        <f>ROUNDDOWN(AJ178/AG209,2)</f>
        <v>0</v>
      </c>
    </row>
    <row r="179" spans="1:37" ht="30" hidden="1" customHeight="1" thickBot="1">
      <c r="A179" s="245">
        <v>0</v>
      </c>
      <c r="B179" s="245">
        <v>0</v>
      </c>
      <c r="C179" s="247" t="s">
        <v>526</v>
      </c>
      <c r="D179" s="247" t="s">
        <v>526</v>
      </c>
      <c r="E179" s="247" t="s">
        <v>526</v>
      </c>
      <c r="F179" s="247" t="s">
        <v>526</v>
      </c>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624">
        <f t="shared" si="0"/>
        <v>0</v>
      </c>
      <c r="AJ179" s="626"/>
      <c r="AK179" s="246">
        <f>ROUNDDOWN(AJ179/AG209,2)</f>
        <v>0</v>
      </c>
    </row>
    <row r="180" spans="1:37" ht="30" hidden="1" customHeight="1" thickBot="1">
      <c r="A180" s="245">
        <v>0</v>
      </c>
      <c r="B180" s="245">
        <v>0</v>
      </c>
      <c r="C180" s="247" t="s">
        <v>526</v>
      </c>
      <c r="D180" s="247" t="s">
        <v>526</v>
      </c>
      <c r="E180" s="247" t="s">
        <v>526</v>
      </c>
      <c r="F180" s="247" t="s">
        <v>526</v>
      </c>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624">
        <f t="shared" si="0"/>
        <v>0</v>
      </c>
      <c r="AJ180" s="626"/>
      <c r="AK180" s="246">
        <f>ROUNDDOWN(AJ180/AG209,2)</f>
        <v>0</v>
      </c>
    </row>
    <row r="181" spans="1:37" ht="30" hidden="1" customHeight="1" thickBot="1">
      <c r="A181" s="245">
        <v>0</v>
      </c>
      <c r="B181" s="245">
        <v>0</v>
      </c>
      <c r="C181" s="247" t="s">
        <v>526</v>
      </c>
      <c r="D181" s="247" t="s">
        <v>526</v>
      </c>
      <c r="E181" s="247" t="s">
        <v>526</v>
      </c>
      <c r="F181" s="247" t="s">
        <v>526</v>
      </c>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624">
        <f t="shared" si="0"/>
        <v>0</v>
      </c>
      <c r="AJ181" s="626"/>
      <c r="AK181" s="246">
        <f>ROUNDDOWN(AJ181/AG209,2)</f>
        <v>0</v>
      </c>
    </row>
    <row r="182" spans="1:37" ht="30" hidden="1" customHeight="1" thickBot="1">
      <c r="A182" s="245">
        <v>0</v>
      </c>
      <c r="B182" s="245">
        <v>0</v>
      </c>
      <c r="C182" s="247" t="s">
        <v>526</v>
      </c>
      <c r="D182" s="247" t="s">
        <v>526</v>
      </c>
      <c r="E182" s="247" t="s">
        <v>526</v>
      </c>
      <c r="F182" s="247" t="s">
        <v>526</v>
      </c>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624">
        <f t="shared" si="0"/>
        <v>0</v>
      </c>
      <c r="AJ182" s="626"/>
      <c r="AK182" s="246">
        <f>ROUNDDOWN(AJ182/AG209,2)</f>
        <v>0</v>
      </c>
    </row>
    <row r="183" spans="1:37" ht="30" hidden="1" customHeight="1" thickBot="1">
      <c r="A183" s="245">
        <v>0</v>
      </c>
      <c r="B183" s="245">
        <v>0</v>
      </c>
      <c r="C183" s="247" t="s">
        <v>526</v>
      </c>
      <c r="D183" s="247" t="s">
        <v>526</v>
      </c>
      <c r="E183" s="247" t="s">
        <v>526</v>
      </c>
      <c r="F183" s="247" t="s">
        <v>526</v>
      </c>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624">
        <f t="shared" si="0"/>
        <v>0</v>
      </c>
      <c r="AJ183" s="626"/>
      <c r="AK183" s="246">
        <f>ROUNDDOWN(AJ183/AG209,2)</f>
        <v>0</v>
      </c>
    </row>
    <row r="184" spans="1:37" ht="30" hidden="1" customHeight="1" thickBot="1">
      <c r="A184" s="245">
        <v>0</v>
      </c>
      <c r="B184" s="245">
        <v>0</v>
      </c>
      <c r="C184" s="247" t="s">
        <v>526</v>
      </c>
      <c r="D184" s="247" t="s">
        <v>526</v>
      </c>
      <c r="E184" s="247" t="s">
        <v>526</v>
      </c>
      <c r="F184" s="247" t="s">
        <v>526</v>
      </c>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624">
        <f t="shared" si="0"/>
        <v>0</v>
      </c>
      <c r="AJ184" s="626"/>
      <c r="AK184" s="246">
        <f>ROUNDDOWN(AJ184/AG209,2)</f>
        <v>0</v>
      </c>
    </row>
    <row r="185" spans="1:37" ht="30" hidden="1" customHeight="1" thickBot="1">
      <c r="A185" s="245">
        <v>0</v>
      </c>
      <c r="B185" s="245">
        <v>0</v>
      </c>
      <c r="C185" s="247" t="s">
        <v>526</v>
      </c>
      <c r="D185" s="247" t="s">
        <v>526</v>
      </c>
      <c r="E185" s="247" t="s">
        <v>526</v>
      </c>
      <c r="F185" s="247" t="s">
        <v>526</v>
      </c>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624">
        <f t="shared" si="0"/>
        <v>0</v>
      </c>
      <c r="AJ185" s="626"/>
      <c r="AK185" s="246">
        <f>ROUNDDOWN(AJ185/AG209,2)</f>
        <v>0</v>
      </c>
    </row>
    <row r="186" spans="1:37" ht="30" hidden="1" customHeight="1" thickBot="1">
      <c r="A186" s="245">
        <v>0</v>
      </c>
      <c r="B186" s="245">
        <v>0</v>
      </c>
      <c r="C186" s="247" t="s">
        <v>526</v>
      </c>
      <c r="D186" s="247" t="s">
        <v>526</v>
      </c>
      <c r="E186" s="247" t="s">
        <v>526</v>
      </c>
      <c r="F186" s="247" t="s">
        <v>526</v>
      </c>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624">
        <f t="shared" si="0"/>
        <v>0</v>
      </c>
      <c r="AJ186" s="626"/>
      <c r="AK186" s="246">
        <f>ROUNDDOWN(AJ186/AG209,2)</f>
        <v>0</v>
      </c>
    </row>
    <row r="187" spans="1:37" ht="30" hidden="1" customHeight="1" thickBot="1">
      <c r="A187" s="245">
        <v>0</v>
      </c>
      <c r="B187" s="245">
        <v>0</v>
      </c>
      <c r="C187" s="247" t="s">
        <v>526</v>
      </c>
      <c r="D187" s="247" t="s">
        <v>526</v>
      </c>
      <c r="E187" s="247" t="s">
        <v>526</v>
      </c>
      <c r="F187" s="247" t="s">
        <v>526</v>
      </c>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624">
        <f t="shared" si="0"/>
        <v>0</v>
      </c>
      <c r="AJ187" s="626"/>
      <c r="AK187" s="246">
        <f>ROUNDDOWN(AJ187/AG209,2)</f>
        <v>0</v>
      </c>
    </row>
    <row r="188" spans="1:37" ht="30" hidden="1" customHeight="1" thickBot="1">
      <c r="A188" s="245">
        <v>0</v>
      </c>
      <c r="B188" s="245">
        <v>0</v>
      </c>
      <c r="C188" s="247" t="s">
        <v>526</v>
      </c>
      <c r="D188" s="247" t="s">
        <v>526</v>
      </c>
      <c r="E188" s="247" t="s">
        <v>526</v>
      </c>
      <c r="F188" s="247" t="s">
        <v>526</v>
      </c>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624">
        <f t="shared" si="0"/>
        <v>0</v>
      </c>
      <c r="AJ188" s="626"/>
      <c r="AK188" s="246">
        <f>ROUNDDOWN(AJ188/AG209,2)</f>
        <v>0</v>
      </c>
    </row>
    <row r="189" spans="1:37" ht="30" hidden="1" customHeight="1" thickBot="1">
      <c r="A189" s="245">
        <v>0</v>
      </c>
      <c r="B189" s="245">
        <v>0</v>
      </c>
      <c r="C189" s="247" t="s">
        <v>526</v>
      </c>
      <c r="D189" s="247" t="s">
        <v>526</v>
      </c>
      <c r="E189" s="247" t="s">
        <v>526</v>
      </c>
      <c r="F189" s="247" t="s">
        <v>526</v>
      </c>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624">
        <f t="shared" si="0"/>
        <v>0</v>
      </c>
      <c r="AJ189" s="626"/>
      <c r="AK189" s="246">
        <f>ROUNDDOWN(AJ189/AG209,2)</f>
        <v>0</v>
      </c>
    </row>
    <row r="190" spans="1:37" ht="30" hidden="1" customHeight="1" thickBot="1">
      <c r="A190" s="245">
        <v>0</v>
      </c>
      <c r="B190" s="245">
        <v>0</v>
      </c>
      <c r="C190" s="247" t="s">
        <v>526</v>
      </c>
      <c r="D190" s="247" t="s">
        <v>526</v>
      </c>
      <c r="E190" s="247" t="s">
        <v>526</v>
      </c>
      <c r="F190" s="247" t="s">
        <v>526</v>
      </c>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624">
        <f t="shared" si="0"/>
        <v>0</v>
      </c>
      <c r="AJ190" s="626"/>
      <c r="AK190" s="246">
        <f>ROUNDDOWN(AJ190/AG209,2)</f>
        <v>0</v>
      </c>
    </row>
    <row r="191" spans="1:37" ht="30" hidden="1" customHeight="1" thickBot="1">
      <c r="A191" s="245">
        <v>0</v>
      </c>
      <c r="B191" s="245">
        <v>0</v>
      </c>
      <c r="C191" s="247" t="s">
        <v>526</v>
      </c>
      <c r="D191" s="247" t="s">
        <v>526</v>
      </c>
      <c r="E191" s="247" t="s">
        <v>526</v>
      </c>
      <c r="F191" s="247" t="s">
        <v>526</v>
      </c>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624">
        <f t="shared" si="0"/>
        <v>0</v>
      </c>
      <c r="AJ191" s="626"/>
      <c r="AK191" s="246">
        <f>ROUNDDOWN(AJ191/AG209,2)</f>
        <v>0</v>
      </c>
    </row>
    <row r="192" spans="1:37" ht="30" hidden="1" customHeight="1" thickBot="1">
      <c r="A192" s="245">
        <v>0</v>
      </c>
      <c r="B192" s="245">
        <v>0</v>
      </c>
      <c r="C192" s="247" t="s">
        <v>526</v>
      </c>
      <c r="D192" s="247" t="s">
        <v>526</v>
      </c>
      <c r="E192" s="247" t="s">
        <v>526</v>
      </c>
      <c r="F192" s="247" t="s">
        <v>526</v>
      </c>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624">
        <f t="shared" si="0"/>
        <v>0</v>
      </c>
      <c r="AJ192" s="626"/>
      <c r="AK192" s="246">
        <f>ROUNDDOWN(AJ192/AG209,2)</f>
        <v>0</v>
      </c>
    </row>
    <row r="193" spans="1:37" ht="30" hidden="1" customHeight="1" thickBot="1">
      <c r="A193" s="245">
        <v>0</v>
      </c>
      <c r="B193" s="245">
        <v>0</v>
      </c>
      <c r="C193" s="247" t="s">
        <v>526</v>
      </c>
      <c r="D193" s="247" t="s">
        <v>526</v>
      </c>
      <c r="E193" s="247" t="s">
        <v>526</v>
      </c>
      <c r="F193" s="247" t="s">
        <v>526</v>
      </c>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624">
        <f t="shared" si="0"/>
        <v>0</v>
      </c>
      <c r="AJ193" s="626"/>
      <c r="AK193" s="246">
        <f>ROUNDDOWN(AJ193/AG209,2)</f>
        <v>0</v>
      </c>
    </row>
    <row r="194" spans="1:37" ht="30" hidden="1" customHeight="1" thickBot="1">
      <c r="A194" s="245">
        <v>0</v>
      </c>
      <c r="B194" s="245">
        <v>0</v>
      </c>
      <c r="C194" s="247" t="s">
        <v>526</v>
      </c>
      <c r="D194" s="247" t="s">
        <v>526</v>
      </c>
      <c r="E194" s="247" t="s">
        <v>526</v>
      </c>
      <c r="F194" s="247" t="s">
        <v>526</v>
      </c>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624">
        <f t="shared" si="0"/>
        <v>0</v>
      </c>
      <c r="AJ194" s="626"/>
      <c r="AK194" s="246">
        <f>ROUNDDOWN(AJ194/AG209,2)</f>
        <v>0</v>
      </c>
    </row>
    <row r="195" spans="1:37" ht="30" hidden="1" customHeight="1" thickBot="1">
      <c r="A195" s="245">
        <v>0</v>
      </c>
      <c r="B195" s="245">
        <v>0</v>
      </c>
      <c r="C195" s="247" t="s">
        <v>526</v>
      </c>
      <c r="D195" s="247" t="s">
        <v>526</v>
      </c>
      <c r="E195" s="247" t="s">
        <v>526</v>
      </c>
      <c r="F195" s="247" t="s">
        <v>526</v>
      </c>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624">
        <f t="shared" si="0"/>
        <v>0</v>
      </c>
      <c r="AJ195" s="626"/>
      <c r="AK195" s="246">
        <f>ROUNDDOWN(AJ195/AG209,2)</f>
        <v>0</v>
      </c>
    </row>
    <row r="196" spans="1:37" ht="30" hidden="1" customHeight="1" thickBot="1">
      <c r="A196" s="245">
        <v>0</v>
      </c>
      <c r="B196" s="245">
        <v>0</v>
      </c>
      <c r="C196" s="247" t="s">
        <v>526</v>
      </c>
      <c r="D196" s="247" t="s">
        <v>526</v>
      </c>
      <c r="E196" s="247" t="s">
        <v>526</v>
      </c>
      <c r="F196" s="247" t="s">
        <v>526</v>
      </c>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624">
        <f t="shared" si="0"/>
        <v>0</v>
      </c>
      <c r="AJ196" s="626"/>
      <c r="AK196" s="246">
        <f>ROUNDDOWN(AJ196/AG209,2)</f>
        <v>0</v>
      </c>
    </row>
    <row r="197" spans="1:37" ht="30" hidden="1" customHeight="1" thickBot="1">
      <c r="A197" s="245">
        <v>0</v>
      </c>
      <c r="B197" s="245">
        <v>0</v>
      </c>
      <c r="C197" s="247" t="s">
        <v>526</v>
      </c>
      <c r="D197" s="247" t="s">
        <v>526</v>
      </c>
      <c r="E197" s="247" t="s">
        <v>526</v>
      </c>
      <c r="F197" s="247" t="s">
        <v>526</v>
      </c>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624">
        <f t="shared" si="0"/>
        <v>0</v>
      </c>
      <c r="AJ197" s="626"/>
      <c r="AK197" s="246">
        <f>ROUNDDOWN(AJ197/AG209,2)</f>
        <v>0</v>
      </c>
    </row>
    <row r="198" spans="1:37" ht="30" hidden="1" customHeight="1" thickBot="1">
      <c r="A198" s="245">
        <v>0</v>
      </c>
      <c r="B198" s="245">
        <v>0</v>
      </c>
      <c r="C198" s="247" t="s">
        <v>526</v>
      </c>
      <c r="D198" s="247" t="s">
        <v>526</v>
      </c>
      <c r="E198" s="247" t="s">
        <v>526</v>
      </c>
      <c r="F198" s="247" t="s">
        <v>526</v>
      </c>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624">
        <f t="shared" si="0"/>
        <v>0</v>
      </c>
      <c r="AJ198" s="626"/>
      <c r="AK198" s="246">
        <f>ROUNDDOWN(AJ198/AG209,2)</f>
        <v>0</v>
      </c>
    </row>
    <row r="199" spans="1:37" ht="30" hidden="1" customHeight="1" thickBot="1">
      <c r="A199" s="245">
        <v>0</v>
      </c>
      <c r="B199" s="245">
        <v>0</v>
      </c>
      <c r="C199" s="247" t="s">
        <v>526</v>
      </c>
      <c r="D199" s="247" t="s">
        <v>526</v>
      </c>
      <c r="E199" s="247" t="s">
        <v>526</v>
      </c>
      <c r="F199" s="247" t="s">
        <v>526</v>
      </c>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624">
        <f t="shared" si="0"/>
        <v>0</v>
      </c>
      <c r="AJ199" s="626"/>
      <c r="AK199" s="246">
        <f>ROUNDDOWN(AJ199/AG209,2)</f>
        <v>0</v>
      </c>
    </row>
    <row r="200" spans="1:37" ht="30" hidden="1" customHeight="1" thickBot="1">
      <c r="A200" s="245">
        <v>0</v>
      </c>
      <c r="B200" s="245">
        <v>0</v>
      </c>
      <c r="C200" s="247" t="s">
        <v>526</v>
      </c>
      <c r="D200" s="247" t="s">
        <v>526</v>
      </c>
      <c r="E200" s="247" t="s">
        <v>526</v>
      </c>
      <c r="F200" s="247" t="s">
        <v>526</v>
      </c>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624">
        <f t="shared" si="0"/>
        <v>0</v>
      </c>
      <c r="AJ200" s="626"/>
      <c r="AK200" s="246">
        <f>ROUNDDOWN(AJ200/AG209,2)</f>
        <v>0</v>
      </c>
    </row>
    <row r="201" spans="1:37" ht="30" hidden="1" customHeight="1" thickBot="1">
      <c r="A201" s="245">
        <v>0</v>
      </c>
      <c r="B201" s="245">
        <v>0</v>
      </c>
      <c r="C201" s="247" t="s">
        <v>526</v>
      </c>
      <c r="D201" s="247" t="s">
        <v>526</v>
      </c>
      <c r="E201" s="247" t="s">
        <v>526</v>
      </c>
      <c r="F201" s="247" t="s">
        <v>526</v>
      </c>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624">
        <f t="shared" si="0"/>
        <v>0</v>
      </c>
      <c r="AJ201" s="626"/>
      <c r="AK201" s="246">
        <f>ROUNDDOWN(AJ201/AG209,2)</f>
        <v>0</v>
      </c>
    </row>
    <row r="202" spans="1:37" ht="30" hidden="1" customHeight="1" thickBot="1">
      <c r="A202" s="245">
        <v>0</v>
      </c>
      <c r="B202" s="245">
        <v>0</v>
      </c>
      <c r="C202" s="247" t="s">
        <v>526</v>
      </c>
      <c r="D202" s="247" t="s">
        <v>526</v>
      </c>
      <c r="E202" s="247" t="s">
        <v>526</v>
      </c>
      <c r="F202" s="247" t="s">
        <v>526</v>
      </c>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624">
        <f t="shared" si="0"/>
        <v>0</v>
      </c>
      <c r="AJ202" s="626"/>
      <c r="AK202" s="246">
        <f>ROUNDDOWN(AJ202/AG209,2)</f>
        <v>0</v>
      </c>
    </row>
    <row r="203" spans="1:37" ht="30" hidden="1" customHeight="1" thickBot="1">
      <c r="A203" s="245">
        <v>0</v>
      </c>
      <c r="B203" s="245">
        <v>0</v>
      </c>
      <c r="C203" s="247" t="s">
        <v>526</v>
      </c>
      <c r="D203" s="247" t="s">
        <v>526</v>
      </c>
      <c r="E203" s="247" t="s">
        <v>526</v>
      </c>
      <c r="F203" s="247" t="s">
        <v>526</v>
      </c>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624">
        <f t="shared" si="0"/>
        <v>0</v>
      </c>
      <c r="AJ203" s="626"/>
      <c r="AK203" s="246">
        <f>ROUNDDOWN(AJ203/AG209,2)</f>
        <v>0</v>
      </c>
    </row>
    <row r="204" spans="1:37" ht="30" hidden="1" customHeight="1" thickBot="1">
      <c r="A204" s="245">
        <v>0</v>
      </c>
      <c r="B204" s="245">
        <v>0</v>
      </c>
      <c r="C204" s="247" t="s">
        <v>526</v>
      </c>
      <c r="D204" s="247" t="s">
        <v>526</v>
      </c>
      <c r="E204" s="247" t="s">
        <v>526</v>
      </c>
      <c r="F204" s="247" t="s">
        <v>526</v>
      </c>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624">
        <f t="shared" si="0"/>
        <v>0</v>
      </c>
      <c r="AJ204" s="626"/>
      <c r="AK204" s="246">
        <f>ROUNDDOWN(AJ204/AG209,2)</f>
        <v>0</v>
      </c>
    </row>
    <row r="205" spans="1:37" ht="30" hidden="1" customHeight="1" thickBot="1">
      <c r="A205" s="245">
        <v>0</v>
      </c>
      <c r="B205" s="245">
        <v>0</v>
      </c>
      <c r="C205" s="247" t="s">
        <v>526</v>
      </c>
      <c r="D205" s="247" t="s">
        <v>526</v>
      </c>
      <c r="E205" s="247" t="s">
        <v>526</v>
      </c>
      <c r="F205" s="247" t="s">
        <v>526</v>
      </c>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624">
        <f t="shared" si="0"/>
        <v>0</v>
      </c>
      <c r="AJ205" s="626"/>
      <c r="AK205" s="246">
        <f>ROUNDDOWN(AJ205/AG209,2)</f>
        <v>0</v>
      </c>
    </row>
    <row r="206" spans="1:37" ht="30" hidden="1" customHeight="1" thickBot="1">
      <c r="A206" s="245">
        <v>0</v>
      </c>
      <c r="B206" s="245">
        <v>0</v>
      </c>
      <c r="C206" s="247" t="s">
        <v>526</v>
      </c>
      <c r="D206" s="247" t="s">
        <v>526</v>
      </c>
      <c r="E206" s="247" t="s">
        <v>526</v>
      </c>
      <c r="F206" s="247" t="s">
        <v>526</v>
      </c>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624">
        <f t="shared" si="0"/>
        <v>0</v>
      </c>
      <c r="AJ206" s="626"/>
      <c r="AK206" s="246">
        <f>ROUNDDOWN(AJ206/AG209,2)</f>
        <v>0</v>
      </c>
    </row>
    <row r="207" spans="1:37" ht="30" hidden="1" customHeight="1" thickBot="1">
      <c r="A207" s="245">
        <v>0</v>
      </c>
      <c r="B207" s="245">
        <v>0</v>
      </c>
      <c r="C207" s="247" t="s">
        <v>526</v>
      </c>
      <c r="D207" s="247" t="s">
        <v>526</v>
      </c>
      <c r="E207" s="247" t="s">
        <v>526</v>
      </c>
      <c r="F207" s="247" t="s">
        <v>526</v>
      </c>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624">
        <f t="shared" si="0"/>
        <v>0</v>
      </c>
      <c r="AJ207" s="626"/>
      <c r="AK207" s="246">
        <f>ROUNDDOWN(AJ207/AG209,2)</f>
        <v>0</v>
      </c>
    </row>
    <row r="208" spans="1:37" ht="10" customHeight="1" thickBot="1">
      <c r="A208" s="627"/>
      <c r="B208" s="628"/>
      <c r="C208" s="629"/>
      <c r="D208" s="629"/>
      <c r="E208" s="629"/>
      <c r="F208" s="629"/>
      <c r="G208" s="629"/>
      <c r="H208" s="629"/>
      <c r="I208" s="629"/>
      <c r="J208" s="629"/>
      <c r="K208" s="629"/>
      <c r="L208" s="629"/>
      <c r="M208" s="629"/>
      <c r="N208" s="629"/>
      <c r="O208" s="629"/>
      <c r="P208" s="629"/>
      <c r="Q208" s="629"/>
      <c r="R208" s="629"/>
      <c r="S208" s="629"/>
      <c r="T208" s="629"/>
      <c r="U208" s="629"/>
      <c r="V208" s="629"/>
      <c r="W208" s="629"/>
      <c r="X208" s="629"/>
      <c r="Y208" s="629"/>
      <c r="Z208" s="629"/>
      <c r="AA208" s="629"/>
      <c r="AB208" s="629"/>
      <c r="AC208" s="629"/>
      <c r="AD208" s="629"/>
      <c r="AE208" s="629"/>
      <c r="AF208" s="629"/>
      <c r="AG208" s="629"/>
      <c r="AH208" s="629"/>
      <c r="AI208" s="630"/>
      <c r="AJ208" s="630"/>
      <c r="AK208" s="631"/>
    </row>
    <row r="209" spans="1:37" ht="23.25" customHeight="1" thickBot="1">
      <c r="A209" s="632" t="s">
        <v>1118</v>
      </c>
      <c r="B209" s="633" t="s">
        <v>77</v>
      </c>
      <c r="C209" s="634"/>
      <c r="D209" s="634"/>
      <c r="E209" s="635" t="s">
        <v>64</v>
      </c>
      <c r="F209" s="1448">
        <f t="shared" ref="F209:F228" si="1">SUMIF($A$8:$A$207,B209,$AK$8:$AK$207)</f>
        <v>0</v>
      </c>
      <c r="G209" s="1448"/>
      <c r="H209" s="613" t="s">
        <v>65</v>
      </c>
      <c r="I209" s="634"/>
      <c r="J209" s="1459" t="s">
        <v>66</v>
      </c>
      <c r="K209" s="1459"/>
      <c r="L209" s="1459"/>
      <c r="M209" s="1459"/>
      <c r="N209" s="1460"/>
      <c r="O209" s="1499"/>
      <c r="P209" s="1500"/>
      <c r="Q209" s="613" t="s">
        <v>521</v>
      </c>
      <c r="S209" s="1459" t="s">
        <v>67</v>
      </c>
      <c r="T209" s="1459"/>
      <c r="U209" s="1459"/>
      <c r="V209" s="1459"/>
      <c r="W209" s="1460"/>
      <c r="X209" s="1461"/>
      <c r="Y209" s="1462"/>
      <c r="Z209" s="613" t="s">
        <v>68</v>
      </c>
      <c r="AB209" s="1459" t="s">
        <v>69</v>
      </c>
      <c r="AC209" s="1459"/>
      <c r="AD209" s="1459"/>
      <c r="AE209" s="1459"/>
      <c r="AF209" s="1460"/>
      <c r="AG209" s="1461">
        <v>40</v>
      </c>
      <c r="AH209" s="1462"/>
      <c r="AI209" s="613" t="s">
        <v>521</v>
      </c>
      <c r="AK209" s="636"/>
    </row>
    <row r="210" spans="1:37" ht="23.25" customHeight="1">
      <c r="A210" s="632" t="s">
        <v>1119</v>
      </c>
      <c r="B210" s="633" t="s">
        <v>476</v>
      </c>
      <c r="C210" s="634"/>
      <c r="D210" s="634"/>
      <c r="E210" s="635" t="s">
        <v>64</v>
      </c>
      <c r="F210" s="1448">
        <f t="shared" si="1"/>
        <v>0</v>
      </c>
      <c r="G210" s="1448"/>
      <c r="H210" s="613" t="s">
        <v>65</v>
      </c>
      <c r="I210" s="634"/>
      <c r="AG210" s="613" t="str">
        <f>IF(O209*X209=AG209,"","NG")</f>
        <v>NG</v>
      </c>
      <c r="AK210" s="636"/>
    </row>
    <row r="211" spans="1:37" ht="23.25" customHeight="1">
      <c r="A211" s="632" t="s">
        <v>1120</v>
      </c>
      <c r="B211" s="633" t="s">
        <v>49</v>
      </c>
      <c r="C211" s="634"/>
      <c r="D211" s="634"/>
      <c r="E211" s="635" t="s">
        <v>64</v>
      </c>
      <c r="F211" s="1448">
        <f>SUMIF($A$8:$A$207,B211,$AK$8:$AK$207)</f>
        <v>0</v>
      </c>
      <c r="G211" s="1448"/>
      <c r="H211" s="613" t="s">
        <v>65</v>
      </c>
      <c r="I211" s="634"/>
      <c r="AK211" s="636"/>
    </row>
    <row r="212" spans="1:37" ht="23.25" customHeight="1" thickBot="1">
      <c r="A212" s="638" t="s">
        <v>1121</v>
      </c>
      <c r="B212" s="613" t="s">
        <v>63</v>
      </c>
      <c r="E212" s="635" t="s">
        <v>64</v>
      </c>
      <c r="F212" s="1448">
        <f t="shared" si="1"/>
        <v>0</v>
      </c>
      <c r="G212" s="1448"/>
      <c r="H212" s="613" t="s">
        <v>65</v>
      </c>
      <c r="W212" s="639"/>
      <c r="AK212" s="640"/>
    </row>
    <row r="213" spans="1:37" ht="23.25" customHeight="1" thickBot="1">
      <c r="A213" s="638" t="s">
        <v>1122</v>
      </c>
      <c r="B213" s="642" t="s">
        <v>70</v>
      </c>
      <c r="E213" s="635" t="s">
        <v>64</v>
      </c>
      <c r="F213" s="1448">
        <f t="shared" si="1"/>
        <v>0</v>
      </c>
      <c r="G213" s="1448"/>
      <c r="H213" s="613" t="s">
        <v>65</v>
      </c>
      <c r="J213" s="613" t="s">
        <v>483</v>
      </c>
      <c r="W213" s="1454">
        <f>SUM(F212:G219)</f>
        <v>0</v>
      </c>
      <c r="X213" s="1455"/>
      <c r="Y213" s="613" t="s">
        <v>65</v>
      </c>
      <c r="Z213" s="613" t="s">
        <v>1138</v>
      </c>
      <c r="AK213" s="640"/>
    </row>
    <row r="214" spans="1:37" ht="23.25" customHeight="1" thickBot="1">
      <c r="A214" s="638" t="s">
        <v>1124</v>
      </c>
      <c r="B214" s="642" t="s">
        <v>71</v>
      </c>
      <c r="E214" s="635" t="s">
        <v>64</v>
      </c>
      <c r="F214" s="1448">
        <f t="shared" si="1"/>
        <v>0</v>
      </c>
      <c r="G214" s="1448"/>
      <c r="H214" s="613" t="s">
        <v>65</v>
      </c>
      <c r="AB214" s="639"/>
      <c r="AK214" s="640"/>
    </row>
    <row r="215" spans="1:37" ht="23.25" customHeight="1" thickBot="1">
      <c r="A215" s="638" t="s">
        <v>1125</v>
      </c>
      <c r="B215" s="642" t="s">
        <v>72</v>
      </c>
      <c r="E215" s="635" t="s">
        <v>64</v>
      </c>
      <c r="F215" s="1448">
        <f t="shared" si="1"/>
        <v>0</v>
      </c>
      <c r="G215" s="1448"/>
      <c r="H215" s="613" t="s">
        <v>65</v>
      </c>
      <c r="J215" s="613" t="s">
        <v>484</v>
      </c>
      <c r="S215" s="643"/>
      <c r="T215" s="644"/>
      <c r="W215" s="1450">
        <f>F215+F216+F219+F220</f>
        <v>0</v>
      </c>
      <c r="X215" s="1451"/>
      <c r="Y215" s="613" t="s">
        <v>65</v>
      </c>
      <c r="Z215" s="613" t="s">
        <v>1139</v>
      </c>
      <c r="AB215" s="639"/>
      <c r="AK215" s="640"/>
    </row>
    <row r="216" spans="1:37" ht="23.25" customHeight="1">
      <c r="A216" s="638" t="s">
        <v>1127</v>
      </c>
      <c r="B216" s="613" t="s">
        <v>73</v>
      </c>
      <c r="E216" s="635" t="s">
        <v>64</v>
      </c>
      <c r="F216" s="1448">
        <f t="shared" si="1"/>
        <v>0</v>
      </c>
      <c r="G216" s="1448"/>
      <c r="H216" s="613" t="s">
        <v>65</v>
      </c>
      <c r="K216" s="613" t="s">
        <v>522</v>
      </c>
      <c r="Z216" s="1452"/>
      <c r="AA216" s="1452"/>
      <c r="AB216" s="639"/>
      <c r="AK216" s="640"/>
    </row>
    <row r="217" spans="1:37" ht="23.25" customHeight="1">
      <c r="A217" s="638" t="s">
        <v>1128</v>
      </c>
      <c r="B217" s="613" t="s">
        <v>719</v>
      </c>
      <c r="E217" s="635" t="s">
        <v>64</v>
      </c>
      <c r="F217" s="1448">
        <f>SUMIF($A$8:$A$207,B217,$AK$8:$AK$207)</f>
        <v>0</v>
      </c>
      <c r="G217" s="1448"/>
      <c r="H217" s="613" t="s">
        <v>65</v>
      </c>
      <c r="Z217" s="660"/>
      <c r="AA217" s="660"/>
      <c r="AB217" s="639"/>
      <c r="AK217" s="640"/>
    </row>
    <row r="218" spans="1:37" ht="23.25" customHeight="1">
      <c r="A218" s="638" t="s">
        <v>1129</v>
      </c>
      <c r="B218" s="613" t="s">
        <v>716</v>
      </c>
      <c r="E218" s="635" t="s">
        <v>64</v>
      </c>
      <c r="F218" s="1448">
        <f>SUMIF($A$8:$A$207,B218,$AK$8:$AK$207)</f>
        <v>0</v>
      </c>
      <c r="G218" s="1448"/>
      <c r="H218" s="613" t="s">
        <v>65</v>
      </c>
      <c r="Z218" s="635"/>
      <c r="AA218" s="635"/>
      <c r="AK218" s="640"/>
    </row>
    <row r="219" spans="1:37" ht="23.25" customHeight="1">
      <c r="A219" s="638" t="s">
        <v>1130</v>
      </c>
      <c r="B219" s="613" t="s">
        <v>74</v>
      </c>
      <c r="E219" s="635" t="s">
        <v>64</v>
      </c>
      <c r="F219" s="1448">
        <f t="shared" si="1"/>
        <v>0</v>
      </c>
      <c r="G219" s="1448"/>
      <c r="H219" s="613" t="s">
        <v>65</v>
      </c>
      <c r="Z219" s="635"/>
      <c r="AA219" s="635"/>
      <c r="AK219" s="640"/>
    </row>
    <row r="220" spans="1:37" ht="23.25" customHeight="1">
      <c r="A220" s="638" t="s">
        <v>1131</v>
      </c>
      <c r="B220" s="613" t="s">
        <v>76</v>
      </c>
      <c r="E220" s="635" t="s">
        <v>64</v>
      </c>
      <c r="F220" s="1448">
        <f t="shared" si="1"/>
        <v>0</v>
      </c>
      <c r="G220" s="1448"/>
      <c r="H220" s="613" t="s">
        <v>65</v>
      </c>
      <c r="R220" s="639"/>
      <c r="S220" s="1452"/>
      <c r="T220" s="1452"/>
      <c r="U220" s="639"/>
      <c r="W220" s="647"/>
      <c r="X220" s="647"/>
      <c r="Y220" s="647"/>
      <c r="Z220" s="1447"/>
      <c r="AA220" s="1447"/>
      <c r="AC220" s="648"/>
      <c r="AK220" s="640"/>
    </row>
    <row r="221" spans="1:37" ht="23.25" customHeight="1">
      <c r="A221" s="638" t="s">
        <v>1132</v>
      </c>
      <c r="B221" s="642" t="s">
        <v>75</v>
      </c>
      <c r="E221" s="635" t="s">
        <v>64</v>
      </c>
      <c r="F221" s="1448">
        <f>SUMIF($A$8:$A$207,B221,$AK$8:$AK$207)</f>
        <v>0</v>
      </c>
      <c r="G221" s="1448"/>
      <c r="H221" s="613" t="s">
        <v>65</v>
      </c>
      <c r="R221" s="639"/>
      <c r="S221" s="643"/>
      <c r="T221" s="643"/>
      <c r="Z221" s="635"/>
      <c r="AA221" s="635"/>
      <c r="AK221" s="640"/>
    </row>
    <row r="222" spans="1:37" ht="23.25" customHeight="1">
      <c r="A222" s="638" t="s">
        <v>1133</v>
      </c>
      <c r="B222" s="642" t="s">
        <v>717</v>
      </c>
      <c r="E222" s="635" t="s">
        <v>64</v>
      </c>
      <c r="F222" s="1448">
        <f>SUMIF($A$8:$A$207,B222,$AK$8:$AK$207)</f>
        <v>0</v>
      </c>
      <c r="G222" s="1448"/>
      <c r="H222" s="613" t="s">
        <v>65</v>
      </c>
      <c r="R222" s="639"/>
      <c r="S222" s="643"/>
      <c r="T222" s="643"/>
      <c r="Z222" s="635"/>
      <c r="AA222" s="635"/>
      <c r="AK222" s="640"/>
    </row>
    <row r="223" spans="1:37" ht="23.25" customHeight="1">
      <c r="A223" s="638" t="s">
        <v>1134</v>
      </c>
      <c r="B223" s="642" t="s">
        <v>373</v>
      </c>
      <c r="E223" s="635" t="s">
        <v>64</v>
      </c>
      <c r="F223" s="1448">
        <f t="shared" si="1"/>
        <v>0</v>
      </c>
      <c r="G223" s="1448"/>
      <c r="H223" s="613" t="s">
        <v>65</v>
      </c>
      <c r="S223" s="635"/>
      <c r="T223" s="635"/>
      <c r="Z223" s="635"/>
      <c r="AA223" s="635"/>
      <c r="AK223" s="640"/>
    </row>
    <row r="224" spans="1:37" ht="23.25" customHeight="1">
      <c r="A224" s="638" t="s">
        <v>1135</v>
      </c>
      <c r="B224" s="642" t="s">
        <v>144</v>
      </c>
      <c r="E224" s="635" t="s">
        <v>64</v>
      </c>
      <c r="F224" s="1448">
        <f>SUMIF($A$8:$A$207,B224,$AK$8:$AK$207)</f>
        <v>0</v>
      </c>
      <c r="G224" s="1448"/>
      <c r="H224" s="613" t="s">
        <v>65</v>
      </c>
      <c r="R224" s="639"/>
      <c r="S224" s="1449"/>
      <c r="T224" s="1449"/>
      <c r="U224" s="639"/>
      <c r="W224" s="647"/>
      <c r="X224" s="647"/>
      <c r="Y224" s="647"/>
      <c r="Z224" s="1447"/>
      <c r="AA224" s="1447"/>
      <c r="AC224" s="649"/>
      <c r="AK224" s="640"/>
    </row>
    <row r="225" spans="1:37" ht="23.25" customHeight="1">
      <c r="A225" s="638" t="s">
        <v>1136</v>
      </c>
      <c r="B225" s="613" t="s">
        <v>175</v>
      </c>
      <c r="E225" s="635" t="s">
        <v>64</v>
      </c>
      <c r="F225" s="1448">
        <f t="shared" si="1"/>
        <v>0</v>
      </c>
      <c r="G225" s="1448"/>
      <c r="H225" s="613" t="s">
        <v>65</v>
      </c>
      <c r="R225" s="639"/>
      <c r="S225" s="1452"/>
      <c r="T225" s="1452"/>
      <c r="U225" s="639"/>
      <c r="W225" s="647"/>
      <c r="X225" s="647"/>
      <c r="Y225" s="647"/>
      <c r="Z225" s="1447"/>
      <c r="AA225" s="1447"/>
      <c r="AC225" s="649"/>
      <c r="AK225" s="640"/>
    </row>
    <row r="226" spans="1:37" ht="23.25" customHeight="1">
      <c r="A226" s="638" t="s">
        <v>1137</v>
      </c>
      <c r="B226" s="613" t="s">
        <v>50</v>
      </c>
      <c r="E226" s="635" t="s">
        <v>64</v>
      </c>
      <c r="F226" s="1448">
        <f>SUMIF($A$8:$A$207,B226,$AK$8:$AK$207)</f>
        <v>0</v>
      </c>
      <c r="G226" s="1448"/>
      <c r="H226" s="613" t="s">
        <v>65</v>
      </c>
      <c r="AK226" s="640"/>
    </row>
    <row r="227" spans="1:37" ht="23.25" customHeight="1">
      <c r="A227" s="638" t="s">
        <v>1140</v>
      </c>
      <c r="B227" s="613" t="s">
        <v>51</v>
      </c>
      <c r="E227" s="635" t="s">
        <v>64</v>
      </c>
      <c r="F227" s="1448">
        <f>SUMIF($A$8:$A$207,B227,$AK$8:$AK$207)</f>
        <v>0</v>
      </c>
      <c r="G227" s="1448"/>
      <c r="H227" s="613" t="s">
        <v>65</v>
      </c>
      <c r="AK227" s="640"/>
    </row>
    <row r="228" spans="1:37" ht="23.25" customHeight="1">
      <c r="A228" s="638" t="s">
        <v>1141</v>
      </c>
      <c r="B228" s="613" t="s">
        <v>124</v>
      </c>
      <c r="E228" s="635" t="s">
        <v>64</v>
      </c>
      <c r="F228" s="1448">
        <f t="shared" si="1"/>
        <v>0</v>
      </c>
      <c r="G228" s="1448"/>
      <c r="H228" s="613" t="s">
        <v>65</v>
      </c>
      <c r="AD228" s="649"/>
      <c r="AK228" s="640"/>
    </row>
    <row r="229" spans="1:37" ht="10" customHeight="1" thickBot="1">
      <c r="A229" s="651"/>
      <c r="B229" s="652"/>
      <c r="C229" s="652"/>
      <c r="D229" s="652"/>
      <c r="E229" s="653"/>
      <c r="F229" s="654"/>
      <c r="G229" s="654"/>
      <c r="H229" s="652"/>
      <c r="I229" s="652"/>
      <c r="J229" s="652"/>
      <c r="K229" s="652"/>
      <c r="L229" s="652"/>
      <c r="M229" s="652"/>
      <c r="N229" s="652"/>
      <c r="O229" s="652"/>
      <c r="P229" s="652"/>
      <c r="Q229" s="655"/>
      <c r="R229" s="654"/>
      <c r="S229" s="654"/>
      <c r="T229" s="655"/>
      <c r="U229" s="652"/>
      <c r="V229" s="652"/>
      <c r="W229" s="652"/>
      <c r="X229" s="656"/>
      <c r="Y229" s="656"/>
      <c r="Z229" s="652"/>
      <c r="AA229" s="652"/>
      <c r="AB229" s="652"/>
      <c r="AC229" s="652"/>
      <c r="AD229" s="652"/>
      <c r="AE229" s="652"/>
      <c r="AF229" s="652"/>
      <c r="AG229" s="652"/>
      <c r="AH229" s="652"/>
      <c r="AI229" s="652"/>
      <c r="AJ229" s="652"/>
      <c r="AK229" s="657"/>
    </row>
    <row r="230" spans="1:37" ht="20.149999999999999" customHeight="1">
      <c r="A230" s="613" t="s">
        <v>475</v>
      </c>
    </row>
    <row r="231" spans="1:37" ht="20.149999999999999" customHeight="1">
      <c r="A231" s="613" t="s">
        <v>529</v>
      </c>
    </row>
    <row r="232" spans="1:37" ht="20.149999999999999" customHeight="1">
      <c r="A232" s="613" t="s">
        <v>52</v>
      </c>
    </row>
    <row r="233" spans="1:37" ht="20.149999999999999" customHeight="1">
      <c r="A233" s="613" t="s">
        <v>474</v>
      </c>
    </row>
    <row r="234" spans="1:37" ht="20.149999999999999" customHeight="1">
      <c r="A234" s="613" t="s">
        <v>473</v>
      </c>
    </row>
    <row r="235" spans="1:37" ht="20.149999999999999" customHeight="1">
      <c r="A235" s="613" t="s">
        <v>235</v>
      </c>
    </row>
    <row r="236" spans="1:37" ht="20.149999999999999" customHeight="1">
      <c r="A236" s="613" t="s">
        <v>472</v>
      </c>
    </row>
    <row r="237" spans="1:37" ht="20.149999999999999" customHeight="1">
      <c r="A237" s="613" t="s">
        <v>471</v>
      </c>
    </row>
    <row r="238" spans="1:37" ht="20.149999999999999" customHeight="1">
      <c r="C238" s="647"/>
      <c r="D238" s="647"/>
      <c r="E238" s="647"/>
      <c r="F238" s="647"/>
    </row>
    <row r="239" spans="1:37" ht="20.149999999999999" customHeight="1"/>
    <row r="240" spans="1:37" ht="20.149999999999999" customHeight="1"/>
    <row r="241" ht="20.149999999999999" customHeight="1"/>
    <row r="242" ht="20.149999999999999" customHeight="1"/>
    <row r="243" ht="20.149999999999999" customHeight="1"/>
    <row r="244" ht="20.149999999999999" customHeight="1"/>
  </sheetData>
  <mergeCells count="67">
    <mergeCell ref="AH3:AI3"/>
    <mergeCell ref="AJ1:AK1"/>
    <mergeCell ref="B2:O2"/>
    <mergeCell ref="P2:U2"/>
    <mergeCell ref="V2:AB2"/>
    <mergeCell ref="AC2:AG2"/>
    <mergeCell ref="AH2:AI2"/>
    <mergeCell ref="C3:H3"/>
    <mergeCell ref="L3:S3"/>
    <mergeCell ref="T3:V3"/>
    <mergeCell ref="W3:AB3"/>
    <mergeCell ref="AC3:AG3"/>
    <mergeCell ref="AH4:AI4"/>
    <mergeCell ref="A5:A7"/>
    <mergeCell ref="B5:B7"/>
    <mergeCell ref="C5:C7"/>
    <mergeCell ref="D5:D7"/>
    <mergeCell ref="E5:E7"/>
    <mergeCell ref="F5:F7"/>
    <mergeCell ref="G5:M5"/>
    <mergeCell ref="N5:T5"/>
    <mergeCell ref="U5:AA5"/>
    <mergeCell ref="C4:H4"/>
    <mergeCell ref="I4:K4"/>
    <mergeCell ref="L4:S4"/>
    <mergeCell ref="T4:V4"/>
    <mergeCell ref="W4:AB4"/>
    <mergeCell ref="AC4:AG4"/>
    <mergeCell ref="AB5:AH5"/>
    <mergeCell ref="AI5:AI7"/>
    <mergeCell ref="AJ5:AJ7"/>
    <mergeCell ref="AK5:AK7"/>
    <mergeCell ref="F209:G209"/>
    <mergeCell ref="J209:N209"/>
    <mergeCell ref="O209:P209"/>
    <mergeCell ref="S209:W209"/>
    <mergeCell ref="X209:Y209"/>
    <mergeCell ref="AB209:AF209"/>
    <mergeCell ref="AG209:AH209"/>
    <mergeCell ref="F210:G210"/>
    <mergeCell ref="F211:G211"/>
    <mergeCell ref="F212:G212"/>
    <mergeCell ref="F213:G213"/>
    <mergeCell ref="W213:X213"/>
    <mergeCell ref="F219:G219"/>
    <mergeCell ref="F220:G220"/>
    <mergeCell ref="S220:T220"/>
    <mergeCell ref="Z216:AA216"/>
    <mergeCell ref="F217:G217"/>
    <mergeCell ref="Z220:AA220"/>
    <mergeCell ref="F214:G214"/>
    <mergeCell ref="F215:G215"/>
    <mergeCell ref="W215:X215"/>
    <mergeCell ref="F216:G216"/>
    <mergeCell ref="F218:G218"/>
    <mergeCell ref="S224:T224"/>
    <mergeCell ref="Z224:AA224"/>
    <mergeCell ref="F225:G225"/>
    <mergeCell ref="S225:T225"/>
    <mergeCell ref="Z225:AA225"/>
    <mergeCell ref="F221:G221"/>
    <mergeCell ref="F226:G226"/>
    <mergeCell ref="F227:G227"/>
    <mergeCell ref="F228:G228"/>
    <mergeCell ref="F222:G222"/>
    <mergeCell ref="F223:G223"/>
    <mergeCell ref="F224:G224"/>
  </mergeCells>
  <phoneticPr fontId="6"/>
  <dataValidations count="3">
    <dataValidation type="list" allowBlank="1" showInputMessage="1" showErrorMessage="1" sqref="C208:D211 E208:F208" xr:uid="{23BB26B7-2CD5-4068-AE5B-9EA31C13834D}">
      <formula1>"○"</formula1>
    </dataValidation>
    <dataValidation type="list" allowBlank="1" showInputMessage="1" showErrorMessage="1" sqref="Z216:AA217 S225:T225 S220:T220" xr:uid="{DE4C4A37-A83A-4589-8FD8-101CEF95FC2A}">
      <formula1>"0,1,2,3,4,5,6,7,8,9,10,11,12,13,14,15,16,17,18,19,20,21,22,23,24,25,26,27,27,29,30,31,32,33,34,35,36,37,38,39,40,41,42,43,44,45,46,47,48,49,50"</formula1>
    </dataValidation>
    <dataValidation type="list" allowBlank="1" showInputMessage="1" showErrorMessage="1" sqref="A8:A21" xr:uid="{437CF416-C73E-4BC5-9EE4-C015AE82537A}">
      <formula1>$B$209:$B$228</formula1>
    </dataValidation>
  </dataValidations>
  <pageMargins left="1.1499999999999999" right="0.31" top="0.41" bottom="0.21" header="0.25" footer="0.51200000000000001"/>
  <pageSetup paperSize="9" scale="46" orientation="landscape" r:id="rId1"/>
  <headerFooter alignWithMargins="0">
    <oddHeader>&amp;R&amp;F&amp;A</oddHeader>
  </headerFooter>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7">
    <tabColor rgb="FFFF0000"/>
  </sheetPr>
  <dimension ref="A1:AM54"/>
  <sheetViews>
    <sheetView showGridLines="0" view="pageBreakPreview" zoomScale="110" zoomScaleNormal="100" zoomScaleSheetLayoutView="110" workbookViewId="0">
      <selection activeCell="AS27" sqref="AS27"/>
    </sheetView>
  </sheetViews>
  <sheetFormatPr defaultColWidth="2.26953125" defaultRowHeight="13"/>
  <cols>
    <col min="1" max="1" width="2.26953125" style="381" customWidth="1"/>
    <col min="2" max="2" width="2.26953125" style="382" customWidth="1"/>
    <col min="3" max="5" width="2.26953125" style="381"/>
    <col min="6" max="6" width="2.453125" style="381" bestFit="1" customWidth="1"/>
    <col min="7" max="20" width="2.26953125" style="381"/>
    <col min="21" max="21" width="2.6328125" style="381" bestFit="1" customWidth="1"/>
    <col min="22" max="256" width="2.26953125" style="381"/>
    <col min="257" max="258" width="2.26953125" style="381" customWidth="1"/>
    <col min="259" max="261" width="2.26953125" style="381"/>
    <col min="262" max="262" width="2.453125" style="381" bestFit="1" customWidth="1"/>
    <col min="263" max="276" width="2.26953125" style="381"/>
    <col min="277" max="277" width="2.6328125" style="381" bestFit="1" customWidth="1"/>
    <col min="278" max="512" width="2.26953125" style="381"/>
    <col min="513" max="514" width="2.26953125" style="381" customWidth="1"/>
    <col min="515" max="517" width="2.26953125" style="381"/>
    <col min="518" max="518" width="2.453125" style="381" bestFit="1" customWidth="1"/>
    <col min="519" max="532" width="2.26953125" style="381"/>
    <col min="533" max="533" width="2.6328125" style="381" bestFit="1" customWidth="1"/>
    <col min="534" max="768" width="2.26953125" style="381"/>
    <col min="769" max="770" width="2.26953125" style="381" customWidth="1"/>
    <col min="771" max="773" width="2.26953125" style="381"/>
    <col min="774" max="774" width="2.453125" style="381" bestFit="1" customWidth="1"/>
    <col min="775" max="788" width="2.26953125" style="381"/>
    <col min="789" max="789" width="2.6328125" style="381" bestFit="1" customWidth="1"/>
    <col min="790" max="1024" width="2.26953125" style="381"/>
    <col min="1025" max="1026" width="2.26953125" style="381" customWidth="1"/>
    <col min="1027" max="1029" width="2.26953125" style="381"/>
    <col min="1030" max="1030" width="2.453125" style="381" bestFit="1" customWidth="1"/>
    <col min="1031" max="1044" width="2.26953125" style="381"/>
    <col min="1045" max="1045" width="2.6328125" style="381" bestFit="1" customWidth="1"/>
    <col min="1046" max="1280" width="2.26953125" style="381"/>
    <col min="1281" max="1282" width="2.26953125" style="381" customWidth="1"/>
    <col min="1283" max="1285" width="2.26953125" style="381"/>
    <col min="1286" max="1286" width="2.453125" style="381" bestFit="1" customWidth="1"/>
    <col min="1287" max="1300" width="2.26953125" style="381"/>
    <col min="1301" max="1301" width="2.6328125" style="381" bestFit="1" customWidth="1"/>
    <col min="1302" max="1536" width="2.26953125" style="381"/>
    <col min="1537" max="1538" width="2.26953125" style="381" customWidth="1"/>
    <col min="1539" max="1541" width="2.26953125" style="381"/>
    <col min="1542" max="1542" width="2.453125" style="381" bestFit="1" customWidth="1"/>
    <col min="1543" max="1556" width="2.26953125" style="381"/>
    <col min="1557" max="1557" width="2.6328125" style="381" bestFit="1" customWidth="1"/>
    <col min="1558" max="1792" width="2.26953125" style="381"/>
    <col min="1793" max="1794" width="2.26953125" style="381" customWidth="1"/>
    <col min="1795" max="1797" width="2.26953125" style="381"/>
    <col min="1798" max="1798" width="2.453125" style="381" bestFit="1" customWidth="1"/>
    <col min="1799" max="1812" width="2.26953125" style="381"/>
    <col min="1813" max="1813" width="2.6328125" style="381" bestFit="1" customWidth="1"/>
    <col min="1814" max="2048" width="2.26953125" style="381"/>
    <col min="2049" max="2050" width="2.26953125" style="381" customWidth="1"/>
    <col min="2051" max="2053" width="2.26953125" style="381"/>
    <col min="2054" max="2054" width="2.453125" style="381" bestFit="1" customWidth="1"/>
    <col min="2055" max="2068" width="2.26953125" style="381"/>
    <col min="2069" max="2069" width="2.6328125" style="381" bestFit="1" customWidth="1"/>
    <col min="2070" max="2304" width="2.26953125" style="381"/>
    <col min="2305" max="2306" width="2.26953125" style="381" customWidth="1"/>
    <col min="2307" max="2309" width="2.26953125" style="381"/>
    <col min="2310" max="2310" width="2.453125" style="381" bestFit="1" customWidth="1"/>
    <col min="2311" max="2324" width="2.26953125" style="381"/>
    <col min="2325" max="2325" width="2.6328125" style="381" bestFit="1" customWidth="1"/>
    <col min="2326" max="2560" width="2.26953125" style="381"/>
    <col min="2561" max="2562" width="2.26953125" style="381" customWidth="1"/>
    <col min="2563" max="2565" width="2.26953125" style="381"/>
    <col min="2566" max="2566" width="2.453125" style="381" bestFit="1" customWidth="1"/>
    <col min="2567" max="2580" width="2.26953125" style="381"/>
    <col min="2581" max="2581" width="2.6328125" style="381" bestFit="1" customWidth="1"/>
    <col min="2582" max="2816" width="2.26953125" style="381"/>
    <col min="2817" max="2818" width="2.26953125" style="381" customWidth="1"/>
    <col min="2819" max="2821" width="2.26953125" style="381"/>
    <col min="2822" max="2822" width="2.453125" style="381" bestFit="1" customWidth="1"/>
    <col min="2823" max="2836" width="2.26953125" style="381"/>
    <col min="2837" max="2837" width="2.6328125" style="381" bestFit="1" customWidth="1"/>
    <col min="2838" max="3072" width="2.26953125" style="381"/>
    <col min="3073" max="3074" width="2.26953125" style="381" customWidth="1"/>
    <col min="3075" max="3077" width="2.26953125" style="381"/>
    <col min="3078" max="3078" width="2.453125" style="381" bestFit="1" customWidth="1"/>
    <col min="3079" max="3092" width="2.26953125" style="381"/>
    <col min="3093" max="3093" width="2.6328125" style="381" bestFit="1" customWidth="1"/>
    <col min="3094" max="3328" width="2.26953125" style="381"/>
    <col min="3329" max="3330" width="2.26953125" style="381" customWidth="1"/>
    <col min="3331" max="3333" width="2.26953125" style="381"/>
    <col min="3334" max="3334" width="2.453125" style="381" bestFit="1" customWidth="1"/>
    <col min="3335" max="3348" width="2.26953125" style="381"/>
    <col min="3349" max="3349" width="2.6328125" style="381" bestFit="1" customWidth="1"/>
    <col min="3350" max="3584" width="2.26953125" style="381"/>
    <col min="3585" max="3586" width="2.26953125" style="381" customWidth="1"/>
    <col min="3587" max="3589" width="2.26953125" style="381"/>
    <col min="3590" max="3590" width="2.453125" style="381" bestFit="1" customWidth="1"/>
    <col min="3591" max="3604" width="2.26953125" style="381"/>
    <col min="3605" max="3605" width="2.6328125" style="381" bestFit="1" customWidth="1"/>
    <col min="3606" max="3840" width="2.26953125" style="381"/>
    <col min="3841" max="3842" width="2.26953125" style="381" customWidth="1"/>
    <col min="3843" max="3845" width="2.26953125" style="381"/>
    <col min="3846" max="3846" width="2.453125" style="381" bestFit="1" customWidth="1"/>
    <col min="3847" max="3860" width="2.26953125" style="381"/>
    <col min="3861" max="3861" width="2.6328125" style="381" bestFit="1" customWidth="1"/>
    <col min="3862" max="4096" width="2.26953125" style="381"/>
    <col min="4097" max="4098" width="2.26953125" style="381" customWidth="1"/>
    <col min="4099" max="4101" width="2.26953125" style="381"/>
    <col min="4102" max="4102" width="2.453125" style="381" bestFit="1" customWidth="1"/>
    <col min="4103" max="4116" width="2.26953125" style="381"/>
    <col min="4117" max="4117" width="2.6328125" style="381" bestFit="1" customWidth="1"/>
    <col min="4118" max="4352" width="2.26953125" style="381"/>
    <col min="4353" max="4354" width="2.26953125" style="381" customWidth="1"/>
    <col min="4355" max="4357" width="2.26953125" style="381"/>
    <col min="4358" max="4358" width="2.453125" style="381" bestFit="1" customWidth="1"/>
    <col min="4359" max="4372" width="2.26953125" style="381"/>
    <col min="4373" max="4373" width="2.6328125" style="381" bestFit="1" customWidth="1"/>
    <col min="4374" max="4608" width="2.26953125" style="381"/>
    <col min="4609" max="4610" width="2.26953125" style="381" customWidth="1"/>
    <col min="4611" max="4613" width="2.26953125" style="381"/>
    <col min="4614" max="4614" width="2.453125" style="381" bestFit="1" customWidth="1"/>
    <col min="4615" max="4628" width="2.26953125" style="381"/>
    <col min="4629" max="4629" width="2.6328125" style="381" bestFit="1" customWidth="1"/>
    <col min="4630" max="4864" width="2.26953125" style="381"/>
    <col min="4865" max="4866" width="2.26953125" style="381" customWidth="1"/>
    <col min="4867" max="4869" width="2.26953125" style="381"/>
    <col min="4870" max="4870" width="2.453125" style="381" bestFit="1" customWidth="1"/>
    <col min="4871" max="4884" width="2.26953125" style="381"/>
    <col min="4885" max="4885" width="2.6328125" style="381" bestFit="1" customWidth="1"/>
    <col min="4886" max="5120" width="2.26953125" style="381"/>
    <col min="5121" max="5122" width="2.26953125" style="381" customWidth="1"/>
    <col min="5123" max="5125" width="2.26953125" style="381"/>
    <col min="5126" max="5126" width="2.453125" style="381" bestFit="1" customWidth="1"/>
    <col min="5127" max="5140" width="2.26953125" style="381"/>
    <col min="5141" max="5141" width="2.6328125" style="381" bestFit="1" customWidth="1"/>
    <col min="5142" max="5376" width="2.26953125" style="381"/>
    <col min="5377" max="5378" width="2.26953125" style="381" customWidth="1"/>
    <col min="5379" max="5381" width="2.26953125" style="381"/>
    <col min="5382" max="5382" width="2.453125" style="381" bestFit="1" customWidth="1"/>
    <col min="5383" max="5396" width="2.26953125" style="381"/>
    <col min="5397" max="5397" width="2.6328125" style="381" bestFit="1" customWidth="1"/>
    <col min="5398" max="5632" width="2.26953125" style="381"/>
    <col min="5633" max="5634" width="2.26953125" style="381" customWidth="1"/>
    <col min="5635" max="5637" width="2.26953125" style="381"/>
    <col min="5638" max="5638" width="2.453125" style="381" bestFit="1" customWidth="1"/>
    <col min="5639" max="5652" width="2.26953125" style="381"/>
    <col min="5653" max="5653" width="2.6328125" style="381" bestFit="1" customWidth="1"/>
    <col min="5654" max="5888" width="2.26953125" style="381"/>
    <col min="5889" max="5890" width="2.26953125" style="381" customWidth="1"/>
    <col min="5891" max="5893" width="2.26953125" style="381"/>
    <col min="5894" max="5894" width="2.453125" style="381" bestFit="1" customWidth="1"/>
    <col min="5895" max="5908" width="2.26953125" style="381"/>
    <col min="5909" max="5909" width="2.6328125" style="381" bestFit="1" customWidth="1"/>
    <col min="5910" max="6144" width="2.26953125" style="381"/>
    <col min="6145" max="6146" width="2.26953125" style="381" customWidth="1"/>
    <col min="6147" max="6149" width="2.26953125" style="381"/>
    <col min="6150" max="6150" width="2.453125" style="381" bestFit="1" customWidth="1"/>
    <col min="6151" max="6164" width="2.26953125" style="381"/>
    <col min="6165" max="6165" width="2.6328125" style="381" bestFit="1" customWidth="1"/>
    <col min="6166" max="6400" width="2.26953125" style="381"/>
    <col min="6401" max="6402" width="2.26953125" style="381" customWidth="1"/>
    <col min="6403" max="6405" width="2.26953125" style="381"/>
    <col min="6406" max="6406" width="2.453125" style="381" bestFit="1" customWidth="1"/>
    <col min="6407" max="6420" width="2.26953125" style="381"/>
    <col min="6421" max="6421" width="2.6328125" style="381" bestFit="1" customWidth="1"/>
    <col min="6422" max="6656" width="2.26953125" style="381"/>
    <col min="6657" max="6658" width="2.26953125" style="381" customWidth="1"/>
    <col min="6659" max="6661" width="2.26953125" style="381"/>
    <col min="6662" max="6662" width="2.453125" style="381" bestFit="1" customWidth="1"/>
    <col min="6663" max="6676" width="2.26953125" style="381"/>
    <col min="6677" max="6677" width="2.6328125" style="381" bestFit="1" customWidth="1"/>
    <col min="6678" max="6912" width="2.26953125" style="381"/>
    <col min="6913" max="6914" width="2.26953125" style="381" customWidth="1"/>
    <col min="6915" max="6917" width="2.26953125" style="381"/>
    <col min="6918" max="6918" width="2.453125" style="381" bestFit="1" customWidth="1"/>
    <col min="6919" max="6932" width="2.26953125" style="381"/>
    <col min="6933" max="6933" width="2.6328125" style="381" bestFit="1" customWidth="1"/>
    <col min="6934" max="7168" width="2.26953125" style="381"/>
    <col min="7169" max="7170" width="2.26953125" style="381" customWidth="1"/>
    <col min="7171" max="7173" width="2.26953125" style="381"/>
    <col min="7174" max="7174" width="2.453125" style="381" bestFit="1" customWidth="1"/>
    <col min="7175" max="7188" width="2.26953125" style="381"/>
    <col min="7189" max="7189" width="2.6328125" style="381" bestFit="1" customWidth="1"/>
    <col min="7190" max="7424" width="2.26953125" style="381"/>
    <col min="7425" max="7426" width="2.26953125" style="381" customWidth="1"/>
    <col min="7427" max="7429" width="2.26953125" style="381"/>
    <col min="7430" max="7430" width="2.453125" style="381" bestFit="1" customWidth="1"/>
    <col min="7431" max="7444" width="2.26953125" style="381"/>
    <col min="7445" max="7445" width="2.6328125" style="381" bestFit="1" customWidth="1"/>
    <col min="7446" max="7680" width="2.26953125" style="381"/>
    <col min="7681" max="7682" width="2.26953125" style="381" customWidth="1"/>
    <col min="7683" max="7685" width="2.26953125" style="381"/>
    <col min="7686" max="7686" width="2.453125" style="381" bestFit="1" customWidth="1"/>
    <col min="7687" max="7700" width="2.26953125" style="381"/>
    <col min="7701" max="7701" width="2.6328125" style="381" bestFit="1" customWidth="1"/>
    <col min="7702" max="7936" width="2.26953125" style="381"/>
    <col min="7937" max="7938" width="2.26953125" style="381" customWidth="1"/>
    <col min="7939" max="7941" width="2.26953125" style="381"/>
    <col min="7942" max="7942" width="2.453125" style="381" bestFit="1" customWidth="1"/>
    <col min="7943" max="7956" width="2.26953125" style="381"/>
    <col min="7957" max="7957" width="2.6328125" style="381" bestFit="1" customWidth="1"/>
    <col min="7958" max="8192" width="2.26953125" style="381"/>
    <col min="8193" max="8194" width="2.26953125" style="381" customWidth="1"/>
    <col min="8195" max="8197" width="2.26953125" style="381"/>
    <col min="8198" max="8198" width="2.453125" style="381" bestFit="1" customWidth="1"/>
    <col min="8199" max="8212" width="2.26953125" style="381"/>
    <col min="8213" max="8213" width="2.6328125" style="381" bestFit="1" customWidth="1"/>
    <col min="8214" max="8448" width="2.26953125" style="381"/>
    <col min="8449" max="8450" width="2.26953125" style="381" customWidth="1"/>
    <col min="8451" max="8453" width="2.26953125" style="381"/>
    <col min="8454" max="8454" width="2.453125" style="381" bestFit="1" customWidth="1"/>
    <col min="8455" max="8468" width="2.26953125" style="381"/>
    <col min="8469" max="8469" width="2.6328125" style="381" bestFit="1" customWidth="1"/>
    <col min="8470" max="8704" width="2.26953125" style="381"/>
    <col min="8705" max="8706" width="2.26953125" style="381" customWidth="1"/>
    <col min="8707" max="8709" width="2.26953125" style="381"/>
    <col min="8710" max="8710" width="2.453125" style="381" bestFit="1" customWidth="1"/>
    <col min="8711" max="8724" width="2.26953125" style="381"/>
    <col min="8725" max="8725" width="2.6328125" style="381" bestFit="1" customWidth="1"/>
    <col min="8726" max="8960" width="2.26953125" style="381"/>
    <col min="8961" max="8962" width="2.26953125" style="381" customWidth="1"/>
    <col min="8963" max="8965" width="2.26953125" style="381"/>
    <col min="8966" max="8966" width="2.453125" style="381" bestFit="1" customWidth="1"/>
    <col min="8967" max="8980" width="2.26953125" style="381"/>
    <col min="8981" max="8981" width="2.6328125" style="381" bestFit="1" customWidth="1"/>
    <col min="8982" max="9216" width="2.26953125" style="381"/>
    <col min="9217" max="9218" width="2.26953125" style="381" customWidth="1"/>
    <col min="9219" max="9221" width="2.26953125" style="381"/>
    <col min="9222" max="9222" width="2.453125" style="381" bestFit="1" customWidth="1"/>
    <col min="9223" max="9236" width="2.26953125" style="381"/>
    <col min="9237" max="9237" width="2.6328125" style="381" bestFit="1" customWidth="1"/>
    <col min="9238" max="9472" width="2.26953125" style="381"/>
    <col min="9473" max="9474" width="2.26953125" style="381" customWidth="1"/>
    <col min="9475" max="9477" width="2.26953125" style="381"/>
    <col min="9478" max="9478" width="2.453125" style="381" bestFit="1" customWidth="1"/>
    <col min="9479" max="9492" width="2.26953125" style="381"/>
    <col min="9493" max="9493" width="2.6328125" style="381" bestFit="1" customWidth="1"/>
    <col min="9494" max="9728" width="2.26953125" style="381"/>
    <col min="9729" max="9730" width="2.26953125" style="381" customWidth="1"/>
    <col min="9731" max="9733" width="2.26953125" style="381"/>
    <col min="9734" max="9734" width="2.453125" style="381" bestFit="1" customWidth="1"/>
    <col min="9735" max="9748" width="2.26953125" style="381"/>
    <col min="9749" max="9749" width="2.6328125" style="381" bestFit="1" customWidth="1"/>
    <col min="9750" max="9984" width="2.26953125" style="381"/>
    <col min="9985" max="9986" width="2.26953125" style="381" customWidth="1"/>
    <col min="9987" max="9989" width="2.26953125" style="381"/>
    <col min="9990" max="9990" width="2.453125" style="381" bestFit="1" customWidth="1"/>
    <col min="9991" max="10004" width="2.26953125" style="381"/>
    <col min="10005" max="10005" width="2.6328125" style="381" bestFit="1" customWidth="1"/>
    <col min="10006" max="10240" width="2.26953125" style="381"/>
    <col min="10241" max="10242" width="2.26953125" style="381" customWidth="1"/>
    <col min="10243" max="10245" width="2.26953125" style="381"/>
    <col min="10246" max="10246" width="2.453125" style="381" bestFit="1" customWidth="1"/>
    <col min="10247" max="10260" width="2.26953125" style="381"/>
    <col min="10261" max="10261" width="2.6328125" style="381" bestFit="1" customWidth="1"/>
    <col min="10262" max="10496" width="2.26953125" style="381"/>
    <col min="10497" max="10498" width="2.26953125" style="381" customWidth="1"/>
    <col min="10499" max="10501" width="2.26953125" style="381"/>
    <col min="10502" max="10502" width="2.453125" style="381" bestFit="1" customWidth="1"/>
    <col min="10503" max="10516" width="2.26953125" style="381"/>
    <col min="10517" max="10517" width="2.6328125" style="381" bestFit="1" customWidth="1"/>
    <col min="10518" max="10752" width="2.26953125" style="381"/>
    <col min="10753" max="10754" width="2.26953125" style="381" customWidth="1"/>
    <col min="10755" max="10757" width="2.26953125" style="381"/>
    <col min="10758" max="10758" width="2.453125" style="381" bestFit="1" customWidth="1"/>
    <col min="10759" max="10772" width="2.26953125" style="381"/>
    <col min="10773" max="10773" width="2.6328125" style="381" bestFit="1" customWidth="1"/>
    <col min="10774" max="11008" width="2.26953125" style="381"/>
    <col min="11009" max="11010" width="2.26953125" style="381" customWidth="1"/>
    <col min="11011" max="11013" width="2.26953125" style="381"/>
    <col min="11014" max="11014" width="2.453125" style="381" bestFit="1" customWidth="1"/>
    <col min="11015" max="11028" width="2.26953125" style="381"/>
    <col min="11029" max="11029" width="2.6328125" style="381" bestFit="1" customWidth="1"/>
    <col min="11030" max="11264" width="2.26953125" style="381"/>
    <col min="11265" max="11266" width="2.26953125" style="381" customWidth="1"/>
    <col min="11267" max="11269" width="2.26953125" style="381"/>
    <col min="11270" max="11270" width="2.453125" style="381" bestFit="1" customWidth="1"/>
    <col min="11271" max="11284" width="2.26953125" style="381"/>
    <col min="11285" max="11285" width="2.6328125" style="381" bestFit="1" customWidth="1"/>
    <col min="11286" max="11520" width="2.26953125" style="381"/>
    <col min="11521" max="11522" width="2.26953125" style="381" customWidth="1"/>
    <col min="11523" max="11525" width="2.26953125" style="381"/>
    <col min="11526" max="11526" width="2.453125" style="381" bestFit="1" customWidth="1"/>
    <col min="11527" max="11540" width="2.26953125" style="381"/>
    <col min="11541" max="11541" width="2.6328125" style="381" bestFit="1" customWidth="1"/>
    <col min="11542" max="11776" width="2.26953125" style="381"/>
    <col min="11777" max="11778" width="2.26953125" style="381" customWidth="1"/>
    <col min="11779" max="11781" width="2.26953125" style="381"/>
    <col min="11782" max="11782" width="2.453125" style="381" bestFit="1" customWidth="1"/>
    <col min="11783" max="11796" width="2.26953125" style="381"/>
    <col min="11797" max="11797" width="2.6328125" style="381" bestFit="1" customWidth="1"/>
    <col min="11798" max="12032" width="2.26953125" style="381"/>
    <col min="12033" max="12034" width="2.26953125" style="381" customWidth="1"/>
    <col min="12035" max="12037" width="2.26953125" style="381"/>
    <col min="12038" max="12038" width="2.453125" style="381" bestFit="1" customWidth="1"/>
    <col min="12039" max="12052" width="2.26953125" style="381"/>
    <col min="12053" max="12053" width="2.6328125" style="381" bestFit="1" customWidth="1"/>
    <col min="12054" max="12288" width="2.26953125" style="381"/>
    <col min="12289" max="12290" width="2.26953125" style="381" customWidth="1"/>
    <col min="12291" max="12293" width="2.26953125" style="381"/>
    <col min="12294" max="12294" width="2.453125" style="381" bestFit="1" customWidth="1"/>
    <col min="12295" max="12308" width="2.26953125" style="381"/>
    <col min="12309" max="12309" width="2.6328125" style="381" bestFit="1" customWidth="1"/>
    <col min="12310" max="12544" width="2.26953125" style="381"/>
    <col min="12545" max="12546" width="2.26953125" style="381" customWidth="1"/>
    <col min="12547" max="12549" width="2.26953125" style="381"/>
    <col min="12550" max="12550" width="2.453125" style="381" bestFit="1" customWidth="1"/>
    <col min="12551" max="12564" width="2.26953125" style="381"/>
    <col min="12565" max="12565" width="2.6328125" style="381" bestFit="1" customWidth="1"/>
    <col min="12566" max="12800" width="2.26953125" style="381"/>
    <col min="12801" max="12802" width="2.26953125" style="381" customWidth="1"/>
    <col min="12803" max="12805" width="2.26953125" style="381"/>
    <col min="12806" max="12806" width="2.453125" style="381" bestFit="1" customWidth="1"/>
    <col min="12807" max="12820" width="2.26953125" style="381"/>
    <col min="12821" max="12821" width="2.6328125" style="381" bestFit="1" customWidth="1"/>
    <col min="12822" max="13056" width="2.26953125" style="381"/>
    <col min="13057" max="13058" width="2.26953125" style="381" customWidth="1"/>
    <col min="13059" max="13061" width="2.26953125" style="381"/>
    <col min="13062" max="13062" width="2.453125" style="381" bestFit="1" customWidth="1"/>
    <col min="13063" max="13076" width="2.26953125" style="381"/>
    <col min="13077" max="13077" width="2.6328125" style="381" bestFit="1" customWidth="1"/>
    <col min="13078" max="13312" width="2.26953125" style="381"/>
    <col min="13313" max="13314" width="2.26953125" style="381" customWidth="1"/>
    <col min="13315" max="13317" width="2.26953125" style="381"/>
    <col min="13318" max="13318" width="2.453125" style="381" bestFit="1" customWidth="1"/>
    <col min="13319" max="13332" width="2.26953125" style="381"/>
    <col min="13333" max="13333" width="2.6328125" style="381" bestFit="1" customWidth="1"/>
    <col min="13334" max="13568" width="2.26953125" style="381"/>
    <col min="13569" max="13570" width="2.26953125" style="381" customWidth="1"/>
    <col min="13571" max="13573" width="2.26953125" style="381"/>
    <col min="13574" max="13574" width="2.453125" style="381" bestFit="1" customWidth="1"/>
    <col min="13575" max="13588" width="2.26953125" style="381"/>
    <col min="13589" max="13589" width="2.6328125" style="381" bestFit="1" customWidth="1"/>
    <col min="13590" max="13824" width="2.26953125" style="381"/>
    <col min="13825" max="13826" width="2.26953125" style="381" customWidth="1"/>
    <col min="13827" max="13829" width="2.26953125" style="381"/>
    <col min="13830" max="13830" width="2.453125" style="381" bestFit="1" customWidth="1"/>
    <col min="13831" max="13844" width="2.26953125" style="381"/>
    <col min="13845" max="13845" width="2.6328125" style="381" bestFit="1" customWidth="1"/>
    <col min="13846" max="14080" width="2.26953125" style="381"/>
    <col min="14081" max="14082" width="2.26953125" style="381" customWidth="1"/>
    <col min="14083" max="14085" width="2.26953125" style="381"/>
    <col min="14086" max="14086" width="2.453125" style="381" bestFit="1" customWidth="1"/>
    <col min="14087" max="14100" width="2.26953125" style="381"/>
    <col min="14101" max="14101" width="2.6328125" style="381" bestFit="1" customWidth="1"/>
    <col min="14102" max="14336" width="2.26953125" style="381"/>
    <col min="14337" max="14338" width="2.26953125" style="381" customWidth="1"/>
    <col min="14339" max="14341" width="2.26953125" style="381"/>
    <col min="14342" max="14342" width="2.453125" style="381" bestFit="1" customWidth="1"/>
    <col min="14343" max="14356" width="2.26953125" style="381"/>
    <col min="14357" max="14357" width="2.6328125" style="381" bestFit="1" customWidth="1"/>
    <col min="14358" max="14592" width="2.26953125" style="381"/>
    <col min="14593" max="14594" width="2.26953125" style="381" customWidth="1"/>
    <col min="14595" max="14597" width="2.26953125" style="381"/>
    <col min="14598" max="14598" width="2.453125" style="381" bestFit="1" customWidth="1"/>
    <col min="14599" max="14612" width="2.26953125" style="381"/>
    <col min="14613" max="14613" width="2.6328125" style="381" bestFit="1" customWidth="1"/>
    <col min="14614" max="14848" width="2.26953125" style="381"/>
    <col min="14849" max="14850" width="2.26953125" style="381" customWidth="1"/>
    <col min="14851" max="14853" width="2.26953125" style="381"/>
    <col min="14854" max="14854" width="2.453125" style="381" bestFit="1" customWidth="1"/>
    <col min="14855" max="14868" width="2.26953125" style="381"/>
    <col min="14869" max="14869" width="2.6328125" style="381" bestFit="1" customWidth="1"/>
    <col min="14870" max="15104" width="2.26953125" style="381"/>
    <col min="15105" max="15106" width="2.26953125" style="381" customWidth="1"/>
    <col min="15107" max="15109" width="2.26953125" style="381"/>
    <col min="15110" max="15110" width="2.453125" style="381" bestFit="1" customWidth="1"/>
    <col min="15111" max="15124" width="2.26953125" style="381"/>
    <col min="15125" max="15125" width="2.6328125" style="381" bestFit="1" customWidth="1"/>
    <col min="15126" max="15360" width="2.26953125" style="381"/>
    <col min="15361" max="15362" width="2.26953125" style="381" customWidth="1"/>
    <col min="15363" max="15365" width="2.26953125" style="381"/>
    <col min="15366" max="15366" width="2.453125" style="381" bestFit="1" customWidth="1"/>
    <col min="15367" max="15380" width="2.26953125" style="381"/>
    <col min="15381" max="15381" width="2.6328125" style="381" bestFit="1" customWidth="1"/>
    <col min="15382" max="15616" width="2.26953125" style="381"/>
    <col min="15617" max="15618" width="2.26953125" style="381" customWidth="1"/>
    <col min="15619" max="15621" width="2.26953125" style="381"/>
    <col min="15622" max="15622" width="2.453125" style="381" bestFit="1" customWidth="1"/>
    <col min="15623" max="15636" width="2.26953125" style="381"/>
    <col min="15637" max="15637" width="2.6328125" style="381" bestFit="1" customWidth="1"/>
    <col min="15638" max="15872" width="2.26953125" style="381"/>
    <col min="15873" max="15874" width="2.26953125" style="381" customWidth="1"/>
    <col min="15875" max="15877" width="2.26953125" style="381"/>
    <col min="15878" max="15878" width="2.453125" style="381" bestFit="1" customWidth="1"/>
    <col min="15879" max="15892" width="2.26953125" style="381"/>
    <col min="15893" max="15893" width="2.6328125" style="381" bestFit="1" customWidth="1"/>
    <col min="15894" max="16128" width="2.26953125" style="381"/>
    <col min="16129" max="16130" width="2.26953125" style="381" customWidth="1"/>
    <col min="16131" max="16133" width="2.26953125" style="381"/>
    <col min="16134" max="16134" width="2.453125" style="381" bestFit="1" customWidth="1"/>
    <col min="16135" max="16148" width="2.26953125" style="381"/>
    <col min="16149" max="16149" width="2.6328125" style="381" bestFit="1" customWidth="1"/>
    <col min="16150" max="16384" width="2.26953125" style="381"/>
  </cols>
  <sheetData>
    <row r="1" spans="1:39">
      <c r="A1" s="586" t="s">
        <v>1031</v>
      </c>
    </row>
    <row r="2" spans="1:39">
      <c r="AE2" s="2662" t="s">
        <v>793</v>
      </c>
      <c r="AF2" s="2599"/>
      <c r="AG2" s="2599"/>
      <c r="AH2" s="2599"/>
      <c r="AI2" s="2599"/>
      <c r="AJ2" s="2599"/>
      <c r="AK2" s="2599"/>
    </row>
    <row r="3" spans="1:39" ht="24" customHeight="1"/>
    <row r="4" spans="1:39">
      <c r="A4" s="2714" t="s">
        <v>635</v>
      </c>
      <c r="B4" s="2714"/>
      <c r="C4" s="2714"/>
      <c r="D4" s="2714"/>
      <c r="E4" s="2714"/>
      <c r="F4" s="2714"/>
      <c r="G4" s="2714"/>
      <c r="H4" s="2714"/>
      <c r="I4" s="2714"/>
      <c r="J4" s="2714"/>
      <c r="K4" s="2714"/>
      <c r="L4" s="2714"/>
      <c r="M4" s="2714"/>
      <c r="N4" s="2714"/>
      <c r="O4" s="2714"/>
      <c r="P4" s="2714"/>
      <c r="Q4" s="2714"/>
      <c r="R4" s="2714"/>
      <c r="S4" s="2714"/>
      <c r="T4" s="2714"/>
      <c r="U4" s="2714"/>
      <c r="V4" s="2714"/>
      <c r="W4" s="2714"/>
      <c r="X4" s="2714"/>
      <c r="Y4" s="2714"/>
      <c r="Z4" s="2714"/>
      <c r="AA4" s="2714"/>
      <c r="AB4" s="2714"/>
      <c r="AC4" s="2714"/>
      <c r="AD4" s="2714"/>
      <c r="AE4" s="2714"/>
      <c r="AF4" s="2714"/>
      <c r="AG4" s="2714"/>
      <c r="AH4" s="2714"/>
      <c r="AI4" s="2714"/>
      <c r="AJ4" s="2714"/>
      <c r="AK4" s="2714"/>
      <c r="AL4" s="2714"/>
      <c r="AM4" s="2714"/>
    </row>
    <row r="5" spans="1:39">
      <c r="A5" s="2714"/>
      <c r="B5" s="2714"/>
      <c r="C5" s="2714"/>
      <c r="D5" s="2714"/>
      <c r="E5" s="2714"/>
      <c r="F5" s="2714"/>
      <c r="G5" s="2714"/>
      <c r="H5" s="2714"/>
      <c r="I5" s="2714"/>
      <c r="J5" s="2714"/>
      <c r="K5" s="2714"/>
      <c r="L5" s="2714"/>
      <c r="M5" s="2714"/>
      <c r="N5" s="2714"/>
      <c r="O5" s="2714"/>
      <c r="P5" s="2714"/>
      <c r="Q5" s="2714"/>
      <c r="R5" s="2714"/>
      <c r="S5" s="2714"/>
      <c r="T5" s="2714"/>
      <c r="U5" s="2714"/>
      <c r="V5" s="2714"/>
      <c r="W5" s="2714"/>
      <c r="X5" s="2714"/>
      <c r="Y5" s="2714"/>
      <c r="Z5" s="2714"/>
      <c r="AA5" s="2714"/>
      <c r="AB5" s="2714"/>
      <c r="AC5" s="2714"/>
      <c r="AD5" s="2714"/>
      <c r="AE5" s="2714"/>
      <c r="AF5" s="2714"/>
      <c r="AG5" s="2714"/>
      <c r="AH5" s="2714"/>
      <c r="AI5" s="2714"/>
      <c r="AJ5" s="2714"/>
      <c r="AK5" s="2714"/>
      <c r="AL5" s="2714"/>
      <c r="AM5" s="2714"/>
    </row>
    <row r="6" spans="1:39" ht="24" customHeight="1"/>
    <row r="7" spans="1:39">
      <c r="B7" s="2794" t="s">
        <v>508</v>
      </c>
      <c r="C7" s="2794"/>
      <c r="D7" s="2794"/>
      <c r="E7" s="2794"/>
      <c r="F7" s="2794"/>
      <c r="G7" s="2794"/>
      <c r="H7" s="2794"/>
      <c r="I7" s="2794"/>
      <c r="J7" s="2794"/>
      <c r="K7" s="2794"/>
      <c r="L7" s="2794"/>
      <c r="M7" s="2794"/>
      <c r="N7" s="2794"/>
      <c r="O7" s="2794"/>
      <c r="P7" s="2794"/>
      <c r="Q7" s="2794"/>
      <c r="R7" s="2794"/>
      <c r="S7" s="2794"/>
      <c r="T7" s="2794"/>
      <c r="U7" s="2794"/>
      <c r="V7" s="2794"/>
      <c r="W7" s="2794"/>
      <c r="X7" s="2794"/>
      <c r="Y7" s="2794"/>
      <c r="Z7" s="2794"/>
      <c r="AA7" s="2794"/>
      <c r="AB7" s="2794"/>
      <c r="AC7" s="2794"/>
      <c r="AD7" s="2794"/>
      <c r="AE7" s="2794"/>
      <c r="AF7" s="2794"/>
      <c r="AG7" s="2794"/>
      <c r="AH7" s="2794"/>
      <c r="AI7" s="2794"/>
      <c r="AJ7" s="2794"/>
      <c r="AK7" s="2794"/>
      <c r="AL7" s="2794"/>
    </row>
    <row r="8" spans="1:39">
      <c r="B8" s="2800"/>
      <c r="C8" s="2800"/>
      <c r="D8" s="2800"/>
      <c r="E8" s="2800"/>
      <c r="F8" s="2800"/>
      <c r="G8" s="2800"/>
      <c r="H8" s="2800"/>
      <c r="I8" s="2800"/>
      <c r="J8" s="2800"/>
      <c r="K8" s="2800"/>
      <c r="L8" s="2800"/>
      <c r="M8" s="2800"/>
      <c r="N8" s="2800"/>
      <c r="O8" s="2800"/>
      <c r="P8" s="2800"/>
      <c r="Q8" s="2800"/>
      <c r="R8" s="2800"/>
      <c r="S8" s="2800"/>
      <c r="T8" s="2800"/>
      <c r="U8" s="2800"/>
      <c r="V8" s="2800"/>
      <c r="W8" s="2800"/>
      <c r="X8" s="2800"/>
      <c r="Y8" s="2800"/>
      <c r="Z8" s="2800"/>
      <c r="AA8" s="2800"/>
      <c r="AB8" s="2800"/>
      <c r="AC8" s="2800"/>
      <c r="AD8" s="2800"/>
      <c r="AE8" s="2800"/>
      <c r="AF8" s="2800"/>
      <c r="AG8" s="2800"/>
      <c r="AH8" s="2800"/>
      <c r="AI8" s="2800"/>
      <c r="AJ8" s="2800"/>
      <c r="AK8" s="2800"/>
      <c r="AL8" s="2800"/>
    </row>
    <row r="9" spans="1:39" ht="13.5" customHeight="1">
      <c r="B9" s="2801" t="s">
        <v>636</v>
      </c>
      <c r="C9" s="2802"/>
      <c r="D9" s="385"/>
      <c r="E9" s="385"/>
      <c r="F9" s="385"/>
      <c r="G9" s="385"/>
      <c r="H9" s="385"/>
      <c r="I9" s="385"/>
      <c r="J9" s="385"/>
      <c r="K9" s="385"/>
      <c r="L9" s="385"/>
      <c r="M9" s="385"/>
      <c r="N9" s="385"/>
      <c r="O9" s="385"/>
      <c r="P9" s="385"/>
      <c r="Q9" s="385"/>
      <c r="R9" s="391"/>
      <c r="S9" s="391"/>
      <c r="T9" s="385"/>
      <c r="U9" s="385"/>
      <c r="V9" s="385"/>
      <c r="W9" s="385"/>
      <c r="X9" s="385"/>
      <c r="Y9" s="385"/>
      <c r="Z9" s="385"/>
      <c r="AA9" s="385"/>
      <c r="AB9" s="385"/>
      <c r="AC9" s="385"/>
      <c r="AD9" s="385"/>
      <c r="AE9" s="385"/>
      <c r="AF9" s="385"/>
      <c r="AG9" s="385"/>
      <c r="AH9" s="385"/>
      <c r="AI9" s="385"/>
      <c r="AJ9" s="385"/>
      <c r="AK9" s="385"/>
      <c r="AL9" s="392"/>
    </row>
    <row r="10" spans="1:39" ht="17.25" customHeight="1">
      <c r="B10" s="2803"/>
      <c r="C10" s="2743"/>
      <c r="G10" s="395"/>
      <c r="L10" s="381">
        <v>1</v>
      </c>
      <c r="N10" s="381" t="s">
        <v>834</v>
      </c>
      <c r="AL10" s="398"/>
    </row>
    <row r="11" spans="1:39" ht="17.25" customHeight="1">
      <c r="B11" s="2803"/>
      <c r="C11" s="2743"/>
      <c r="G11" s="395"/>
      <c r="L11" s="381">
        <v>2</v>
      </c>
      <c r="N11" s="381" t="s">
        <v>835</v>
      </c>
      <c r="AL11" s="397"/>
    </row>
    <row r="12" spans="1:39" ht="17.25" customHeight="1">
      <c r="B12" s="2803"/>
      <c r="C12" s="2743"/>
      <c r="L12" s="381">
        <v>3</v>
      </c>
      <c r="N12" s="381" t="s">
        <v>637</v>
      </c>
      <c r="AL12" s="398"/>
    </row>
    <row r="13" spans="1:39" ht="17.25" customHeight="1">
      <c r="B13" s="2803"/>
      <c r="C13" s="2743"/>
      <c r="G13" s="395"/>
      <c r="L13" s="381">
        <v>4</v>
      </c>
      <c r="N13" s="381" t="s">
        <v>638</v>
      </c>
      <c r="AL13" s="398"/>
    </row>
    <row r="14" spans="1:39" ht="17.25" customHeight="1">
      <c r="B14" s="2803"/>
      <c r="C14" s="2743"/>
      <c r="G14" s="395"/>
      <c r="L14" s="381">
        <v>5</v>
      </c>
      <c r="N14" s="381" t="s">
        <v>639</v>
      </c>
      <c r="AL14" s="398"/>
    </row>
    <row r="15" spans="1:39" ht="17.25" customHeight="1">
      <c r="B15" s="2803"/>
      <c r="C15" s="2743"/>
      <c r="L15" s="381">
        <v>6</v>
      </c>
      <c r="N15" s="381" t="s">
        <v>640</v>
      </c>
      <c r="AL15" s="398"/>
    </row>
    <row r="16" spans="1:39" ht="17.25" customHeight="1">
      <c r="B16" s="2803"/>
      <c r="C16" s="2743"/>
      <c r="F16" s="382"/>
      <c r="H16" s="587"/>
      <c r="I16" s="587"/>
      <c r="J16" s="587"/>
      <c r="K16" s="587"/>
      <c r="L16" s="381">
        <v>7</v>
      </c>
      <c r="N16" s="381" t="s">
        <v>836</v>
      </c>
      <c r="AL16" s="398"/>
    </row>
    <row r="17" spans="2:38">
      <c r="B17" s="2804"/>
      <c r="C17" s="2805"/>
      <c r="D17" s="387"/>
      <c r="E17" s="387"/>
      <c r="F17" s="387"/>
      <c r="G17" s="387"/>
      <c r="H17" s="387"/>
      <c r="I17" s="387"/>
      <c r="J17" s="387"/>
      <c r="K17" s="387"/>
      <c r="L17" s="387"/>
      <c r="M17" s="387"/>
      <c r="N17" s="387"/>
      <c r="O17" s="387"/>
      <c r="P17" s="387"/>
      <c r="Q17" s="387"/>
      <c r="R17" s="399"/>
      <c r="S17" s="399"/>
      <c r="T17" s="387"/>
      <c r="U17" s="387"/>
      <c r="V17" s="387"/>
      <c r="W17" s="387"/>
      <c r="X17" s="387"/>
      <c r="Y17" s="387"/>
      <c r="Z17" s="387"/>
      <c r="AA17" s="387"/>
      <c r="AB17" s="387"/>
      <c r="AC17" s="387"/>
      <c r="AD17" s="387"/>
      <c r="AE17" s="387"/>
      <c r="AF17" s="387"/>
      <c r="AG17" s="387"/>
      <c r="AH17" s="387"/>
      <c r="AI17" s="387"/>
      <c r="AJ17" s="387"/>
      <c r="AK17" s="387"/>
      <c r="AL17" s="400"/>
    </row>
    <row r="18" spans="2:38" ht="13.5" customHeight="1">
      <c r="B18" s="2803" t="s">
        <v>641</v>
      </c>
      <c r="C18" s="2743"/>
      <c r="D18" s="388"/>
      <c r="AL18" s="397"/>
    </row>
    <row r="19" spans="2:38">
      <c r="B19" s="2803"/>
      <c r="C19" s="2743"/>
      <c r="D19" s="388"/>
      <c r="AL19" s="397"/>
    </row>
    <row r="20" spans="2:38">
      <c r="B20" s="2803"/>
      <c r="C20" s="2743"/>
      <c r="D20" s="388"/>
      <c r="E20" s="2587" t="s">
        <v>642</v>
      </c>
      <c r="F20" s="2587"/>
      <c r="G20" s="2587"/>
      <c r="H20" s="2587"/>
      <c r="I20" s="2587"/>
      <c r="J20" s="2587"/>
      <c r="K20" s="2587"/>
      <c r="L20" s="2587"/>
      <c r="M20" s="2587"/>
      <c r="N20" s="2587"/>
      <c r="O20" s="2587"/>
      <c r="P20" s="2587"/>
      <c r="Q20" s="2587"/>
      <c r="R20" s="2587"/>
      <c r="S20" s="2587"/>
      <c r="T20" s="2587"/>
      <c r="U20" s="2587"/>
      <c r="V20" s="2587"/>
      <c r="W20" s="2587" t="s">
        <v>643</v>
      </c>
      <c r="X20" s="2587"/>
      <c r="Y20" s="2587"/>
      <c r="Z20" s="2587"/>
      <c r="AA20" s="2587"/>
      <c r="AB20" s="2587"/>
      <c r="AC20" s="2587"/>
      <c r="AD20" s="2587"/>
      <c r="AE20" s="2587"/>
      <c r="AF20" s="2587"/>
      <c r="AG20" s="2587"/>
      <c r="AH20" s="2587"/>
      <c r="AI20" s="2587"/>
      <c r="AJ20" s="2587"/>
      <c r="AK20" s="2587"/>
      <c r="AL20" s="397"/>
    </row>
    <row r="21" spans="2:38">
      <c r="B21" s="2803"/>
      <c r="C21" s="2743"/>
      <c r="D21" s="388"/>
      <c r="E21" s="2587"/>
      <c r="F21" s="2587"/>
      <c r="G21" s="2587"/>
      <c r="H21" s="2587"/>
      <c r="I21" s="2587"/>
      <c r="J21" s="2587"/>
      <c r="K21" s="2587"/>
      <c r="L21" s="2587"/>
      <c r="M21" s="2587"/>
      <c r="N21" s="2587"/>
      <c r="O21" s="2587"/>
      <c r="P21" s="2587"/>
      <c r="Q21" s="2587"/>
      <c r="R21" s="2587"/>
      <c r="S21" s="2587"/>
      <c r="T21" s="2587"/>
      <c r="U21" s="2587"/>
      <c r="V21" s="2587"/>
      <c r="W21" s="2587"/>
      <c r="X21" s="2587"/>
      <c r="Y21" s="2587"/>
      <c r="Z21" s="2587"/>
      <c r="AA21" s="2587"/>
      <c r="AB21" s="2587"/>
      <c r="AC21" s="2587"/>
      <c r="AD21" s="2587"/>
      <c r="AE21" s="2587"/>
      <c r="AF21" s="2587"/>
      <c r="AG21" s="2587"/>
      <c r="AH21" s="2587"/>
      <c r="AI21" s="2587"/>
      <c r="AJ21" s="2587"/>
      <c r="AK21" s="2587"/>
      <c r="AL21" s="397"/>
    </row>
    <row r="22" spans="2:38">
      <c r="B22" s="2803"/>
      <c r="C22" s="2743"/>
      <c r="D22" s="388"/>
      <c r="E22" s="2810"/>
      <c r="F22" s="2810"/>
      <c r="G22" s="2810"/>
      <c r="H22" s="2810"/>
      <c r="I22" s="2810"/>
      <c r="J22" s="2810"/>
      <c r="K22" s="2810"/>
      <c r="L22" s="2810"/>
      <c r="M22" s="2810"/>
      <c r="N22" s="2810"/>
      <c r="O22" s="2810"/>
      <c r="P22" s="2810"/>
      <c r="Q22" s="2810"/>
      <c r="R22" s="2810"/>
      <c r="S22" s="2810"/>
      <c r="T22" s="2810"/>
      <c r="U22" s="2794" t="s">
        <v>281</v>
      </c>
      <c r="V22" s="2794"/>
      <c r="W22" s="2810"/>
      <c r="X22" s="2810"/>
      <c r="Y22" s="2810"/>
      <c r="Z22" s="2810"/>
      <c r="AA22" s="2810"/>
      <c r="AB22" s="2810"/>
      <c r="AC22" s="2810"/>
      <c r="AD22" s="2810"/>
      <c r="AE22" s="2810"/>
      <c r="AF22" s="2810"/>
      <c r="AG22" s="2810"/>
      <c r="AH22" s="2810"/>
      <c r="AI22" s="2810"/>
      <c r="AJ22" s="2794" t="s">
        <v>281</v>
      </c>
      <c r="AK22" s="2794"/>
      <c r="AL22" s="397"/>
    </row>
    <row r="23" spans="2:38">
      <c r="B23" s="2803"/>
      <c r="C23" s="2743"/>
      <c r="D23" s="388"/>
      <c r="E23" s="2810"/>
      <c r="F23" s="2810"/>
      <c r="G23" s="2810"/>
      <c r="H23" s="2810"/>
      <c r="I23" s="2810"/>
      <c r="J23" s="2810"/>
      <c r="K23" s="2810"/>
      <c r="L23" s="2810"/>
      <c r="M23" s="2810"/>
      <c r="N23" s="2810"/>
      <c r="O23" s="2810"/>
      <c r="P23" s="2810"/>
      <c r="Q23" s="2810"/>
      <c r="R23" s="2810"/>
      <c r="S23" s="2810"/>
      <c r="T23" s="2810"/>
      <c r="U23" s="2794"/>
      <c r="V23" s="2794"/>
      <c r="W23" s="2810"/>
      <c r="X23" s="2810"/>
      <c r="Y23" s="2810"/>
      <c r="Z23" s="2810"/>
      <c r="AA23" s="2810"/>
      <c r="AB23" s="2810"/>
      <c r="AC23" s="2810"/>
      <c r="AD23" s="2810"/>
      <c r="AE23" s="2810"/>
      <c r="AF23" s="2810"/>
      <c r="AG23" s="2810"/>
      <c r="AH23" s="2810"/>
      <c r="AI23" s="2810"/>
      <c r="AJ23" s="2794"/>
      <c r="AK23" s="2794"/>
      <c r="AL23" s="397"/>
    </row>
    <row r="24" spans="2:38" ht="13.5" thickBot="1">
      <c r="B24" s="2803"/>
      <c r="C24" s="2743"/>
      <c r="D24" s="388"/>
      <c r="AL24" s="397"/>
    </row>
    <row r="25" spans="2:38">
      <c r="B25" s="2803"/>
      <c r="C25" s="2743"/>
      <c r="D25" s="388"/>
      <c r="W25" s="2820" t="s">
        <v>644</v>
      </c>
      <c r="X25" s="2817"/>
      <c r="Y25" s="2817"/>
      <c r="Z25" s="2817"/>
      <c r="AA25" s="2817"/>
      <c r="AB25" s="2817"/>
      <c r="AC25" s="2817"/>
      <c r="AD25" s="2817"/>
      <c r="AE25" s="2817"/>
      <c r="AF25" s="2817"/>
      <c r="AG25" s="2817"/>
      <c r="AH25" s="2817"/>
      <c r="AI25" s="2817"/>
      <c r="AJ25" s="2817"/>
      <c r="AK25" s="2819"/>
      <c r="AL25" s="397"/>
    </row>
    <row r="26" spans="2:38">
      <c r="B26" s="2803"/>
      <c r="C26" s="2743"/>
      <c r="D26" s="388"/>
      <c r="W26" s="2821"/>
      <c r="X26" s="2794"/>
      <c r="Y26" s="2794"/>
      <c r="Z26" s="2794"/>
      <c r="AA26" s="2794"/>
      <c r="AB26" s="2794"/>
      <c r="AC26" s="2794"/>
      <c r="AD26" s="2794"/>
      <c r="AE26" s="2794"/>
      <c r="AF26" s="2794"/>
      <c r="AG26" s="2794"/>
      <c r="AH26" s="2794"/>
      <c r="AI26" s="2794"/>
      <c r="AJ26" s="2794"/>
      <c r="AK26" s="2795"/>
      <c r="AL26" s="397"/>
    </row>
    <row r="27" spans="2:38">
      <c r="B27" s="2803"/>
      <c r="C27" s="2743"/>
      <c r="D27" s="388"/>
      <c r="W27" s="2806" t="e">
        <f>ROUNDDOWN(W22/E22,2)*100</f>
        <v>#DIV/0!</v>
      </c>
      <c r="X27" s="2807"/>
      <c r="Y27" s="2807"/>
      <c r="Z27" s="2807"/>
      <c r="AA27" s="2807"/>
      <c r="AB27" s="2807"/>
      <c r="AC27" s="2807"/>
      <c r="AD27" s="2807"/>
      <c r="AE27" s="2807"/>
      <c r="AF27" s="2807"/>
      <c r="AG27" s="2807"/>
      <c r="AH27" s="2807"/>
      <c r="AI27" s="2807"/>
      <c r="AJ27" s="2794" t="s">
        <v>837</v>
      </c>
      <c r="AK27" s="2795"/>
      <c r="AL27" s="397"/>
    </row>
    <row r="28" spans="2:38" ht="13.5" thickBot="1">
      <c r="B28" s="2803"/>
      <c r="C28" s="2743"/>
      <c r="D28" s="388"/>
      <c r="W28" s="2808"/>
      <c r="X28" s="2809"/>
      <c r="Y28" s="2809"/>
      <c r="Z28" s="2809"/>
      <c r="AA28" s="2809"/>
      <c r="AB28" s="2809"/>
      <c r="AC28" s="2809"/>
      <c r="AD28" s="2809"/>
      <c r="AE28" s="2809"/>
      <c r="AF28" s="2809"/>
      <c r="AG28" s="2809"/>
      <c r="AH28" s="2809"/>
      <c r="AI28" s="2809"/>
      <c r="AJ28" s="2796"/>
      <c r="AK28" s="2797"/>
      <c r="AL28" s="397"/>
    </row>
    <row r="29" spans="2:38">
      <c r="B29" s="2803"/>
      <c r="C29" s="2743"/>
      <c r="D29" s="388"/>
      <c r="AL29" s="397"/>
    </row>
    <row r="30" spans="2:38">
      <c r="B30" s="2803"/>
      <c r="C30" s="2743"/>
      <c r="D30" s="388"/>
      <c r="AL30" s="397"/>
    </row>
    <row r="31" spans="2:38">
      <c r="B31" s="2803"/>
      <c r="C31" s="2743"/>
      <c r="D31" s="385"/>
      <c r="E31" s="385"/>
      <c r="F31" s="385"/>
      <c r="G31" s="385"/>
      <c r="H31" s="385"/>
      <c r="I31" s="385"/>
      <c r="J31" s="385"/>
      <c r="K31" s="385"/>
      <c r="L31" s="385"/>
      <c r="M31" s="385"/>
      <c r="N31" s="385"/>
      <c r="O31" s="385"/>
      <c r="P31" s="385"/>
      <c r="Q31" s="385"/>
      <c r="R31" s="401"/>
      <c r="S31" s="401"/>
      <c r="T31" s="385"/>
      <c r="U31" s="385"/>
      <c r="V31" s="385"/>
      <c r="W31" s="402"/>
      <c r="X31" s="402"/>
      <c r="Y31" s="402"/>
      <c r="Z31" s="402"/>
      <c r="AA31" s="402"/>
      <c r="AB31" s="402"/>
      <c r="AC31" s="402"/>
      <c r="AD31" s="402"/>
      <c r="AE31" s="402"/>
      <c r="AF31" s="402"/>
      <c r="AG31" s="402"/>
      <c r="AH31" s="402"/>
      <c r="AI31" s="402"/>
      <c r="AJ31" s="402"/>
      <c r="AK31" s="402"/>
      <c r="AL31" s="392"/>
    </row>
    <row r="32" spans="2:38">
      <c r="B32" s="2803"/>
      <c r="C32" s="2743"/>
      <c r="F32" s="586" t="s">
        <v>645</v>
      </c>
      <c r="AL32" s="397"/>
    </row>
    <row r="33" spans="2:38">
      <c r="B33" s="2803"/>
      <c r="C33" s="2743"/>
      <c r="AL33" s="397"/>
    </row>
    <row r="34" spans="2:38" ht="15" customHeight="1">
      <c r="B34" s="2803"/>
      <c r="C34" s="2743"/>
      <c r="F34" s="2798" t="s">
        <v>646</v>
      </c>
      <c r="G34" s="2722"/>
      <c r="H34" s="2722"/>
      <c r="I34" s="2722"/>
      <c r="J34" s="2722"/>
      <c r="K34" s="2722"/>
      <c r="L34" s="2722"/>
      <c r="M34" s="2723"/>
      <c r="N34" s="2684"/>
      <c r="O34" s="2685"/>
      <c r="P34" s="2685"/>
      <c r="Q34" s="2685"/>
      <c r="R34" s="2685"/>
      <c r="S34" s="2686"/>
      <c r="T34" s="2798" t="s">
        <v>281</v>
      </c>
      <c r="U34" s="2723"/>
      <c r="Y34" s="2753" t="s">
        <v>647</v>
      </c>
      <c r="Z34" s="2722"/>
      <c r="AA34" s="2722"/>
      <c r="AB34" s="2722"/>
      <c r="AC34" s="2722"/>
      <c r="AD34" s="2722"/>
      <c r="AE34" s="2722"/>
      <c r="AF34" s="2722"/>
      <c r="AG34" s="2722"/>
      <c r="AH34" s="2722"/>
      <c r="AI34" s="2723"/>
      <c r="AL34" s="397"/>
    </row>
    <row r="35" spans="2:38" ht="15" customHeight="1">
      <c r="B35" s="2803"/>
      <c r="C35" s="2743"/>
      <c r="F35" s="2799"/>
      <c r="G35" s="2718"/>
      <c r="H35" s="2718"/>
      <c r="I35" s="2718"/>
      <c r="J35" s="2718"/>
      <c r="K35" s="2718"/>
      <c r="L35" s="2718"/>
      <c r="M35" s="2719"/>
      <c r="N35" s="2687"/>
      <c r="O35" s="2688"/>
      <c r="P35" s="2688"/>
      <c r="Q35" s="2688"/>
      <c r="R35" s="2688"/>
      <c r="S35" s="2689"/>
      <c r="T35" s="2799"/>
      <c r="U35" s="2719"/>
      <c r="Y35" s="2799"/>
      <c r="Z35" s="2718"/>
      <c r="AA35" s="2718"/>
      <c r="AB35" s="2718"/>
      <c r="AC35" s="2718"/>
      <c r="AD35" s="2718"/>
      <c r="AE35" s="2718"/>
      <c r="AF35" s="2718"/>
      <c r="AG35" s="2718"/>
      <c r="AH35" s="2718"/>
      <c r="AI35" s="2719"/>
      <c r="AL35" s="397"/>
    </row>
    <row r="36" spans="2:38" ht="15" customHeight="1">
      <c r="B36" s="2803"/>
      <c r="C36" s="2743"/>
      <c r="F36" s="2798" t="s">
        <v>648</v>
      </c>
      <c r="G36" s="2722"/>
      <c r="H36" s="2722"/>
      <c r="I36" s="2722"/>
      <c r="J36" s="2722"/>
      <c r="K36" s="2722"/>
      <c r="L36" s="2722"/>
      <c r="M36" s="2723"/>
      <c r="N36" s="2684"/>
      <c r="O36" s="2685"/>
      <c r="P36" s="2685"/>
      <c r="Q36" s="2685"/>
      <c r="R36" s="2685"/>
      <c r="S36" s="2686"/>
      <c r="T36" s="2798" t="s">
        <v>281</v>
      </c>
      <c r="U36" s="2723"/>
      <c r="Y36" s="2684"/>
      <c r="Z36" s="2685"/>
      <c r="AA36" s="2685"/>
      <c r="AB36" s="2685"/>
      <c r="AC36" s="2685"/>
      <c r="AD36" s="2685"/>
      <c r="AE36" s="2685"/>
      <c r="AF36" s="2685"/>
      <c r="AG36" s="2686"/>
      <c r="AH36" s="2798" t="s">
        <v>281</v>
      </c>
      <c r="AI36" s="2723"/>
      <c r="AL36" s="397"/>
    </row>
    <row r="37" spans="2:38" ht="15" customHeight="1" thickBot="1">
      <c r="B37" s="2803"/>
      <c r="C37" s="2743"/>
      <c r="F37" s="2799"/>
      <c r="G37" s="2718"/>
      <c r="H37" s="2718"/>
      <c r="I37" s="2718"/>
      <c r="J37" s="2718"/>
      <c r="K37" s="2718"/>
      <c r="L37" s="2718"/>
      <c r="M37" s="2719"/>
      <c r="N37" s="2687"/>
      <c r="O37" s="2688"/>
      <c r="P37" s="2688"/>
      <c r="Q37" s="2688"/>
      <c r="R37" s="2688"/>
      <c r="S37" s="2689"/>
      <c r="T37" s="2799"/>
      <c r="U37" s="2719"/>
      <c r="Y37" s="2811"/>
      <c r="Z37" s="2812"/>
      <c r="AA37" s="2812"/>
      <c r="AB37" s="2812"/>
      <c r="AC37" s="2812"/>
      <c r="AD37" s="2812"/>
      <c r="AE37" s="2812"/>
      <c r="AF37" s="2812"/>
      <c r="AG37" s="2813"/>
      <c r="AH37" s="2667"/>
      <c r="AI37" s="2725"/>
      <c r="AL37" s="397"/>
    </row>
    <row r="38" spans="2:38" ht="15" customHeight="1">
      <c r="B38" s="2803"/>
      <c r="C38" s="2743"/>
      <c r="F38" s="2798" t="s">
        <v>649</v>
      </c>
      <c r="G38" s="2722"/>
      <c r="H38" s="2722"/>
      <c r="I38" s="2722"/>
      <c r="J38" s="2722"/>
      <c r="K38" s="2722"/>
      <c r="L38" s="2722"/>
      <c r="M38" s="2723"/>
      <c r="N38" s="2684"/>
      <c r="O38" s="2685"/>
      <c r="P38" s="2685"/>
      <c r="Q38" s="2685"/>
      <c r="R38" s="2685"/>
      <c r="S38" s="2686"/>
      <c r="T38" s="2798" t="s">
        <v>281</v>
      </c>
      <c r="U38" s="2723"/>
      <c r="Y38" s="2815" t="s">
        <v>650</v>
      </c>
      <c r="Z38" s="2665"/>
      <c r="AA38" s="2665"/>
      <c r="AB38" s="2665"/>
      <c r="AC38" s="2665"/>
      <c r="AD38" s="2665"/>
      <c r="AE38" s="2665"/>
      <c r="AF38" s="2665"/>
      <c r="AG38" s="2665"/>
      <c r="AH38" s="2665"/>
      <c r="AI38" s="2666"/>
      <c r="AL38" s="397"/>
    </row>
    <row r="39" spans="2:38" ht="15" customHeight="1" thickBot="1">
      <c r="B39" s="2803"/>
      <c r="C39" s="2743"/>
      <c r="F39" s="2667"/>
      <c r="G39" s="2599"/>
      <c r="H39" s="2599"/>
      <c r="I39" s="2599"/>
      <c r="J39" s="2599"/>
      <c r="K39" s="2599"/>
      <c r="L39" s="2599"/>
      <c r="M39" s="2725"/>
      <c r="N39" s="2811"/>
      <c r="O39" s="2812"/>
      <c r="P39" s="2812"/>
      <c r="Q39" s="2812"/>
      <c r="R39" s="2812"/>
      <c r="S39" s="2813"/>
      <c r="T39" s="2667"/>
      <c r="U39" s="2725"/>
      <c r="Y39" s="2717"/>
      <c r="Z39" s="2718"/>
      <c r="AA39" s="2718"/>
      <c r="AB39" s="2718"/>
      <c r="AC39" s="2718"/>
      <c r="AD39" s="2718"/>
      <c r="AE39" s="2718"/>
      <c r="AF39" s="2718"/>
      <c r="AG39" s="2718"/>
      <c r="AH39" s="2718"/>
      <c r="AI39" s="2720"/>
      <c r="AL39" s="397"/>
    </row>
    <row r="40" spans="2:38" ht="15" customHeight="1">
      <c r="B40" s="2803"/>
      <c r="C40" s="2743"/>
      <c r="F40" s="2816" t="s">
        <v>651</v>
      </c>
      <c r="G40" s="2817"/>
      <c r="H40" s="2817"/>
      <c r="I40" s="2817"/>
      <c r="J40" s="2817"/>
      <c r="K40" s="2817"/>
      <c r="L40" s="2817"/>
      <c r="M40" s="2817"/>
      <c r="N40" s="2817">
        <f>SUM(N34:S39)</f>
        <v>0</v>
      </c>
      <c r="O40" s="2817"/>
      <c r="P40" s="2817"/>
      <c r="Q40" s="2817"/>
      <c r="R40" s="2817"/>
      <c r="S40" s="2817"/>
      <c r="T40" s="2817" t="s">
        <v>281</v>
      </c>
      <c r="U40" s="2819"/>
      <c r="Y40" s="2806" t="e">
        <f>ROUNDDOWN(Y36/N40,2)*100</f>
        <v>#DIV/0!</v>
      </c>
      <c r="Z40" s="2807"/>
      <c r="AA40" s="2807"/>
      <c r="AB40" s="2807"/>
      <c r="AC40" s="2807"/>
      <c r="AD40" s="2807"/>
      <c r="AE40" s="2807"/>
      <c r="AF40" s="2807"/>
      <c r="AG40" s="2807"/>
      <c r="AH40" s="2794" t="s">
        <v>837</v>
      </c>
      <c r="AI40" s="2795"/>
      <c r="AL40" s="397"/>
    </row>
    <row r="41" spans="2:38" ht="15" customHeight="1" thickBot="1">
      <c r="B41" s="2803"/>
      <c r="C41" s="2743"/>
      <c r="F41" s="2818"/>
      <c r="G41" s="2796"/>
      <c r="H41" s="2796"/>
      <c r="I41" s="2796"/>
      <c r="J41" s="2796"/>
      <c r="K41" s="2796"/>
      <c r="L41" s="2796"/>
      <c r="M41" s="2796"/>
      <c r="N41" s="2796"/>
      <c r="O41" s="2796"/>
      <c r="P41" s="2796"/>
      <c r="Q41" s="2796"/>
      <c r="R41" s="2796"/>
      <c r="S41" s="2796"/>
      <c r="T41" s="2796"/>
      <c r="U41" s="2797"/>
      <c r="Y41" s="2808"/>
      <c r="Z41" s="2809"/>
      <c r="AA41" s="2809"/>
      <c r="AB41" s="2809"/>
      <c r="AC41" s="2809"/>
      <c r="AD41" s="2809"/>
      <c r="AE41" s="2809"/>
      <c r="AF41" s="2809"/>
      <c r="AG41" s="2809"/>
      <c r="AH41" s="2796"/>
      <c r="AI41" s="2797"/>
      <c r="AL41" s="397"/>
    </row>
    <row r="42" spans="2:38">
      <c r="B42" s="2803"/>
      <c r="C42" s="2743"/>
      <c r="AL42" s="397"/>
    </row>
    <row r="43" spans="2:38">
      <c r="B43" s="2804"/>
      <c r="C43" s="2805"/>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407"/>
    </row>
    <row r="44" spans="2:38" ht="61.5" customHeight="1">
      <c r="B44" s="2814" t="s">
        <v>652</v>
      </c>
      <c r="C44" s="2814"/>
      <c r="D44" s="2814"/>
      <c r="E44" s="2814"/>
      <c r="F44" s="2814"/>
      <c r="G44" s="2814"/>
      <c r="H44" s="2814"/>
      <c r="I44" s="2814"/>
      <c r="J44" s="2814"/>
      <c r="K44" s="2814"/>
      <c r="L44" s="2814"/>
      <c r="M44" s="2814"/>
      <c r="N44" s="2814"/>
      <c r="O44" s="2814"/>
      <c r="P44" s="2814"/>
      <c r="Q44" s="2814"/>
      <c r="R44" s="2814"/>
      <c r="S44" s="2814"/>
      <c r="T44" s="2814"/>
      <c r="U44" s="2814"/>
      <c r="V44" s="2814"/>
      <c r="W44" s="2814"/>
      <c r="X44" s="2814"/>
      <c r="Y44" s="2814"/>
      <c r="Z44" s="2814"/>
      <c r="AA44" s="2814"/>
      <c r="AB44" s="2814"/>
      <c r="AC44" s="2814"/>
      <c r="AD44" s="2814"/>
      <c r="AE44" s="2814"/>
      <c r="AF44" s="2814"/>
      <c r="AG44" s="2814"/>
      <c r="AH44" s="2814"/>
      <c r="AI44" s="2814"/>
      <c r="AJ44" s="2814"/>
      <c r="AK44" s="2814"/>
      <c r="AL44" s="2814"/>
    </row>
    <row r="45" spans="2:38">
      <c r="B45" s="411"/>
      <c r="C45" s="411"/>
      <c r="D45" s="411"/>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c r="AI45" s="411"/>
      <c r="AJ45" s="411"/>
      <c r="AK45" s="411"/>
      <c r="AL45" s="411"/>
    </row>
    <row r="46" spans="2:38">
      <c r="B46" s="411"/>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row>
    <row r="47" spans="2:38">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row>
    <row r="48" spans="2:38">
      <c r="B48" s="411"/>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row>
    <row r="49" spans="2:38">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row>
    <row r="50" spans="2:38">
      <c r="B50" s="411"/>
      <c r="C50" s="411"/>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row>
    <row r="51" spans="2:38">
      <c r="B51" s="411"/>
      <c r="C51" s="411"/>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row>
    <row r="52" spans="2:38">
      <c r="B52" s="411"/>
      <c r="C52" s="411"/>
      <c r="D52" s="411"/>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row>
    <row r="53" spans="2:38">
      <c r="B53" s="411"/>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row>
    <row r="54" spans="2:38">
      <c r="B54" s="411"/>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row>
  </sheetData>
  <customSheetViews>
    <customSheetView guid="{86B41AF5-FF3A-4416-A5C4-EFC15DC936A3}" scale="110" showPageBreaks="1" showGridLines="0" view="pageBreakPreview">
      <selection activeCell="B1" sqref="B1"/>
      <pageMargins left="0.7" right="0.7" top="0.75" bottom="0.75" header="0.3" footer="0.3"/>
      <pageSetup paperSize="9" orientation="portrait" r:id="rId1"/>
    </customSheetView>
  </customSheetViews>
  <mergeCells count="34">
    <mergeCell ref="B44:AL44"/>
    <mergeCell ref="F38:M39"/>
    <mergeCell ref="N38:S39"/>
    <mergeCell ref="T38:U39"/>
    <mergeCell ref="Y38:AI39"/>
    <mergeCell ref="F40:M41"/>
    <mergeCell ref="N40:S41"/>
    <mergeCell ref="T40:U41"/>
    <mergeCell ref="Y40:AG41"/>
    <mergeCell ref="AH40:AI41"/>
    <mergeCell ref="B18:C43"/>
    <mergeCell ref="E20:V21"/>
    <mergeCell ref="W20:AK21"/>
    <mergeCell ref="W22:AI23"/>
    <mergeCell ref="AJ22:AK23"/>
    <mergeCell ref="W25:AK26"/>
    <mergeCell ref="F36:M37"/>
    <mergeCell ref="N36:S37"/>
    <mergeCell ref="T36:U37"/>
    <mergeCell ref="Y36:AG37"/>
    <mergeCell ref="AH36:AI37"/>
    <mergeCell ref="AE2:AK2"/>
    <mergeCell ref="AJ27:AK28"/>
    <mergeCell ref="F34:M35"/>
    <mergeCell ref="A4:AM5"/>
    <mergeCell ref="B7:K8"/>
    <mergeCell ref="L7:AL8"/>
    <mergeCell ref="B9:C17"/>
    <mergeCell ref="W27:AI28"/>
    <mergeCell ref="E22:T23"/>
    <mergeCell ref="U22:V23"/>
    <mergeCell ref="N34:S35"/>
    <mergeCell ref="T34:U35"/>
    <mergeCell ref="Y34:AI35"/>
  </mergeCells>
  <phoneticPr fontId="6"/>
  <pageMargins left="0.7" right="0.7" top="0.75" bottom="0.75" header="0.3" footer="0.3"/>
  <pageSetup paperSize="9" orientation="portrait" r:id="rId2"/>
  <drawing r:id="rId3"/>
  <legacyDrawing r:id="rId4"/>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8">
    <tabColor rgb="FFFF0000"/>
  </sheetPr>
  <dimension ref="A1:J42"/>
  <sheetViews>
    <sheetView showGridLines="0" view="pageBreakPreview" zoomScaleNormal="100" zoomScaleSheetLayoutView="100" workbookViewId="0">
      <selection activeCell="A2" sqref="A2:J2"/>
    </sheetView>
  </sheetViews>
  <sheetFormatPr defaultRowHeight="13"/>
  <cols>
    <col min="1" max="1" width="5.26953125" style="381" customWidth="1"/>
    <col min="2" max="3" width="9" style="381" customWidth="1"/>
    <col min="4" max="5" width="8.453125" style="381" customWidth="1"/>
    <col min="6" max="6" width="8.36328125" style="381" customWidth="1"/>
    <col min="7" max="7" width="7.36328125" style="381" customWidth="1"/>
    <col min="8" max="9" width="8.453125" style="381" customWidth="1"/>
    <col min="10" max="10" width="17.08984375" style="381" customWidth="1"/>
    <col min="11" max="256" width="9" style="381"/>
    <col min="257" max="257" width="5.26953125" style="381" customWidth="1"/>
    <col min="258" max="259" width="9" style="381" customWidth="1"/>
    <col min="260" max="261" width="8.453125" style="381" customWidth="1"/>
    <col min="262" max="262" width="8.36328125" style="381" customWidth="1"/>
    <col min="263" max="263" width="7.36328125" style="381" customWidth="1"/>
    <col min="264" max="265" width="8.453125" style="381" customWidth="1"/>
    <col min="266" max="266" width="17.08984375" style="381" customWidth="1"/>
    <col min="267" max="512" width="9" style="381"/>
    <col min="513" max="513" width="5.26953125" style="381" customWidth="1"/>
    <col min="514" max="515" width="9" style="381" customWidth="1"/>
    <col min="516" max="517" width="8.453125" style="381" customWidth="1"/>
    <col min="518" max="518" width="8.36328125" style="381" customWidth="1"/>
    <col min="519" max="519" width="7.36328125" style="381" customWidth="1"/>
    <col min="520" max="521" width="8.453125" style="381" customWidth="1"/>
    <col min="522" max="522" width="17.08984375" style="381" customWidth="1"/>
    <col min="523" max="768" width="9" style="381"/>
    <col min="769" max="769" width="5.26953125" style="381" customWidth="1"/>
    <col min="770" max="771" width="9" style="381" customWidth="1"/>
    <col min="772" max="773" width="8.453125" style="381" customWidth="1"/>
    <col min="774" max="774" width="8.36328125" style="381" customWidth="1"/>
    <col min="775" max="775" width="7.36328125" style="381" customWidth="1"/>
    <col min="776" max="777" width="8.453125" style="381" customWidth="1"/>
    <col min="778" max="778" width="17.08984375" style="381" customWidth="1"/>
    <col min="779" max="1024" width="9" style="381"/>
    <col min="1025" max="1025" width="5.26953125" style="381" customWidth="1"/>
    <col min="1026" max="1027" width="9" style="381" customWidth="1"/>
    <col min="1028" max="1029" width="8.453125" style="381" customWidth="1"/>
    <col min="1030" max="1030" width="8.36328125" style="381" customWidth="1"/>
    <col min="1031" max="1031" width="7.36328125" style="381" customWidth="1"/>
    <col min="1032" max="1033" width="8.453125" style="381" customWidth="1"/>
    <col min="1034" max="1034" width="17.08984375" style="381" customWidth="1"/>
    <col min="1035" max="1280" width="9" style="381"/>
    <col min="1281" max="1281" width="5.26953125" style="381" customWidth="1"/>
    <col min="1282" max="1283" width="9" style="381" customWidth="1"/>
    <col min="1284" max="1285" width="8.453125" style="381" customWidth="1"/>
    <col min="1286" max="1286" width="8.36328125" style="381" customWidth="1"/>
    <col min="1287" max="1287" width="7.36328125" style="381" customWidth="1"/>
    <col min="1288" max="1289" width="8.453125" style="381" customWidth="1"/>
    <col min="1290" max="1290" width="17.08984375" style="381" customWidth="1"/>
    <col min="1291" max="1536" width="9" style="381"/>
    <col min="1537" max="1537" width="5.26953125" style="381" customWidth="1"/>
    <col min="1538" max="1539" width="9" style="381" customWidth="1"/>
    <col min="1540" max="1541" width="8.453125" style="381" customWidth="1"/>
    <col min="1542" max="1542" width="8.36328125" style="381" customWidth="1"/>
    <col min="1543" max="1543" width="7.36328125" style="381" customWidth="1"/>
    <col min="1544" max="1545" width="8.453125" style="381" customWidth="1"/>
    <col min="1546" max="1546" width="17.08984375" style="381" customWidth="1"/>
    <col min="1547" max="1792" width="9" style="381"/>
    <col min="1793" max="1793" width="5.26953125" style="381" customWidth="1"/>
    <col min="1794" max="1795" width="9" style="381" customWidth="1"/>
    <col min="1796" max="1797" width="8.453125" style="381" customWidth="1"/>
    <col min="1798" max="1798" width="8.36328125" style="381" customWidth="1"/>
    <col min="1799" max="1799" width="7.36328125" style="381" customWidth="1"/>
    <col min="1800" max="1801" width="8.453125" style="381" customWidth="1"/>
    <col min="1802" max="1802" width="17.08984375" style="381" customWidth="1"/>
    <col min="1803" max="2048" width="9" style="381"/>
    <col min="2049" max="2049" width="5.26953125" style="381" customWidth="1"/>
    <col min="2050" max="2051" width="9" style="381" customWidth="1"/>
    <col min="2052" max="2053" width="8.453125" style="381" customWidth="1"/>
    <col min="2054" max="2054" width="8.36328125" style="381" customWidth="1"/>
    <col min="2055" max="2055" width="7.36328125" style="381" customWidth="1"/>
    <col min="2056" max="2057" width="8.453125" style="381" customWidth="1"/>
    <col min="2058" max="2058" width="17.08984375" style="381" customWidth="1"/>
    <col min="2059" max="2304" width="9" style="381"/>
    <col min="2305" max="2305" width="5.26953125" style="381" customWidth="1"/>
    <col min="2306" max="2307" width="9" style="381" customWidth="1"/>
    <col min="2308" max="2309" width="8.453125" style="381" customWidth="1"/>
    <col min="2310" max="2310" width="8.36328125" style="381" customWidth="1"/>
    <col min="2311" max="2311" width="7.36328125" style="381" customWidth="1"/>
    <col min="2312" max="2313" width="8.453125" style="381" customWidth="1"/>
    <col min="2314" max="2314" width="17.08984375" style="381" customWidth="1"/>
    <col min="2315" max="2560" width="9" style="381"/>
    <col min="2561" max="2561" width="5.26953125" style="381" customWidth="1"/>
    <col min="2562" max="2563" width="9" style="381" customWidth="1"/>
    <col min="2564" max="2565" width="8.453125" style="381" customWidth="1"/>
    <col min="2566" max="2566" width="8.36328125" style="381" customWidth="1"/>
    <col min="2567" max="2567" width="7.36328125" style="381" customWidth="1"/>
    <col min="2568" max="2569" width="8.453125" style="381" customWidth="1"/>
    <col min="2570" max="2570" width="17.08984375" style="381" customWidth="1"/>
    <col min="2571" max="2816" width="9" style="381"/>
    <col min="2817" max="2817" width="5.26953125" style="381" customWidth="1"/>
    <col min="2818" max="2819" width="9" style="381" customWidth="1"/>
    <col min="2820" max="2821" width="8.453125" style="381" customWidth="1"/>
    <col min="2822" max="2822" width="8.36328125" style="381" customWidth="1"/>
    <col min="2823" max="2823" width="7.36328125" style="381" customWidth="1"/>
    <col min="2824" max="2825" width="8.453125" style="381" customWidth="1"/>
    <col min="2826" max="2826" width="17.08984375" style="381" customWidth="1"/>
    <col min="2827" max="3072" width="9" style="381"/>
    <col min="3073" max="3073" width="5.26953125" style="381" customWidth="1"/>
    <col min="3074" max="3075" width="9" style="381" customWidth="1"/>
    <col min="3076" max="3077" width="8.453125" style="381" customWidth="1"/>
    <col min="3078" max="3078" width="8.36328125" style="381" customWidth="1"/>
    <col min="3079" max="3079" width="7.36328125" style="381" customWidth="1"/>
    <col min="3080" max="3081" width="8.453125" style="381" customWidth="1"/>
    <col min="3082" max="3082" width="17.08984375" style="381" customWidth="1"/>
    <col min="3083" max="3328" width="9" style="381"/>
    <col min="3329" max="3329" width="5.26953125" style="381" customWidth="1"/>
    <col min="3330" max="3331" width="9" style="381" customWidth="1"/>
    <col min="3332" max="3333" width="8.453125" style="381" customWidth="1"/>
    <col min="3334" max="3334" width="8.36328125" style="381" customWidth="1"/>
    <col min="3335" max="3335" width="7.36328125" style="381" customWidth="1"/>
    <col min="3336" max="3337" width="8.453125" style="381" customWidth="1"/>
    <col min="3338" max="3338" width="17.08984375" style="381" customWidth="1"/>
    <col min="3339" max="3584" width="9" style="381"/>
    <col min="3585" max="3585" width="5.26953125" style="381" customWidth="1"/>
    <col min="3586" max="3587" width="9" style="381" customWidth="1"/>
    <col min="3588" max="3589" width="8.453125" style="381" customWidth="1"/>
    <col min="3590" max="3590" width="8.36328125" style="381" customWidth="1"/>
    <col min="3591" max="3591" width="7.36328125" style="381" customWidth="1"/>
    <col min="3592" max="3593" width="8.453125" style="381" customWidth="1"/>
    <col min="3594" max="3594" width="17.08984375" style="381" customWidth="1"/>
    <col min="3595" max="3840" width="9" style="381"/>
    <col min="3841" max="3841" width="5.26953125" style="381" customWidth="1"/>
    <col min="3842" max="3843" width="9" style="381" customWidth="1"/>
    <col min="3844" max="3845" width="8.453125" style="381" customWidth="1"/>
    <col min="3846" max="3846" width="8.36328125" style="381" customWidth="1"/>
    <col min="3847" max="3847" width="7.36328125" style="381" customWidth="1"/>
    <col min="3848" max="3849" width="8.453125" style="381" customWidth="1"/>
    <col min="3850" max="3850" width="17.08984375" style="381" customWidth="1"/>
    <col min="3851" max="4096" width="9" style="381"/>
    <col min="4097" max="4097" width="5.26953125" style="381" customWidth="1"/>
    <col min="4098" max="4099" width="9" style="381" customWidth="1"/>
    <col min="4100" max="4101" width="8.453125" style="381" customWidth="1"/>
    <col min="4102" max="4102" width="8.36328125" style="381" customWidth="1"/>
    <col min="4103" max="4103" width="7.36328125" style="381" customWidth="1"/>
    <col min="4104" max="4105" width="8.453125" style="381" customWidth="1"/>
    <col min="4106" max="4106" width="17.08984375" style="381" customWidth="1"/>
    <col min="4107" max="4352" width="9" style="381"/>
    <col min="4353" max="4353" width="5.26953125" style="381" customWidth="1"/>
    <col min="4354" max="4355" width="9" style="381" customWidth="1"/>
    <col min="4356" max="4357" width="8.453125" style="381" customWidth="1"/>
    <col min="4358" max="4358" width="8.36328125" style="381" customWidth="1"/>
    <col min="4359" max="4359" width="7.36328125" style="381" customWidth="1"/>
    <col min="4360" max="4361" width="8.453125" style="381" customWidth="1"/>
    <col min="4362" max="4362" width="17.08984375" style="381" customWidth="1"/>
    <col min="4363" max="4608" width="9" style="381"/>
    <col min="4609" max="4609" width="5.26953125" style="381" customWidth="1"/>
    <col min="4610" max="4611" width="9" style="381" customWidth="1"/>
    <col min="4612" max="4613" width="8.453125" style="381" customWidth="1"/>
    <col min="4614" max="4614" width="8.36328125" style="381" customWidth="1"/>
    <col min="4615" max="4615" width="7.36328125" style="381" customWidth="1"/>
    <col min="4616" max="4617" width="8.453125" style="381" customWidth="1"/>
    <col min="4618" max="4618" width="17.08984375" style="381" customWidth="1"/>
    <col min="4619" max="4864" width="9" style="381"/>
    <col min="4865" max="4865" width="5.26953125" style="381" customWidth="1"/>
    <col min="4866" max="4867" width="9" style="381" customWidth="1"/>
    <col min="4868" max="4869" width="8.453125" style="381" customWidth="1"/>
    <col min="4870" max="4870" width="8.36328125" style="381" customWidth="1"/>
    <col min="4871" max="4871" width="7.36328125" style="381" customWidth="1"/>
    <col min="4872" max="4873" width="8.453125" style="381" customWidth="1"/>
    <col min="4874" max="4874" width="17.08984375" style="381" customWidth="1"/>
    <col min="4875" max="5120" width="9" style="381"/>
    <col min="5121" max="5121" width="5.26953125" style="381" customWidth="1"/>
    <col min="5122" max="5123" width="9" style="381" customWidth="1"/>
    <col min="5124" max="5125" width="8.453125" style="381" customWidth="1"/>
    <col min="5126" max="5126" width="8.36328125" style="381" customWidth="1"/>
    <col min="5127" max="5127" width="7.36328125" style="381" customWidth="1"/>
    <col min="5128" max="5129" width="8.453125" style="381" customWidth="1"/>
    <col min="5130" max="5130" width="17.08984375" style="381" customWidth="1"/>
    <col min="5131" max="5376" width="9" style="381"/>
    <col min="5377" max="5377" width="5.26953125" style="381" customWidth="1"/>
    <col min="5378" max="5379" width="9" style="381" customWidth="1"/>
    <col min="5380" max="5381" width="8.453125" style="381" customWidth="1"/>
    <col min="5382" max="5382" width="8.36328125" style="381" customWidth="1"/>
    <col min="5383" max="5383" width="7.36328125" style="381" customWidth="1"/>
    <col min="5384" max="5385" width="8.453125" style="381" customWidth="1"/>
    <col min="5386" max="5386" width="17.08984375" style="381" customWidth="1"/>
    <col min="5387" max="5632" width="9" style="381"/>
    <col min="5633" max="5633" width="5.26953125" style="381" customWidth="1"/>
    <col min="5634" max="5635" width="9" style="381" customWidth="1"/>
    <col min="5636" max="5637" width="8.453125" style="381" customWidth="1"/>
    <col min="5638" max="5638" width="8.36328125" style="381" customWidth="1"/>
    <col min="5639" max="5639" width="7.36328125" style="381" customWidth="1"/>
    <col min="5640" max="5641" width="8.453125" style="381" customWidth="1"/>
    <col min="5642" max="5642" width="17.08984375" style="381" customWidth="1"/>
    <col min="5643" max="5888" width="9" style="381"/>
    <col min="5889" max="5889" width="5.26953125" style="381" customWidth="1"/>
    <col min="5890" max="5891" width="9" style="381" customWidth="1"/>
    <col min="5892" max="5893" width="8.453125" style="381" customWidth="1"/>
    <col min="5894" max="5894" width="8.36328125" style="381" customWidth="1"/>
    <col min="5895" max="5895" width="7.36328125" style="381" customWidth="1"/>
    <col min="5896" max="5897" width="8.453125" style="381" customWidth="1"/>
    <col min="5898" max="5898" width="17.08984375" style="381" customWidth="1"/>
    <col min="5899" max="6144" width="9" style="381"/>
    <col min="6145" max="6145" width="5.26953125" style="381" customWidth="1"/>
    <col min="6146" max="6147" width="9" style="381" customWidth="1"/>
    <col min="6148" max="6149" width="8.453125" style="381" customWidth="1"/>
    <col min="6150" max="6150" width="8.36328125" style="381" customWidth="1"/>
    <col min="6151" max="6151" width="7.36328125" style="381" customWidth="1"/>
    <col min="6152" max="6153" width="8.453125" style="381" customWidth="1"/>
    <col min="6154" max="6154" width="17.08984375" style="381" customWidth="1"/>
    <col min="6155" max="6400" width="9" style="381"/>
    <col min="6401" max="6401" width="5.26953125" style="381" customWidth="1"/>
    <col min="6402" max="6403" width="9" style="381" customWidth="1"/>
    <col min="6404" max="6405" width="8.453125" style="381" customWidth="1"/>
    <col min="6406" max="6406" width="8.36328125" style="381" customWidth="1"/>
    <col min="6407" max="6407" width="7.36328125" style="381" customWidth="1"/>
    <col min="6408" max="6409" width="8.453125" style="381" customWidth="1"/>
    <col min="6410" max="6410" width="17.08984375" style="381" customWidth="1"/>
    <col min="6411" max="6656" width="9" style="381"/>
    <col min="6657" max="6657" width="5.26953125" style="381" customWidth="1"/>
    <col min="6658" max="6659" width="9" style="381" customWidth="1"/>
    <col min="6660" max="6661" width="8.453125" style="381" customWidth="1"/>
    <col min="6662" max="6662" width="8.36328125" style="381" customWidth="1"/>
    <col min="6663" max="6663" width="7.36328125" style="381" customWidth="1"/>
    <col min="6664" max="6665" width="8.453125" style="381" customWidth="1"/>
    <col min="6666" max="6666" width="17.08984375" style="381" customWidth="1"/>
    <col min="6667" max="6912" width="9" style="381"/>
    <col min="6913" max="6913" width="5.26953125" style="381" customWidth="1"/>
    <col min="6914" max="6915" width="9" style="381" customWidth="1"/>
    <col min="6916" max="6917" width="8.453125" style="381" customWidth="1"/>
    <col min="6918" max="6918" width="8.36328125" style="381" customWidth="1"/>
    <col min="6919" max="6919" width="7.36328125" style="381" customWidth="1"/>
    <col min="6920" max="6921" width="8.453125" style="381" customWidth="1"/>
    <col min="6922" max="6922" width="17.08984375" style="381" customWidth="1"/>
    <col min="6923" max="7168" width="9" style="381"/>
    <col min="7169" max="7169" width="5.26953125" style="381" customWidth="1"/>
    <col min="7170" max="7171" width="9" style="381" customWidth="1"/>
    <col min="7172" max="7173" width="8.453125" style="381" customWidth="1"/>
    <col min="7174" max="7174" width="8.36328125" style="381" customWidth="1"/>
    <col min="7175" max="7175" width="7.36328125" style="381" customWidth="1"/>
    <col min="7176" max="7177" width="8.453125" style="381" customWidth="1"/>
    <col min="7178" max="7178" width="17.08984375" style="381" customWidth="1"/>
    <col min="7179" max="7424" width="9" style="381"/>
    <col min="7425" max="7425" width="5.26953125" style="381" customWidth="1"/>
    <col min="7426" max="7427" width="9" style="381" customWidth="1"/>
    <col min="7428" max="7429" width="8.453125" style="381" customWidth="1"/>
    <col min="7430" max="7430" width="8.36328125" style="381" customWidth="1"/>
    <col min="7431" max="7431" width="7.36328125" style="381" customWidth="1"/>
    <col min="7432" max="7433" width="8.453125" style="381" customWidth="1"/>
    <col min="7434" max="7434" width="17.08984375" style="381" customWidth="1"/>
    <col min="7435" max="7680" width="9" style="381"/>
    <col min="7681" max="7681" width="5.26953125" style="381" customWidth="1"/>
    <col min="7682" max="7683" width="9" style="381" customWidth="1"/>
    <col min="7684" max="7685" width="8.453125" style="381" customWidth="1"/>
    <col min="7686" max="7686" width="8.36328125" style="381" customWidth="1"/>
    <col min="7687" max="7687" width="7.36328125" style="381" customWidth="1"/>
    <col min="7688" max="7689" width="8.453125" style="381" customWidth="1"/>
    <col min="7690" max="7690" width="17.08984375" style="381" customWidth="1"/>
    <col min="7691" max="7936" width="9" style="381"/>
    <col min="7937" max="7937" width="5.26953125" style="381" customWidth="1"/>
    <col min="7938" max="7939" width="9" style="381" customWidth="1"/>
    <col min="7940" max="7941" width="8.453125" style="381" customWidth="1"/>
    <col min="7942" max="7942" width="8.36328125" style="381" customWidth="1"/>
    <col min="7943" max="7943" width="7.36328125" style="381" customWidth="1"/>
    <col min="7944" max="7945" width="8.453125" style="381" customWidth="1"/>
    <col min="7946" max="7946" width="17.08984375" style="381" customWidth="1"/>
    <col min="7947" max="8192" width="9" style="381"/>
    <col min="8193" max="8193" width="5.26953125" style="381" customWidth="1"/>
    <col min="8194" max="8195" width="9" style="381" customWidth="1"/>
    <col min="8196" max="8197" width="8.453125" style="381" customWidth="1"/>
    <col min="8198" max="8198" width="8.36328125" style="381" customWidth="1"/>
    <col min="8199" max="8199" width="7.36328125" style="381" customWidth="1"/>
    <col min="8200" max="8201" width="8.453125" style="381" customWidth="1"/>
    <col min="8202" max="8202" width="17.08984375" style="381" customWidth="1"/>
    <col min="8203" max="8448" width="9" style="381"/>
    <col min="8449" max="8449" width="5.26953125" style="381" customWidth="1"/>
    <col min="8450" max="8451" width="9" style="381" customWidth="1"/>
    <col min="8452" max="8453" width="8.453125" style="381" customWidth="1"/>
    <col min="8454" max="8454" width="8.36328125" style="381" customWidth="1"/>
    <col min="8455" max="8455" width="7.36328125" style="381" customWidth="1"/>
    <col min="8456" max="8457" width="8.453125" style="381" customWidth="1"/>
    <col min="8458" max="8458" width="17.08984375" style="381" customWidth="1"/>
    <col min="8459" max="8704" width="9" style="381"/>
    <col min="8705" max="8705" width="5.26953125" style="381" customWidth="1"/>
    <col min="8706" max="8707" width="9" style="381" customWidth="1"/>
    <col min="8708" max="8709" width="8.453125" style="381" customWidth="1"/>
    <col min="8710" max="8710" width="8.36328125" style="381" customWidth="1"/>
    <col min="8711" max="8711" width="7.36328125" style="381" customWidth="1"/>
    <col min="8712" max="8713" width="8.453125" style="381" customWidth="1"/>
    <col min="8714" max="8714" width="17.08984375" style="381" customWidth="1"/>
    <col min="8715" max="8960" width="9" style="381"/>
    <col min="8961" max="8961" width="5.26953125" style="381" customWidth="1"/>
    <col min="8962" max="8963" width="9" style="381" customWidth="1"/>
    <col min="8964" max="8965" width="8.453125" style="381" customWidth="1"/>
    <col min="8966" max="8966" width="8.36328125" style="381" customWidth="1"/>
    <col min="8967" max="8967" width="7.36328125" style="381" customWidth="1"/>
    <col min="8968" max="8969" width="8.453125" style="381" customWidth="1"/>
    <col min="8970" max="8970" width="17.08984375" style="381" customWidth="1"/>
    <col min="8971" max="9216" width="9" style="381"/>
    <col min="9217" max="9217" width="5.26953125" style="381" customWidth="1"/>
    <col min="9218" max="9219" width="9" style="381" customWidth="1"/>
    <col min="9220" max="9221" width="8.453125" style="381" customWidth="1"/>
    <col min="9222" max="9222" width="8.36328125" style="381" customWidth="1"/>
    <col min="9223" max="9223" width="7.36328125" style="381" customWidth="1"/>
    <col min="9224" max="9225" width="8.453125" style="381" customWidth="1"/>
    <col min="9226" max="9226" width="17.08984375" style="381" customWidth="1"/>
    <col min="9227" max="9472" width="9" style="381"/>
    <col min="9473" max="9473" width="5.26953125" style="381" customWidth="1"/>
    <col min="9474" max="9475" width="9" style="381" customWidth="1"/>
    <col min="9476" max="9477" width="8.453125" style="381" customWidth="1"/>
    <col min="9478" max="9478" width="8.36328125" style="381" customWidth="1"/>
    <col min="9479" max="9479" width="7.36328125" style="381" customWidth="1"/>
    <col min="9480" max="9481" width="8.453125" style="381" customWidth="1"/>
    <col min="9482" max="9482" width="17.08984375" style="381" customWidth="1"/>
    <col min="9483" max="9728" width="9" style="381"/>
    <col min="9729" max="9729" width="5.26953125" style="381" customWidth="1"/>
    <col min="9730" max="9731" width="9" style="381" customWidth="1"/>
    <col min="9732" max="9733" width="8.453125" style="381" customWidth="1"/>
    <col min="9734" max="9734" width="8.36328125" style="381" customWidth="1"/>
    <col min="9735" max="9735" width="7.36328125" style="381" customWidth="1"/>
    <col min="9736" max="9737" width="8.453125" style="381" customWidth="1"/>
    <col min="9738" max="9738" width="17.08984375" style="381" customWidth="1"/>
    <col min="9739" max="9984" width="9" style="381"/>
    <col min="9985" max="9985" width="5.26953125" style="381" customWidth="1"/>
    <col min="9986" max="9987" width="9" style="381" customWidth="1"/>
    <col min="9988" max="9989" width="8.453125" style="381" customWidth="1"/>
    <col min="9990" max="9990" width="8.36328125" style="381" customWidth="1"/>
    <col min="9991" max="9991" width="7.36328125" style="381" customWidth="1"/>
    <col min="9992" max="9993" width="8.453125" style="381" customWidth="1"/>
    <col min="9994" max="9994" width="17.08984375" style="381" customWidth="1"/>
    <col min="9995" max="10240" width="9" style="381"/>
    <col min="10241" max="10241" width="5.26953125" style="381" customWidth="1"/>
    <col min="10242" max="10243" width="9" style="381" customWidth="1"/>
    <col min="10244" max="10245" width="8.453125" style="381" customWidth="1"/>
    <col min="10246" max="10246" width="8.36328125" style="381" customWidth="1"/>
    <col min="10247" max="10247" width="7.36328125" style="381" customWidth="1"/>
    <col min="10248" max="10249" width="8.453125" style="381" customWidth="1"/>
    <col min="10250" max="10250" width="17.08984375" style="381" customWidth="1"/>
    <col min="10251" max="10496" width="9" style="381"/>
    <col min="10497" max="10497" width="5.26953125" style="381" customWidth="1"/>
    <col min="10498" max="10499" width="9" style="381" customWidth="1"/>
    <col min="10500" max="10501" width="8.453125" style="381" customWidth="1"/>
    <col min="10502" max="10502" width="8.36328125" style="381" customWidth="1"/>
    <col min="10503" max="10503" width="7.36328125" style="381" customWidth="1"/>
    <col min="10504" max="10505" width="8.453125" style="381" customWidth="1"/>
    <col min="10506" max="10506" width="17.08984375" style="381" customWidth="1"/>
    <col min="10507" max="10752" width="9" style="381"/>
    <col min="10753" max="10753" width="5.26953125" style="381" customWidth="1"/>
    <col min="10754" max="10755" width="9" style="381" customWidth="1"/>
    <col min="10756" max="10757" width="8.453125" style="381" customWidth="1"/>
    <col min="10758" max="10758" width="8.36328125" style="381" customWidth="1"/>
    <col min="10759" max="10759" width="7.36328125" style="381" customWidth="1"/>
    <col min="10760" max="10761" width="8.453125" style="381" customWidth="1"/>
    <col min="10762" max="10762" width="17.08984375" style="381" customWidth="1"/>
    <col min="10763" max="11008" width="9" style="381"/>
    <col min="11009" max="11009" width="5.26953125" style="381" customWidth="1"/>
    <col min="11010" max="11011" width="9" style="381" customWidth="1"/>
    <col min="11012" max="11013" width="8.453125" style="381" customWidth="1"/>
    <col min="11014" max="11014" width="8.36328125" style="381" customWidth="1"/>
    <col min="11015" max="11015" width="7.36328125" style="381" customWidth="1"/>
    <col min="11016" max="11017" width="8.453125" style="381" customWidth="1"/>
    <col min="11018" max="11018" width="17.08984375" style="381" customWidth="1"/>
    <col min="11019" max="11264" width="9" style="381"/>
    <col min="11265" max="11265" width="5.26953125" style="381" customWidth="1"/>
    <col min="11266" max="11267" width="9" style="381" customWidth="1"/>
    <col min="11268" max="11269" width="8.453125" style="381" customWidth="1"/>
    <col min="11270" max="11270" width="8.36328125" style="381" customWidth="1"/>
    <col min="11271" max="11271" width="7.36328125" style="381" customWidth="1"/>
    <col min="11272" max="11273" width="8.453125" style="381" customWidth="1"/>
    <col min="11274" max="11274" width="17.08984375" style="381" customWidth="1"/>
    <col min="11275" max="11520" width="9" style="381"/>
    <col min="11521" max="11521" width="5.26953125" style="381" customWidth="1"/>
    <col min="11522" max="11523" width="9" style="381" customWidth="1"/>
    <col min="11524" max="11525" width="8.453125" style="381" customWidth="1"/>
    <col min="11526" max="11526" width="8.36328125" style="381" customWidth="1"/>
    <col min="11527" max="11527" width="7.36328125" style="381" customWidth="1"/>
    <col min="11528" max="11529" width="8.453125" style="381" customWidth="1"/>
    <col min="11530" max="11530" width="17.08984375" style="381" customWidth="1"/>
    <col min="11531" max="11776" width="9" style="381"/>
    <col min="11777" max="11777" width="5.26953125" style="381" customWidth="1"/>
    <col min="11778" max="11779" width="9" style="381" customWidth="1"/>
    <col min="11780" max="11781" width="8.453125" style="381" customWidth="1"/>
    <col min="11782" max="11782" width="8.36328125" style="381" customWidth="1"/>
    <col min="11783" max="11783" width="7.36328125" style="381" customWidth="1"/>
    <col min="11784" max="11785" width="8.453125" style="381" customWidth="1"/>
    <col min="11786" max="11786" width="17.08984375" style="381" customWidth="1"/>
    <col min="11787" max="12032" width="9" style="381"/>
    <col min="12033" max="12033" width="5.26953125" style="381" customWidth="1"/>
    <col min="12034" max="12035" width="9" style="381" customWidth="1"/>
    <col min="12036" max="12037" width="8.453125" style="381" customWidth="1"/>
    <col min="12038" max="12038" width="8.36328125" style="381" customWidth="1"/>
    <col min="12039" max="12039" width="7.36328125" style="381" customWidth="1"/>
    <col min="12040" max="12041" width="8.453125" style="381" customWidth="1"/>
    <col min="12042" max="12042" width="17.08984375" style="381" customWidth="1"/>
    <col min="12043" max="12288" width="9" style="381"/>
    <col min="12289" max="12289" width="5.26953125" style="381" customWidth="1"/>
    <col min="12290" max="12291" width="9" style="381" customWidth="1"/>
    <col min="12292" max="12293" width="8.453125" style="381" customWidth="1"/>
    <col min="12294" max="12294" width="8.36328125" style="381" customWidth="1"/>
    <col min="12295" max="12295" width="7.36328125" style="381" customWidth="1"/>
    <col min="12296" max="12297" width="8.453125" style="381" customWidth="1"/>
    <col min="12298" max="12298" width="17.08984375" style="381" customWidth="1"/>
    <col min="12299" max="12544" width="9" style="381"/>
    <col min="12545" max="12545" width="5.26953125" style="381" customWidth="1"/>
    <col min="12546" max="12547" width="9" style="381" customWidth="1"/>
    <col min="12548" max="12549" width="8.453125" style="381" customWidth="1"/>
    <col min="12550" max="12550" width="8.36328125" style="381" customWidth="1"/>
    <col min="12551" max="12551" width="7.36328125" style="381" customWidth="1"/>
    <col min="12552" max="12553" width="8.453125" style="381" customWidth="1"/>
    <col min="12554" max="12554" width="17.08984375" style="381" customWidth="1"/>
    <col min="12555" max="12800" width="9" style="381"/>
    <col min="12801" max="12801" width="5.26953125" style="381" customWidth="1"/>
    <col min="12802" max="12803" width="9" style="381" customWidth="1"/>
    <col min="12804" max="12805" width="8.453125" style="381" customWidth="1"/>
    <col min="12806" max="12806" width="8.36328125" style="381" customWidth="1"/>
    <col min="12807" max="12807" width="7.36328125" style="381" customWidth="1"/>
    <col min="12808" max="12809" width="8.453125" style="381" customWidth="1"/>
    <col min="12810" max="12810" width="17.08984375" style="381" customWidth="1"/>
    <col min="12811" max="13056" width="9" style="381"/>
    <col min="13057" max="13057" width="5.26953125" style="381" customWidth="1"/>
    <col min="13058" max="13059" width="9" style="381" customWidth="1"/>
    <col min="13060" max="13061" width="8.453125" style="381" customWidth="1"/>
    <col min="13062" max="13062" width="8.36328125" style="381" customWidth="1"/>
    <col min="13063" max="13063" width="7.36328125" style="381" customWidth="1"/>
    <col min="13064" max="13065" width="8.453125" style="381" customWidth="1"/>
    <col min="13066" max="13066" width="17.08984375" style="381" customWidth="1"/>
    <col min="13067" max="13312" width="9" style="381"/>
    <col min="13313" max="13313" width="5.26953125" style="381" customWidth="1"/>
    <col min="13314" max="13315" width="9" style="381" customWidth="1"/>
    <col min="13316" max="13317" width="8.453125" style="381" customWidth="1"/>
    <col min="13318" max="13318" width="8.36328125" style="381" customWidth="1"/>
    <col min="13319" max="13319" width="7.36328125" style="381" customWidth="1"/>
    <col min="13320" max="13321" width="8.453125" style="381" customWidth="1"/>
    <col min="13322" max="13322" width="17.08984375" style="381" customWidth="1"/>
    <col min="13323" max="13568" width="9" style="381"/>
    <col min="13569" max="13569" width="5.26953125" style="381" customWidth="1"/>
    <col min="13570" max="13571" width="9" style="381" customWidth="1"/>
    <col min="13572" max="13573" width="8.453125" style="381" customWidth="1"/>
    <col min="13574" max="13574" width="8.36328125" style="381" customWidth="1"/>
    <col min="13575" max="13575" width="7.36328125" style="381" customWidth="1"/>
    <col min="13576" max="13577" width="8.453125" style="381" customWidth="1"/>
    <col min="13578" max="13578" width="17.08984375" style="381" customWidth="1"/>
    <col min="13579" max="13824" width="9" style="381"/>
    <col min="13825" max="13825" width="5.26953125" style="381" customWidth="1"/>
    <col min="13826" max="13827" width="9" style="381" customWidth="1"/>
    <col min="13828" max="13829" width="8.453125" style="381" customWidth="1"/>
    <col min="13830" max="13830" width="8.36328125" style="381" customWidth="1"/>
    <col min="13831" max="13831" width="7.36328125" style="381" customWidth="1"/>
    <col min="13832" max="13833" width="8.453125" style="381" customWidth="1"/>
    <col min="13834" max="13834" width="17.08984375" style="381" customWidth="1"/>
    <col min="13835" max="14080" width="9" style="381"/>
    <col min="14081" max="14081" width="5.26953125" style="381" customWidth="1"/>
    <col min="14082" max="14083" width="9" style="381" customWidth="1"/>
    <col min="14084" max="14085" width="8.453125" style="381" customWidth="1"/>
    <col min="14086" max="14086" width="8.36328125" style="381" customWidth="1"/>
    <col min="14087" max="14087" width="7.36328125" style="381" customWidth="1"/>
    <col min="14088" max="14089" width="8.453125" style="381" customWidth="1"/>
    <col min="14090" max="14090" width="17.08984375" style="381" customWidth="1"/>
    <col min="14091" max="14336" width="9" style="381"/>
    <col min="14337" max="14337" width="5.26953125" style="381" customWidth="1"/>
    <col min="14338" max="14339" width="9" style="381" customWidth="1"/>
    <col min="14340" max="14341" width="8.453125" style="381" customWidth="1"/>
    <col min="14342" max="14342" width="8.36328125" style="381" customWidth="1"/>
    <col min="14343" max="14343" width="7.36328125" style="381" customWidth="1"/>
    <col min="14344" max="14345" width="8.453125" style="381" customWidth="1"/>
    <col min="14346" max="14346" width="17.08984375" style="381" customWidth="1"/>
    <col min="14347" max="14592" width="9" style="381"/>
    <col min="14593" max="14593" width="5.26953125" style="381" customWidth="1"/>
    <col min="14594" max="14595" width="9" style="381" customWidth="1"/>
    <col min="14596" max="14597" width="8.453125" style="381" customWidth="1"/>
    <col min="14598" max="14598" width="8.36328125" style="381" customWidth="1"/>
    <col min="14599" max="14599" width="7.36328125" style="381" customWidth="1"/>
    <col min="14600" max="14601" width="8.453125" style="381" customWidth="1"/>
    <col min="14602" max="14602" width="17.08984375" style="381" customWidth="1"/>
    <col min="14603" max="14848" width="9" style="381"/>
    <col min="14849" max="14849" width="5.26953125" style="381" customWidth="1"/>
    <col min="14850" max="14851" width="9" style="381" customWidth="1"/>
    <col min="14852" max="14853" width="8.453125" style="381" customWidth="1"/>
    <col min="14854" max="14854" width="8.36328125" style="381" customWidth="1"/>
    <col min="14855" max="14855" width="7.36328125" style="381" customWidth="1"/>
    <col min="14856" max="14857" width="8.453125" style="381" customWidth="1"/>
    <col min="14858" max="14858" width="17.08984375" style="381" customWidth="1"/>
    <col min="14859" max="15104" width="9" style="381"/>
    <col min="15105" max="15105" width="5.26953125" style="381" customWidth="1"/>
    <col min="15106" max="15107" width="9" style="381" customWidth="1"/>
    <col min="15108" max="15109" width="8.453125" style="381" customWidth="1"/>
    <col min="15110" max="15110" width="8.36328125" style="381" customWidth="1"/>
    <col min="15111" max="15111" width="7.36328125" style="381" customWidth="1"/>
    <col min="15112" max="15113" width="8.453125" style="381" customWidth="1"/>
    <col min="15114" max="15114" width="17.08984375" style="381" customWidth="1"/>
    <col min="15115" max="15360" width="9" style="381"/>
    <col min="15361" max="15361" width="5.26953125" style="381" customWidth="1"/>
    <col min="15362" max="15363" width="9" style="381" customWidth="1"/>
    <col min="15364" max="15365" width="8.453125" style="381" customWidth="1"/>
    <col min="15366" max="15366" width="8.36328125" style="381" customWidth="1"/>
    <col min="15367" max="15367" width="7.36328125" style="381" customWidth="1"/>
    <col min="15368" max="15369" width="8.453125" style="381" customWidth="1"/>
    <col min="15370" max="15370" width="17.08984375" style="381" customWidth="1"/>
    <col min="15371" max="15616" width="9" style="381"/>
    <col min="15617" max="15617" width="5.26953125" style="381" customWidth="1"/>
    <col min="15618" max="15619" width="9" style="381" customWidth="1"/>
    <col min="15620" max="15621" width="8.453125" style="381" customWidth="1"/>
    <col min="15622" max="15622" width="8.36328125" style="381" customWidth="1"/>
    <col min="15623" max="15623" width="7.36328125" style="381" customWidth="1"/>
    <col min="15624" max="15625" width="8.453125" style="381" customWidth="1"/>
    <col min="15626" max="15626" width="17.08984375" style="381" customWidth="1"/>
    <col min="15627" max="15872" width="9" style="381"/>
    <col min="15873" max="15873" width="5.26953125" style="381" customWidth="1"/>
    <col min="15874" max="15875" width="9" style="381" customWidth="1"/>
    <col min="15876" max="15877" width="8.453125" style="381" customWidth="1"/>
    <col min="15878" max="15878" width="8.36328125" style="381" customWidth="1"/>
    <col min="15879" max="15879" width="7.36328125" style="381" customWidth="1"/>
    <col min="15880" max="15881" width="8.453125" style="381" customWidth="1"/>
    <col min="15882" max="15882" width="17.08984375" style="381" customWidth="1"/>
    <col min="15883" max="16128" width="9" style="381"/>
    <col min="16129" max="16129" width="5.26953125" style="381" customWidth="1"/>
    <col min="16130" max="16131" width="9" style="381" customWidth="1"/>
    <col min="16132" max="16133" width="8.453125" style="381" customWidth="1"/>
    <col min="16134" max="16134" width="8.36328125" style="381" customWidth="1"/>
    <col min="16135" max="16135" width="7.36328125" style="381" customWidth="1"/>
    <col min="16136" max="16137" width="8.453125" style="381" customWidth="1"/>
    <col min="16138" max="16138" width="17.08984375" style="381" customWidth="1"/>
    <col min="16139" max="16384" width="9" style="381"/>
  </cols>
  <sheetData>
    <row r="1" spans="1:10" ht="27.75" customHeight="1" thickBot="1">
      <c r="A1" s="2833" t="s">
        <v>1799</v>
      </c>
      <c r="B1" s="2834"/>
      <c r="G1" s="2599" t="s">
        <v>1026</v>
      </c>
      <c r="H1" s="2599"/>
      <c r="I1" s="2599"/>
      <c r="J1" s="2599"/>
    </row>
    <row r="2" spans="1:10" ht="84.75" customHeight="1">
      <c r="A2" s="2598" t="s">
        <v>653</v>
      </c>
      <c r="B2" s="2714"/>
      <c r="C2" s="2714"/>
      <c r="D2" s="2714"/>
      <c r="E2" s="2714"/>
      <c r="F2" s="2714"/>
      <c r="G2" s="2714"/>
      <c r="H2" s="2714"/>
      <c r="I2" s="2714"/>
      <c r="J2" s="2714"/>
    </row>
    <row r="3" spans="1:10" ht="15.75" customHeight="1">
      <c r="A3" s="2599"/>
      <c r="B3" s="2599"/>
      <c r="C3" s="2599"/>
      <c r="D3" s="2599"/>
      <c r="E3" s="2599"/>
    </row>
    <row r="4" spans="1:10" ht="15.75" customHeight="1" thickBot="1">
      <c r="A4" s="2600"/>
      <c r="B4" s="2600"/>
      <c r="C4" s="2600"/>
      <c r="D4" s="2601"/>
      <c r="E4" s="2599"/>
      <c r="F4" s="382"/>
    </row>
    <row r="5" spans="1:10" ht="17.25" customHeight="1">
      <c r="A5" s="2600"/>
      <c r="B5" s="2600"/>
      <c r="C5" s="2600"/>
      <c r="D5" s="2601"/>
      <c r="E5" s="2601"/>
      <c r="F5" s="382"/>
      <c r="G5" s="2822" t="s">
        <v>654</v>
      </c>
      <c r="H5" s="2823"/>
      <c r="I5" s="2827"/>
      <c r="J5" s="2828"/>
    </row>
    <row r="6" spans="1:10" ht="17.25" customHeight="1">
      <c r="A6" s="2600"/>
      <c r="B6" s="2600"/>
      <c r="C6" s="2600"/>
      <c r="D6" s="2601"/>
      <c r="E6" s="2601"/>
      <c r="F6" s="412"/>
      <c r="G6" s="2824"/>
      <c r="H6" s="2602"/>
      <c r="I6" s="2829"/>
      <c r="J6" s="2830"/>
    </row>
    <row r="7" spans="1:10" ht="17.25" customHeight="1" thickBot="1">
      <c r="A7" s="2600"/>
      <c r="B7" s="2600"/>
      <c r="C7" s="2600"/>
      <c r="D7" s="2601"/>
      <c r="E7" s="2601"/>
      <c r="F7" s="412"/>
      <c r="G7" s="2825"/>
      <c r="H7" s="2826"/>
      <c r="I7" s="2831"/>
      <c r="J7" s="2832"/>
    </row>
    <row r="8" spans="1:10" ht="15.75" customHeight="1"/>
    <row r="9" spans="1:10" ht="15.75" customHeight="1">
      <c r="A9" s="413" t="s">
        <v>655</v>
      </c>
      <c r="B9" s="413"/>
      <c r="C9" s="413"/>
      <c r="D9" s="413"/>
      <c r="E9" s="413"/>
      <c r="F9" s="413"/>
      <c r="G9" s="413"/>
      <c r="H9" s="413"/>
      <c r="I9" s="413"/>
      <c r="J9" s="413"/>
    </row>
    <row r="10" spans="1:10" s="413" customFormat="1" ht="30" customHeight="1">
      <c r="A10" s="414"/>
      <c r="B10" s="2587" t="s">
        <v>174</v>
      </c>
      <c r="C10" s="2587"/>
      <c r="D10" s="2587" t="s">
        <v>804</v>
      </c>
      <c r="E10" s="2587"/>
      <c r="F10" s="2587" t="s">
        <v>238</v>
      </c>
      <c r="G10" s="2588"/>
      <c r="H10" s="2602" t="s">
        <v>838</v>
      </c>
      <c r="I10" s="2587"/>
      <c r="J10" s="415" t="s">
        <v>656</v>
      </c>
    </row>
    <row r="11" spans="1:10" s="413" customFormat="1" ht="17.25" customHeight="1">
      <c r="A11" s="414">
        <v>1</v>
      </c>
      <c r="B11" s="2587"/>
      <c r="C11" s="2587"/>
      <c r="D11" s="2595"/>
      <c r="E11" s="2596"/>
      <c r="F11" s="2587"/>
      <c r="G11" s="2588"/>
      <c r="H11" s="2591"/>
      <c r="I11" s="2591"/>
      <c r="J11" s="416"/>
    </row>
    <row r="12" spans="1:10" s="413" customFormat="1" ht="17.25" customHeight="1">
      <c r="A12" s="414">
        <v>2</v>
      </c>
      <c r="B12" s="2587"/>
      <c r="C12" s="2587"/>
      <c r="D12" s="2595"/>
      <c r="E12" s="2596"/>
      <c r="F12" s="2587"/>
      <c r="G12" s="2588"/>
      <c r="H12" s="2591"/>
      <c r="I12" s="2591"/>
      <c r="J12" s="416"/>
    </row>
    <row r="13" spans="1:10" s="413" customFormat="1" ht="17.25" customHeight="1">
      <c r="A13" s="414">
        <v>3</v>
      </c>
      <c r="B13" s="2588"/>
      <c r="C13" s="2597"/>
      <c r="D13" s="2592"/>
      <c r="E13" s="2593"/>
      <c r="F13" s="2588"/>
      <c r="G13" s="2594"/>
      <c r="H13" s="2591"/>
      <c r="I13" s="2591"/>
      <c r="J13" s="416"/>
    </row>
    <row r="14" spans="1:10" s="413" customFormat="1" ht="17.25" customHeight="1">
      <c r="A14" s="414">
        <v>4</v>
      </c>
      <c r="B14" s="2588"/>
      <c r="C14" s="2597"/>
      <c r="D14" s="2592"/>
      <c r="E14" s="2593"/>
      <c r="F14" s="2588"/>
      <c r="G14" s="2594"/>
      <c r="H14" s="2591"/>
      <c r="I14" s="2591"/>
      <c r="J14" s="416"/>
    </row>
    <row r="15" spans="1:10" s="413" customFormat="1" ht="17.25" customHeight="1">
      <c r="A15" s="414">
        <v>5</v>
      </c>
      <c r="B15" s="2588"/>
      <c r="C15" s="2597"/>
      <c r="D15" s="2592"/>
      <c r="E15" s="2593"/>
      <c r="F15" s="2588"/>
      <c r="G15" s="2594"/>
      <c r="H15" s="2591"/>
      <c r="I15" s="2591"/>
      <c r="J15" s="416"/>
    </row>
    <row r="16" spans="1:10" s="413" customFormat="1" ht="17.25" customHeight="1">
      <c r="A16" s="414">
        <v>6</v>
      </c>
      <c r="B16" s="2588"/>
      <c r="C16" s="2597"/>
      <c r="D16" s="2592"/>
      <c r="E16" s="2593"/>
      <c r="F16" s="2588"/>
      <c r="G16" s="2594"/>
      <c r="H16" s="2591"/>
      <c r="I16" s="2591"/>
      <c r="J16" s="417"/>
    </row>
    <row r="17" spans="1:10" s="413" customFormat="1" ht="17.25" customHeight="1">
      <c r="A17" s="414">
        <v>7</v>
      </c>
      <c r="B17" s="2587"/>
      <c r="C17" s="2587"/>
      <c r="D17" s="2587"/>
      <c r="E17" s="2587"/>
      <c r="F17" s="2587"/>
      <c r="G17" s="2588"/>
      <c r="H17" s="2587"/>
      <c r="I17" s="2587"/>
      <c r="J17" s="417"/>
    </row>
    <row r="18" spans="1:10" s="413" customFormat="1" ht="17.25" customHeight="1">
      <c r="A18" s="414">
        <v>8</v>
      </c>
      <c r="B18" s="2587"/>
      <c r="C18" s="2587"/>
      <c r="D18" s="2587"/>
      <c r="E18" s="2587"/>
      <c r="F18" s="2587"/>
      <c r="G18" s="2588"/>
      <c r="H18" s="2587"/>
      <c r="I18" s="2587"/>
      <c r="J18" s="417"/>
    </row>
    <row r="19" spans="1:10" s="413" customFormat="1" ht="17.25" customHeight="1">
      <c r="A19" s="414">
        <v>9</v>
      </c>
      <c r="B19" s="2587"/>
      <c r="C19" s="2587"/>
      <c r="D19" s="2587"/>
      <c r="E19" s="2587"/>
      <c r="F19" s="2587"/>
      <c r="G19" s="2588"/>
      <c r="H19" s="2587"/>
      <c r="I19" s="2587"/>
      <c r="J19" s="417"/>
    </row>
    <row r="20" spans="1:10" s="413" customFormat="1" ht="17.25" customHeight="1">
      <c r="A20" s="414">
        <v>10</v>
      </c>
      <c r="B20" s="2587"/>
      <c r="C20" s="2587"/>
      <c r="D20" s="2587"/>
      <c r="E20" s="2587"/>
      <c r="F20" s="2587"/>
      <c r="G20" s="2588"/>
      <c r="H20" s="2587"/>
      <c r="I20" s="2587"/>
      <c r="J20" s="417"/>
    </row>
    <row r="21" spans="1:10" s="413" customFormat="1" ht="17.25" customHeight="1">
      <c r="A21" s="414">
        <v>11</v>
      </c>
      <c r="B21" s="2588"/>
      <c r="C21" s="2597"/>
      <c r="D21" s="2592"/>
      <c r="E21" s="2593"/>
      <c r="F21" s="2587"/>
      <c r="G21" s="2588"/>
      <c r="H21" s="2591"/>
      <c r="I21" s="2591"/>
      <c r="J21" s="416"/>
    </row>
    <row r="22" spans="1:10" s="413" customFormat="1" ht="17.25" customHeight="1">
      <c r="A22" s="414">
        <v>12</v>
      </c>
      <c r="B22" s="2587"/>
      <c r="C22" s="2587"/>
      <c r="D22" s="2595"/>
      <c r="E22" s="2596"/>
      <c r="F22" s="2587"/>
      <c r="G22" s="2588"/>
      <c r="H22" s="2591"/>
      <c r="I22" s="2591"/>
      <c r="J22" s="416"/>
    </row>
    <row r="23" spans="1:10" s="413" customFormat="1" ht="17.25" customHeight="1">
      <c r="A23" s="414">
        <v>13</v>
      </c>
      <c r="B23" s="2588"/>
      <c r="C23" s="2597"/>
      <c r="D23" s="2592"/>
      <c r="E23" s="2593"/>
      <c r="F23" s="2588"/>
      <c r="G23" s="2594"/>
      <c r="H23" s="2591"/>
      <c r="I23" s="2591"/>
      <c r="J23" s="416"/>
    </row>
    <row r="24" spans="1:10" s="413" customFormat="1" ht="17.25" customHeight="1">
      <c r="A24" s="414">
        <v>14</v>
      </c>
      <c r="B24" s="2587"/>
      <c r="C24" s="2587"/>
      <c r="D24" s="2595"/>
      <c r="E24" s="2596"/>
      <c r="F24" s="2587"/>
      <c r="G24" s="2588"/>
      <c r="H24" s="2591"/>
      <c r="I24" s="2591"/>
      <c r="J24" s="416"/>
    </row>
    <row r="25" spans="1:10" s="413" customFormat="1" ht="17.25" customHeight="1">
      <c r="A25" s="414">
        <v>15</v>
      </c>
      <c r="B25" s="2587"/>
      <c r="C25" s="2587"/>
      <c r="D25" s="2592"/>
      <c r="E25" s="2597"/>
      <c r="F25" s="2587"/>
      <c r="G25" s="2588"/>
      <c r="H25" s="2591"/>
      <c r="I25" s="2591"/>
      <c r="J25" s="417"/>
    </row>
    <row r="26" spans="1:10" s="413" customFormat="1" ht="17.25" customHeight="1">
      <c r="A26" s="414">
        <v>16</v>
      </c>
      <c r="B26" s="2587"/>
      <c r="C26" s="2587"/>
      <c r="D26" s="2591"/>
      <c r="E26" s="2587"/>
      <c r="F26" s="2587"/>
      <c r="G26" s="2588"/>
      <c r="H26" s="2591"/>
      <c r="I26" s="2591"/>
      <c r="J26" s="417"/>
    </row>
    <row r="27" spans="1:10" s="413" customFormat="1" ht="17.25" customHeight="1">
      <c r="A27" s="414">
        <v>17</v>
      </c>
      <c r="B27" s="2587"/>
      <c r="C27" s="2587"/>
      <c r="D27" s="2587"/>
      <c r="E27" s="2587"/>
      <c r="F27" s="2587"/>
      <c r="G27" s="2588"/>
      <c r="H27" s="2591"/>
      <c r="I27" s="2591"/>
      <c r="J27" s="417"/>
    </row>
    <row r="28" spans="1:10" s="413" customFormat="1" ht="17.25" customHeight="1">
      <c r="A28" s="414">
        <v>18</v>
      </c>
      <c r="B28" s="2587"/>
      <c r="C28" s="2587"/>
      <c r="D28" s="2587"/>
      <c r="E28" s="2587"/>
      <c r="F28" s="2587"/>
      <c r="G28" s="2588"/>
      <c r="H28" s="2591"/>
      <c r="I28" s="2591"/>
      <c r="J28" s="417"/>
    </row>
    <row r="29" spans="1:10" s="413" customFormat="1" ht="17.25" customHeight="1">
      <c r="A29" s="414">
        <v>19</v>
      </c>
      <c r="B29" s="2587"/>
      <c r="C29" s="2587"/>
      <c r="D29" s="2587"/>
      <c r="E29" s="2587"/>
      <c r="F29" s="2587"/>
      <c r="G29" s="2588"/>
      <c r="H29" s="2591"/>
      <c r="I29" s="2591"/>
      <c r="J29" s="417"/>
    </row>
    <row r="30" spans="1:10" s="413" customFormat="1" ht="17.25" customHeight="1">
      <c r="A30" s="414">
        <v>20</v>
      </c>
      <c r="B30" s="2587"/>
      <c r="C30" s="2587"/>
      <c r="D30" s="2587"/>
      <c r="E30" s="2587"/>
      <c r="F30" s="2587"/>
      <c r="G30" s="2588"/>
      <c r="H30" s="2591"/>
      <c r="I30" s="2591"/>
      <c r="J30" s="417"/>
    </row>
    <row r="31" spans="1:10" s="413" customFormat="1" ht="17.25" customHeight="1">
      <c r="A31" s="414">
        <v>21</v>
      </c>
      <c r="B31" s="2587"/>
      <c r="C31" s="2587"/>
      <c r="D31" s="2835"/>
      <c r="E31" s="2836"/>
      <c r="F31" s="2587"/>
      <c r="G31" s="2588"/>
      <c r="H31" s="2591"/>
      <c r="I31" s="2591"/>
      <c r="J31" s="416"/>
    </row>
    <row r="32" spans="1:10" s="413" customFormat="1" ht="17.25" customHeight="1">
      <c r="A32" s="414">
        <v>22</v>
      </c>
      <c r="B32" s="2587"/>
      <c r="C32" s="2587"/>
      <c r="D32" s="2835"/>
      <c r="E32" s="2836"/>
      <c r="F32" s="2587"/>
      <c r="G32" s="2588"/>
      <c r="H32" s="2591"/>
      <c r="I32" s="2591"/>
      <c r="J32" s="416"/>
    </row>
    <row r="33" spans="1:10" s="413" customFormat="1" ht="17.25" customHeight="1">
      <c r="A33" s="414">
        <v>23</v>
      </c>
      <c r="B33" s="2587"/>
      <c r="C33" s="2587"/>
      <c r="D33" s="2835"/>
      <c r="E33" s="2836"/>
      <c r="F33" s="2587"/>
      <c r="G33" s="2588"/>
      <c r="H33" s="2591"/>
      <c r="I33" s="2591"/>
      <c r="J33" s="416"/>
    </row>
    <row r="34" spans="1:10" s="413" customFormat="1" ht="17.25" customHeight="1">
      <c r="A34" s="414">
        <v>24</v>
      </c>
      <c r="B34" s="2587"/>
      <c r="C34" s="2587"/>
      <c r="D34" s="2835"/>
      <c r="E34" s="2836"/>
      <c r="F34" s="2587"/>
      <c r="G34" s="2588"/>
      <c r="H34" s="2591"/>
      <c r="I34" s="2591"/>
      <c r="J34" s="417"/>
    </row>
    <row r="35" spans="1:10" s="413" customFormat="1" ht="17.25" customHeight="1">
      <c r="A35" s="414">
        <v>25</v>
      </c>
      <c r="B35" s="2587"/>
      <c r="C35" s="2587"/>
      <c r="D35" s="2835"/>
      <c r="E35" s="2836"/>
      <c r="F35" s="2587"/>
      <c r="G35" s="2588"/>
      <c r="H35" s="2591"/>
      <c r="I35" s="2591"/>
      <c r="J35" s="417"/>
    </row>
    <row r="36" spans="1:10" s="413" customFormat="1" ht="17.25" customHeight="1">
      <c r="A36" s="414">
        <v>26</v>
      </c>
      <c r="B36" s="2587"/>
      <c r="C36" s="2587"/>
      <c r="D36" s="2587"/>
      <c r="E36" s="2587"/>
      <c r="F36" s="2587"/>
      <c r="G36" s="2588"/>
      <c r="H36" s="2591"/>
      <c r="I36" s="2591"/>
      <c r="J36" s="417"/>
    </row>
    <row r="37" spans="1:10" s="413" customFormat="1" ht="17.25" customHeight="1">
      <c r="A37" s="414">
        <v>27</v>
      </c>
      <c r="B37" s="2587"/>
      <c r="C37" s="2587"/>
      <c r="D37" s="2587"/>
      <c r="E37" s="2587"/>
      <c r="F37" s="2587"/>
      <c r="G37" s="2588"/>
      <c r="H37" s="2591"/>
      <c r="I37" s="2591"/>
      <c r="J37" s="417"/>
    </row>
    <row r="38" spans="1:10" s="413" customFormat="1" ht="17.25" customHeight="1">
      <c r="A38" s="414">
        <v>28</v>
      </c>
      <c r="B38" s="2587"/>
      <c r="C38" s="2587"/>
      <c r="D38" s="2587"/>
      <c r="E38" s="2587"/>
      <c r="F38" s="2587"/>
      <c r="G38" s="2588"/>
      <c r="H38" s="2591"/>
      <c r="I38" s="2591"/>
      <c r="J38" s="417"/>
    </row>
    <row r="39" spans="1:10" s="413" customFormat="1" ht="17.25" customHeight="1">
      <c r="A39" s="414">
        <v>29</v>
      </c>
      <c r="B39" s="2587"/>
      <c r="C39" s="2587"/>
      <c r="D39" s="2587"/>
      <c r="E39" s="2587"/>
      <c r="F39" s="2587"/>
      <c r="G39" s="2588"/>
      <c r="H39" s="2591"/>
      <c r="I39" s="2591"/>
      <c r="J39" s="417"/>
    </row>
    <row r="40" spans="1:10" s="413" customFormat="1" ht="17.25" customHeight="1">
      <c r="A40" s="414">
        <v>30</v>
      </c>
      <c r="B40" s="2587"/>
      <c r="C40" s="2587"/>
      <c r="D40" s="2587"/>
      <c r="E40" s="2587"/>
      <c r="F40" s="2587"/>
      <c r="G40" s="2588"/>
      <c r="H40" s="2591"/>
      <c r="I40" s="2591"/>
      <c r="J40" s="417"/>
    </row>
    <row r="41" spans="1:10" ht="20.25" customHeight="1">
      <c r="A41" s="2589" t="s">
        <v>657</v>
      </c>
      <c r="B41" s="2590"/>
      <c r="C41" s="2590"/>
      <c r="D41" s="2590"/>
      <c r="E41" s="2590"/>
      <c r="F41" s="2590"/>
      <c r="G41" s="2590"/>
      <c r="H41" s="2590"/>
      <c r="I41" s="2590"/>
      <c r="J41" s="2590"/>
    </row>
    <row r="42" spans="1:10" ht="20.25" customHeight="1">
      <c r="A42" s="2590"/>
      <c r="B42" s="2590"/>
      <c r="C42" s="2590"/>
      <c r="D42" s="2590"/>
      <c r="E42" s="2590"/>
      <c r="F42" s="2590"/>
      <c r="G42" s="2590"/>
      <c r="H42" s="2590"/>
      <c r="I42" s="2590"/>
      <c r="J42" s="2590"/>
    </row>
  </sheetData>
  <customSheetViews>
    <customSheetView guid="{86B41AF5-FF3A-4416-A5C4-EFC15DC936A3}" showPageBreaks="1" showGridLines="0" view="pageBreakPreview">
      <selection activeCell="A2" sqref="A2:J2"/>
      <pageMargins left="0.7" right="0.7" top="0.75" bottom="0.75" header="0.3" footer="0.3"/>
      <pageSetup paperSize="9" scale="98" orientation="portrait" r:id="rId1"/>
    </customSheetView>
  </customSheetViews>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6"/>
  <pageMargins left="0.7" right="0.7" top="0.75" bottom="0.75" header="0.3" footer="0.3"/>
  <pageSetup paperSize="9" scale="98"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9">
    <tabColor rgb="FFFF0000"/>
  </sheetPr>
  <dimension ref="A1:I42"/>
  <sheetViews>
    <sheetView showGridLines="0" view="pageBreakPreview" zoomScale="110" zoomScaleNormal="100" zoomScaleSheetLayoutView="110" workbookViewId="0">
      <selection activeCell="H18" sqref="H18:I18"/>
    </sheetView>
  </sheetViews>
  <sheetFormatPr defaultRowHeight="13"/>
  <cols>
    <col min="1" max="1" width="5.26953125" style="381" customWidth="1"/>
    <col min="2" max="9" width="10.453125" style="381" customWidth="1"/>
    <col min="10" max="256" width="9" style="381"/>
    <col min="257" max="257" width="5.26953125" style="381" customWidth="1"/>
    <col min="258" max="265" width="10.453125" style="381" customWidth="1"/>
    <col min="266" max="512" width="9" style="381"/>
    <col min="513" max="513" width="5.26953125" style="381" customWidth="1"/>
    <col min="514" max="521" width="10.453125" style="381" customWidth="1"/>
    <col min="522" max="768" width="9" style="381"/>
    <col min="769" max="769" width="5.26953125" style="381" customWidth="1"/>
    <col min="770" max="777" width="10.453125" style="381" customWidth="1"/>
    <col min="778" max="1024" width="9" style="381"/>
    <col min="1025" max="1025" width="5.26953125" style="381" customWidth="1"/>
    <col min="1026" max="1033" width="10.453125" style="381" customWidth="1"/>
    <col min="1034" max="1280" width="9" style="381"/>
    <col min="1281" max="1281" width="5.26953125" style="381" customWidth="1"/>
    <col min="1282" max="1289" width="10.453125" style="381" customWidth="1"/>
    <col min="1290" max="1536" width="9" style="381"/>
    <col min="1537" max="1537" width="5.26953125" style="381" customWidth="1"/>
    <col min="1538" max="1545" width="10.453125" style="381" customWidth="1"/>
    <col min="1546" max="1792" width="9" style="381"/>
    <col min="1793" max="1793" width="5.26953125" style="381" customWidth="1"/>
    <col min="1794" max="1801" width="10.453125" style="381" customWidth="1"/>
    <col min="1802" max="2048" width="9" style="381"/>
    <col min="2049" max="2049" width="5.26953125" style="381" customWidth="1"/>
    <col min="2050" max="2057" width="10.453125" style="381" customWidth="1"/>
    <col min="2058" max="2304" width="9" style="381"/>
    <col min="2305" max="2305" width="5.26953125" style="381" customWidth="1"/>
    <col min="2306" max="2313" width="10.453125" style="381" customWidth="1"/>
    <col min="2314" max="2560" width="9" style="381"/>
    <col min="2561" max="2561" width="5.26953125" style="381" customWidth="1"/>
    <col min="2562" max="2569" width="10.453125" style="381" customWidth="1"/>
    <col min="2570" max="2816" width="9" style="381"/>
    <col min="2817" max="2817" width="5.26953125" style="381" customWidth="1"/>
    <col min="2818" max="2825" width="10.453125" style="381" customWidth="1"/>
    <col min="2826" max="3072" width="9" style="381"/>
    <col min="3073" max="3073" width="5.26953125" style="381" customWidth="1"/>
    <col min="3074" max="3081" width="10.453125" style="381" customWidth="1"/>
    <col min="3082" max="3328" width="9" style="381"/>
    <col min="3329" max="3329" width="5.26953125" style="381" customWidth="1"/>
    <col min="3330" max="3337" width="10.453125" style="381" customWidth="1"/>
    <col min="3338" max="3584" width="9" style="381"/>
    <col min="3585" max="3585" width="5.26953125" style="381" customWidth="1"/>
    <col min="3586" max="3593" width="10.453125" style="381" customWidth="1"/>
    <col min="3594" max="3840" width="9" style="381"/>
    <col min="3841" max="3841" width="5.26953125" style="381" customWidth="1"/>
    <col min="3842" max="3849" width="10.453125" style="381" customWidth="1"/>
    <col min="3850" max="4096" width="9" style="381"/>
    <col min="4097" max="4097" width="5.26953125" style="381" customWidth="1"/>
    <col min="4098" max="4105" width="10.453125" style="381" customWidth="1"/>
    <col min="4106" max="4352" width="9" style="381"/>
    <col min="4353" max="4353" width="5.26953125" style="381" customWidth="1"/>
    <col min="4354" max="4361" width="10.453125" style="381" customWidth="1"/>
    <col min="4362" max="4608" width="9" style="381"/>
    <col min="4609" max="4609" width="5.26953125" style="381" customWidth="1"/>
    <col min="4610" max="4617" width="10.453125" style="381" customWidth="1"/>
    <col min="4618" max="4864" width="9" style="381"/>
    <col min="4865" max="4865" width="5.26953125" style="381" customWidth="1"/>
    <col min="4866" max="4873" width="10.453125" style="381" customWidth="1"/>
    <col min="4874" max="5120" width="9" style="381"/>
    <col min="5121" max="5121" width="5.26953125" style="381" customWidth="1"/>
    <col min="5122" max="5129" width="10.453125" style="381" customWidth="1"/>
    <col min="5130" max="5376" width="9" style="381"/>
    <col min="5377" max="5377" width="5.26953125" style="381" customWidth="1"/>
    <col min="5378" max="5385" width="10.453125" style="381" customWidth="1"/>
    <col min="5386" max="5632" width="9" style="381"/>
    <col min="5633" max="5633" width="5.26953125" style="381" customWidth="1"/>
    <col min="5634" max="5641" width="10.453125" style="381" customWidth="1"/>
    <col min="5642" max="5888" width="9" style="381"/>
    <col min="5889" max="5889" width="5.26953125" style="381" customWidth="1"/>
    <col min="5890" max="5897" width="10.453125" style="381" customWidth="1"/>
    <col min="5898" max="6144" width="9" style="381"/>
    <col min="6145" max="6145" width="5.26953125" style="381" customWidth="1"/>
    <col min="6146" max="6153" width="10.453125" style="381" customWidth="1"/>
    <col min="6154" max="6400" width="9" style="381"/>
    <col min="6401" max="6401" width="5.26953125" style="381" customWidth="1"/>
    <col min="6402" max="6409" width="10.453125" style="381" customWidth="1"/>
    <col min="6410" max="6656" width="9" style="381"/>
    <col min="6657" max="6657" width="5.26953125" style="381" customWidth="1"/>
    <col min="6658" max="6665" width="10.453125" style="381" customWidth="1"/>
    <col min="6666" max="6912" width="9" style="381"/>
    <col min="6913" max="6913" width="5.26953125" style="381" customWidth="1"/>
    <col min="6914" max="6921" width="10.453125" style="381" customWidth="1"/>
    <col min="6922" max="7168" width="9" style="381"/>
    <col min="7169" max="7169" width="5.26953125" style="381" customWidth="1"/>
    <col min="7170" max="7177" width="10.453125" style="381" customWidth="1"/>
    <col min="7178" max="7424" width="9" style="381"/>
    <col min="7425" max="7425" width="5.26953125" style="381" customWidth="1"/>
    <col min="7426" max="7433" width="10.453125" style="381" customWidth="1"/>
    <col min="7434" max="7680" width="9" style="381"/>
    <col min="7681" max="7681" width="5.26953125" style="381" customWidth="1"/>
    <col min="7682" max="7689" width="10.453125" style="381" customWidth="1"/>
    <col min="7690" max="7936" width="9" style="381"/>
    <col min="7937" max="7937" width="5.26953125" style="381" customWidth="1"/>
    <col min="7938" max="7945" width="10.453125" style="381" customWidth="1"/>
    <col min="7946" max="8192" width="9" style="381"/>
    <col min="8193" max="8193" width="5.26953125" style="381" customWidth="1"/>
    <col min="8194" max="8201" width="10.453125" style="381" customWidth="1"/>
    <col min="8202" max="8448" width="9" style="381"/>
    <col min="8449" max="8449" width="5.26953125" style="381" customWidth="1"/>
    <col min="8450" max="8457" width="10.453125" style="381" customWidth="1"/>
    <col min="8458" max="8704" width="9" style="381"/>
    <col min="8705" max="8705" width="5.26953125" style="381" customWidth="1"/>
    <col min="8706" max="8713" width="10.453125" style="381" customWidth="1"/>
    <col min="8714" max="8960" width="9" style="381"/>
    <col min="8961" max="8961" width="5.26953125" style="381" customWidth="1"/>
    <col min="8962" max="8969" width="10.453125" style="381" customWidth="1"/>
    <col min="8970" max="9216" width="9" style="381"/>
    <col min="9217" max="9217" width="5.26953125" style="381" customWidth="1"/>
    <col min="9218" max="9225" width="10.453125" style="381" customWidth="1"/>
    <col min="9226" max="9472" width="9" style="381"/>
    <col min="9473" max="9473" width="5.26953125" style="381" customWidth="1"/>
    <col min="9474" max="9481" width="10.453125" style="381" customWidth="1"/>
    <col min="9482" max="9728" width="9" style="381"/>
    <col min="9729" max="9729" width="5.26953125" style="381" customWidth="1"/>
    <col min="9730" max="9737" width="10.453125" style="381" customWidth="1"/>
    <col min="9738" max="9984" width="9" style="381"/>
    <col min="9985" max="9985" width="5.26953125" style="381" customWidth="1"/>
    <col min="9986" max="9993" width="10.453125" style="381" customWidth="1"/>
    <col min="9994" max="10240" width="9" style="381"/>
    <col min="10241" max="10241" width="5.26953125" style="381" customWidth="1"/>
    <col min="10242" max="10249" width="10.453125" style="381" customWidth="1"/>
    <col min="10250" max="10496" width="9" style="381"/>
    <col min="10497" max="10497" width="5.26953125" style="381" customWidth="1"/>
    <col min="10498" max="10505" width="10.453125" style="381" customWidth="1"/>
    <col min="10506" max="10752" width="9" style="381"/>
    <col min="10753" max="10753" width="5.26953125" style="381" customWidth="1"/>
    <col min="10754" max="10761" width="10.453125" style="381" customWidth="1"/>
    <col min="10762" max="11008" width="9" style="381"/>
    <col min="11009" max="11009" width="5.26953125" style="381" customWidth="1"/>
    <col min="11010" max="11017" width="10.453125" style="381" customWidth="1"/>
    <col min="11018" max="11264" width="9" style="381"/>
    <col min="11265" max="11265" width="5.26953125" style="381" customWidth="1"/>
    <col min="11266" max="11273" width="10.453125" style="381" customWidth="1"/>
    <col min="11274" max="11520" width="9" style="381"/>
    <col min="11521" max="11521" width="5.26953125" style="381" customWidth="1"/>
    <col min="11522" max="11529" width="10.453125" style="381" customWidth="1"/>
    <col min="11530" max="11776" width="9" style="381"/>
    <col min="11777" max="11777" width="5.26953125" style="381" customWidth="1"/>
    <col min="11778" max="11785" width="10.453125" style="381" customWidth="1"/>
    <col min="11786" max="12032" width="9" style="381"/>
    <col min="12033" max="12033" width="5.26953125" style="381" customWidth="1"/>
    <col min="12034" max="12041" width="10.453125" style="381" customWidth="1"/>
    <col min="12042" max="12288" width="9" style="381"/>
    <col min="12289" max="12289" width="5.26953125" style="381" customWidth="1"/>
    <col min="12290" max="12297" width="10.453125" style="381" customWidth="1"/>
    <col min="12298" max="12544" width="9" style="381"/>
    <col min="12545" max="12545" width="5.26953125" style="381" customWidth="1"/>
    <col min="12546" max="12553" width="10.453125" style="381" customWidth="1"/>
    <col min="12554" max="12800" width="9" style="381"/>
    <col min="12801" max="12801" width="5.26953125" style="381" customWidth="1"/>
    <col min="12802" max="12809" width="10.453125" style="381" customWidth="1"/>
    <col min="12810" max="13056" width="9" style="381"/>
    <col min="13057" max="13057" width="5.26953125" style="381" customWidth="1"/>
    <col min="13058" max="13065" width="10.453125" style="381" customWidth="1"/>
    <col min="13066" max="13312" width="9" style="381"/>
    <col min="13313" max="13313" width="5.26953125" style="381" customWidth="1"/>
    <col min="13314" max="13321" width="10.453125" style="381" customWidth="1"/>
    <col min="13322" max="13568" width="9" style="381"/>
    <col min="13569" max="13569" width="5.26953125" style="381" customWidth="1"/>
    <col min="13570" max="13577" width="10.453125" style="381" customWidth="1"/>
    <col min="13578" max="13824" width="9" style="381"/>
    <col min="13825" max="13825" width="5.26953125" style="381" customWidth="1"/>
    <col min="13826" max="13833" width="10.453125" style="381" customWidth="1"/>
    <col min="13834" max="14080" width="9" style="381"/>
    <col min="14081" max="14081" width="5.26953125" style="381" customWidth="1"/>
    <col min="14082" max="14089" width="10.453125" style="381" customWidth="1"/>
    <col min="14090" max="14336" width="9" style="381"/>
    <col min="14337" max="14337" width="5.26953125" style="381" customWidth="1"/>
    <col min="14338" max="14345" width="10.453125" style="381" customWidth="1"/>
    <col min="14346" max="14592" width="9" style="381"/>
    <col min="14593" max="14593" width="5.26953125" style="381" customWidth="1"/>
    <col min="14594" max="14601" width="10.453125" style="381" customWidth="1"/>
    <col min="14602" max="14848" width="9" style="381"/>
    <col min="14849" max="14849" width="5.26953125" style="381" customWidth="1"/>
    <col min="14850" max="14857" width="10.453125" style="381" customWidth="1"/>
    <col min="14858" max="15104" width="9" style="381"/>
    <col min="15105" max="15105" width="5.26953125" style="381" customWidth="1"/>
    <col min="15106" max="15113" width="10.453125" style="381" customWidth="1"/>
    <col min="15114" max="15360" width="9" style="381"/>
    <col min="15361" max="15361" width="5.26953125" style="381" customWidth="1"/>
    <col min="15362" max="15369" width="10.453125" style="381" customWidth="1"/>
    <col min="15370" max="15616" width="9" style="381"/>
    <col min="15617" max="15617" width="5.26953125" style="381" customWidth="1"/>
    <col min="15618" max="15625" width="10.453125" style="381" customWidth="1"/>
    <col min="15626" max="15872" width="9" style="381"/>
    <col min="15873" max="15873" width="5.26953125" style="381" customWidth="1"/>
    <col min="15874" max="15881" width="10.453125" style="381" customWidth="1"/>
    <col min="15882" max="16128" width="9" style="381"/>
    <col min="16129" max="16129" width="5.26953125" style="381" customWidth="1"/>
    <col min="16130" max="16137" width="10.453125" style="381" customWidth="1"/>
    <col min="16138" max="16384" width="9" style="381"/>
  </cols>
  <sheetData>
    <row r="1" spans="1:9" ht="27.75" customHeight="1" thickBot="1">
      <c r="A1" s="2833" t="s">
        <v>1798</v>
      </c>
      <c r="B1" s="2834"/>
      <c r="G1" s="2599" t="s">
        <v>1026</v>
      </c>
      <c r="H1" s="2599"/>
      <c r="I1" s="2599"/>
    </row>
    <row r="2" spans="1:9" ht="84.75" customHeight="1">
      <c r="A2" s="2598" t="s">
        <v>658</v>
      </c>
      <c r="B2" s="2714"/>
      <c r="C2" s="2714"/>
      <c r="D2" s="2714"/>
      <c r="E2" s="2714"/>
      <c r="F2" s="2714"/>
      <c r="G2" s="2714"/>
      <c r="H2" s="2714"/>
      <c r="I2" s="2714"/>
    </row>
    <row r="3" spans="1:9" ht="15.75" customHeight="1">
      <c r="A3" s="2599"/>
      <c r="B3" s="2599"/>
      <c r="C3" s="2599"/>
      <c r="D3" s="2599"/>
      <c r="E3" s="2599"/>
    </row>
    <row r="4" spans="1:9" ht="15.75" customHeight="1" thickBot="1">
      <c r="A4" s="2600"/>
      <c r="B4" s="2600"/>
      <c r="C4" s="2600"/>
      <c r="D4" s="2601"/>
      <c r="E4" s="2599"/>
      <c r="F4" s="382"/>
    </row>
    <row r="5" spans="1:9" ht="17.25" customHeight="1">
      <c r="A5" s="2600"/>
      <c r="B5" s="2600"/>
      <c r="C5" s="2600"/>
      <c r="D5" s="418"/>
      <c r="E5" s="2837" t="s">
        <v>659</v>
      </c>
      <c r="F5" s="2838"/>
      <c r="G5" s="2715"/>
      <c r="H5" s="2666"/>
      <c r="I5" s="419"/>
    </row>
    <row r="6" spans="1:9" ht="17.25" customHeight="1">
      <c r="A6" s="2600"/>
      <c r="B6" s="2600"/>
      <c r="C6" s="2600"/>
      <c r="D6" s="418"/>
      <c r="E6" s="2839"/>
      <c r="F6" s="2840"/>
      <c r="G6" s="2724"/>
      <c r="H6" s="2668"/>
      <c r="I6" s="419"/>
    </row>
    <row r="7" spans="1:9" ht="17.25" customHeight="1" thickBot="1">
      <c r="A7" s="2600"/>
      <c r="B7" s="2600"/>
      <c r="C7" s="2600"/>
      <c r="D7" s="418"/>
      <c r="E7" s="2841"/>
      <c r="F7" s="2842"/>
      <c r="G7" s="2843"/>
      <c r="H7" s="2671"/>
      <c r="I7" s="419"/>
    </row>
    <row r="8" spans="1:9" ht="15.75" customHeight="1"/>
    <row r="9" spans="1:9" ht="15.75" customHeight="1">
      <c r="A9" s="413" t="s">
        <v>660</v>
      </c>
      <c r="B9" s="413"/>
      <c r="C9" s="413"/>
      <c r="D9" s="413"/>
      <c r="E9" s="413"/>
      <c r="F9" s="413"/>
      <c r="G9" s="413"/>
      <c r="H9" s="413"/>
      <c r="I9" s="413"/>
    </row>
    <row r="10" spans="1:9" s="413" customFormat="1" ht="30" customHeight="1">
      <c r="A10" s="414"/>
      <c r="B10" s="2587" t="s">
        <v>174</v>
      </c>
      <c r="C10" s="2587"/>
      <c r="D10" s="2587" t="s">
        <v>804</v>
      </c>
      <c r="E10" s="2587"/>
      <c r="F10" s="2587" t="s">
        <v>238</v>
      </c>
      <c r="G10" s="2588"/>
      <c r="H10" s="2602" t="s">
        <v>661</v>
      </c>
      <c r="I10" s="2587"/>
    </row>
    <row r="11" spans="1:9" s="413" customFormat="1" ht="17.25" customHeight="1">
      <c r="A11" s="414">
        <v>1</v>
      </c>
      <c r="B11" s="2587"/>
      <c r="C11" s="2587"/>
      <c r="D11" s="2595"/>
      <c r="E11" s="2596"/>
      <c r="F11" s="2587"/>
      <c r="G11" s="2588"/>
      <c r="H11" s="2591"/>
      <c r="I11" s="2591"/>
    </row>
    <row r="12" spans="1:9" s="413" customFormat="1" ht="17.25" customHeight="1">
      <c r="A12" s="414">
        <v>2</v>
      </c>
      <c r="B12" s="2587"/>
      <c r="C12" s="2587"/>
      <c r="D12" s="2595"/>
      <c r="E12" s="2596"/>
      <c r="F12" s="2587"/>
      <c r="G12" s="2588"/>
      <c r="H12" s="2591"/>
      <c r="I12" s="2591"/>
    </row>
    <row r="13" spans="1:9" s="413" customFormat="1" ht="17.25" customHeight="1">
      <c r="A13" s="414">
        <v>3</v>
      </c>
      <c r="B13" s="2588"/>
      <c r="C13" s="2597"/>
      <c r="D13" s="2592"/>
      <c r="E13" s="2593"/>
      <c r="F13" s="2588"/>
      <c r="G13" s="2594"/>
      <c r="H13" s="2591"/>
      <c r="I13" s="2591"/>
    </row>
    <row r="14" spans="1:9" s="413" customFormat="1" ht="17.25" customHeight="1">
      <c r="A14" s="414">
        <v>4</v>
      </c>
      <c r="B14" s="2588"/>
      <c r="C14" s="2597"/>
      <c r="D14" s="2592"/>
      <c r="E14" s="2593"/>
      <c r="F14" s="2588"/>
      <c r="G14" s="2594"/>
      <c r="H14" s="2591"/>
      <c r="I14" s="2591"/>
    </row>
    <row r="15" spans="1:9" s="413" customFormat="1" ht="17.25" customHeight="1">
      <c r="A15" s="414">
        <v>5</v>
      </c>
      <c r="B15" s="2588"/>
      <c r="C15" s="2597"/>
      <c r="D15" s="2592"/>
      <c r="E15" s="2593"/>
      <c r="F15" s="2588"/>
      <c r="G15" s="2594"/>
      <c r="H15" s="2591"/>
      <c r="I15" s="2591"/>
    </row>
    <row r="16" spans="1:9" s="413" customFormat="1" ht="17.25" customHeight="1">
      <c r="A16" s="414">
        <v>6</v>
      </c>
      <c r="B16" s="2588"/>
      <c r="C16" s="2597"/>
      <c r="D16" s="2592"/>
      <c r="E16" s="2593"/>
      <c r="F16" s="2588"/>
      <c r="G16" s="2594"/>
      <c r="H16" s="2591"/>
      <c r="I16" s="2591"/>
    </row>
    <row r="17" spans="1:9" s="413" customFormat="1" ht="17.25" customHeight="1">
      <c r="A17" s="414">
        <v>7</v>
      </c>
      <c r="B17" s="2587"/>
      <c r="C17" s="2587"/>
      <c r="D17" s="2587"/>
      <c r="E17" s="2587"/>
      <c r="F17" s="2587"/>
      <c r="G17" s="2588"/>
      <c r="H17" s="2587"/>
      <c r="I17" s="2587"/>
    </row>
    <row r="18" spans="1:9" s="413" customFormat="1" ht="17.25" customHeight="1">
      <c r="A18" s="414">
        <v>8</v>
      </c>
      <c r="B18" s="2587"/>
      <c r="C18" s="2587"/>
      <c r="D18" s="2587"/>
      <c r="E18" s="2587"/>
      <c r="F18" s="2587"/>
      <c r="G18" s="2588"/>
      <c r="H18" s="2587"/>
      <c r="I18" s="2587"/>
    </row>
    <row r="19" spans="1:9" s="413" customFormat="1" ht="17.25" customHeight="1">
      <c r="A19" s="414">
        <v>9</v>
      </c>
      <c r="B19" s="2587"/>
      <c r="C19" s="2587"/>
      <c r="D19" s="2587"/>
      <c r="E19" s="2587"/>
      <c r="F19" s="2587"/>
      <c r="G19" s="2588"/>
      <c r="H19" s="2587"/>
      <c r="I19" s="2587"/>
    </row>
    <row r="20" spans="1:9" s="413" customFormat="1" ht="17.25" customHeight="1">
      <c r="A20" s="414">
        <v>10</v>
      </c>
      <c r="B20" s="2587"/>
      <c r="C20" s="2587"/>
      <c r="D20" s="2587"/>
      <c r="E20" s="2587"/>
      <c r="F20" s="2587"/>
      <c r="G20" s="2588"/>
      <c r="H20" s="2587"/>
      <c r="I20" s="2587"/>
    </row>
    <row r="21" spans="1:9" s="413" customFormat="1" ht="17.25" customHeight="1">
      <c r="A21" s="414">
        <v>11</v>
      </c>
      <c r="B21" s="2588"/>
      <c r="C21" s="2597"/>
      <c r="D21" s="2592"/>
      <c r="E21" s="2593"/>
      <c r="F21" s="2587"/>
      <c r="G21" s="2588"/>
      <c r="H21" s="2591"/>
      <c r="I21" s="2591"/>
    </row>
    <row r="22" spans="1:9" s="413" customFormat="1" ht="17.25" customHeight="1">
      <c r="A22" s="414">
        <v>12</v>
      </c>
      <c r="B22" s="2587"/>
      <c r="C22" s="2587"/>
      <c r="D22" s="2595"/>
      <c r="E22" s="2596"/>
      <c r="F22" s="2587"/>
      <c r="G22" s="2588"/>
      <c r="H22" s="2591"/>
      <c r="I22" s="2591"/>
    </row>
    <row r="23" spans="1:9" s="413" customFormat="1" ht="17.25" customHeight="1">
      <c r="A23" s="414">
        <v>13</v>
      </c>
      <c r="B23" s="2588"/>
      <c r="C23" s="2597"/>
      <c r="D23" s="2592"/>
      <c r="E23" s="2593"/>
      <c r="F23" s="2588"/>
      <c r="G23" s="2594"/>
      <c r="H23" s="2591"/>
      <c r="I23" s="2591"/>
    </row>
    <row r="24" spans="1:9" s="413" customFormat="1" ht="17.25" customHeight="1">
      <c r="A24" s="414">
        <v>14</v>
      </c>
      <c r="B24" s="2587"/>
      <c r="C24" s="2587"/>
      <c r="D24" s="2595"/>
      <c r="E24" s="2596"/>
      <c r="F24" s="2587"/>
      <c r="G24" s="2588"/>
      <c r="H24" s="2591"/>
      <c r="I24" s="2591"/>
    </row>
    <row r="25" spans="1:9" s="413" customFormat="1" ht="17.25" customHeight="1">
      <c r="A25" s="414">
        <v>15</v>
      </c>
      <c r="B25" s="2587"/>
      <c r="C25" s="2587"/>
      <c r="D25" s="2592"/>
      <c r="E25" s="2597"/>
      <c r="F25" s="2587"/>
      <c r="G25" s="2588"/>
      <c r="H25" s="2591"/>
      <c r="I25" s="2591"/>
    </row>
    <row r="26" spans="1:9" s="413" customFormat="1" ht="17.25" customHeight="1">
      <c r="A26" s="414">
        <v>16</v>
      </c>
      <c r="B26" s="2587"/>
      <c r="C26" s="2587"/>
      <c r="D26" s="2591"/>
      <c r="E26" s="2587"/>
      <c r="F26" s="2587"/>
      <c r="G26" s="2588"/>
      <c r="H26" s="2591"/>
      <c r="I26" s="2591"/>
    </row>
    <row r="27" spans="1:9" s="413" customFormat="1" ht="17.25" customHeight="1">
      <c r="A27" s="414">
        <v>17</v>
      </c>
      <c r="B27" s="2587"/>
      <c r="C27" s="2587"/>
      <c r="D27" s="2587"/>
      <c r="E27" s="2587"/>
      <c r="F27" s="2587"/>
      <c r="G27" s="2588"/>
      <c r="H27" s="2591"/>
      <c r="I27" s="2591"/>
    </row>
    <row r="28" spans="1:9" s="413" customFormat="1" ht="17.25" customHeight="1">
      <c r="A28" s="414">
        <v>18</v>
      </c>
      <c r="B28" s="2587"/>
      <c r="C28" s="2587"/>
      <c r="D28" s="2587"/>
      <c r="E28" s="2587"/>
      <c r="F28" s="2587"/>
      <c r="G28" s="2588"/>
      <c r="H28" s="2591"/>
      <c r="I28" s="2591"/>
    </row>
    <row r="29" spans="1:9" s="413" customFormat="1" ht="17.25" customHeight="1">
      <c r="A29" s="414">
        <v>19</v>
      </c>
      <c r="B29" s="2587"/>
      <c r="C29" s="2587"/>
      <c r="D29" s="2587"/>
      <c r="E29" s="2587"/>
      <c r="F29" s="2587"/>
      <c r="G29" s="2588"/>
      <c r="H29" s="2591"/>
      <c r="I29" s="2591"/>
    </row>
    <row r="30" spans="1:9" s="413" customFormat="1" ht="17.25" customHeight="1">
      <c r="A30" s="414">
        <v>20</v>
      </c>
      <c r="B30" s="2587"/>
      <c r="C30" s="2587"/>
      <c r="D30" s="2587"/>
      <c r="E30" s="2587"/>
      <c r="F30" s="2587"/>
      <c r="G30" s="2588"/>
      <c r="H30" s="2591"/>
      <c r="I30" s="2591"/>
    </row>
    <row r="31" spans="1:9" s="413" customFormat="1" ht="17.25" customHeight="1">
      <c r="A31" s="414">
        <v>21</v>
      </c>
      <c r="B31" s="2587"/>
      <c r="C31" s="2587"/>
      <c r="D31" s="2835"/>
      <c r="E31" s="2836"/>
      <c r="F31" s="2587"/>
      <c r="G31" s="2588"/>
      <c r="H31" s="2591"/>
      <c r="I31" s="2591"/>
    </row>
    <row r="32" spans="1:9" s="413" customFormat="1" ht="17.25" customHeight="1">
      <c r="A32" s="414">
        <v>22</v>
      </c>
      <c r="B32" s="2587"/>
      <c r="C32" s="2587"/>
      <c r="D32" s="2835"/>
      <c r="E32" s="2836"/>
      <c r="F32" s="2587"/>
      <c r="G32" s="2588"/>
      <c r="H32" s="2591"/>
      <c r="I32" s="2591"/>
    </row>
    <row r="33" spans="1:9" s="413" customFormat="1" ht="17.25" customHeight="1">
      <c r="A33" s="414">
        <v>23</v>
      </c>
      <c r="B33" s="2587"/>
      <c r="C33" s="2587"/>
      <c r="D33" s="2835"/>
      <c r="E33" s="2836"/>
      <c r="F33" s="2587"/>
      <c r="G33" s="2588"/>
      <c r="H33" s="2591"/>
      <c r="I33" s="2591"/>
    </row>
    <row r="34" spans="1:9" s="413" customFormat="1" ht="17.25" customHeight="1">
      <c r="A34" s="414">
        <v>24</v>
      </c>
      <c r="B34" s="2587"/>
      <c r="C34" s="2587"/>
      <c r="D34" s="2835"/>
      <c r="E34" s="2836"/>
      <c r="F34" s="2587"/>
      <c r="G34" s="2588"/>
      <c r="H34" s="2591"/>
      <c r="I34" s="2591"/>
    </row>
    <row r="35" spans="1:9" s="413" customFormat="1" ht="17.25" customHeight="1">
      <c r="A35" s="414">
        <v>25</v>
      </c>
      <c r="B35" s="2587"/>
      <c r="C35" s="2587"/>
      <c r="D35" s="2835"/>
      <c r="E35" s="2836"/>
      <c r="F35" s="2587"/>
      <c r="G35" s="2588"/>
      <c r="H35" s="2591"/>
      <c r="I35" s="2591"/>
    </row>
    <row r="36" spans="1:9" s="413" customFormat="1" ht="17.25" customHeight="1">
      <c r="A36" s="414">
        <v>26</v>
      </c>
      <c r="B36" s="2587"/>
      <c r="C36" s="2587"/>
      <c r="D36" s="2587"/>
      <c r="E36" s="2587"/>
      <c r="F36" s="2587"/>
      <c r="G36" s="2588"/>
      <c r="H36" s="2591"/>
      <c r="I36" s="2591"/>
    </row>
    <row r="37" spans="1:9" s="413" customFormat="1" ht="17.25" customHeight="1">
      <c r="A37" s="414">
        <v>27</v>
      </c>
      <c r="B37" s="2587"/>
      <c r="C37" s="2587"/>
      <c r="D37" s="2587"/>
      <c r="E37" s="2587"/>
      <c r="F37" s="2587"/>
      <c r="G37" s="2588"/>
      <c r="H37" s="2591"/>
      <c r="I37" s="2591"/>
    </row>
    <row r="38" spans="1:9" s="413" customFormat="1" ht="17.25" customHeight="1">
      <c r="A38" s="414">
        <v>28</v>
      </c>
      <c r="B38" s="2587"/>
      <c r="C38" s="2587"/>
      <c r="D38" s="2587"/>
      <c r="E38" s="2587"/>
      <c r="F38" s="2587"/>
      <c r="G38" s="2588"/>
      <c r="H38" s="2591"/>
      <c r="I38" s="2591"/>
    </row>
    <row r="39" spans="1:9" s="413" customFormat="1" ht="17.25" customHeight="1">
      <c r="A39" s="414">
        <v>29</v>
      </c>
      <c r="B39" s="2587"/>
      <c r="C39" s="2587"/>
      <c r="D39" s="2587"/>
      <c r="E39" s="2587"/>
      <c r="F39" s="2587"/>
      <c r="G39" s="2588"/>
      <c r="H39" s="2591"/>
      <c r="I39" s="2591"/>
    </row>
    <row r="40" spans="1:9" s="413" customFormat="1" ht="17.25" customHeight="1">
      <c r="A40" s="414">
        <v>30</v>
      </c>
      <c r="B40" s="2587"/>
      <c r="C40" s="2587"/>
      <c r="D40" s="2587"/>
      <c r="E40" s="2587"/>
      <c r="F40" s="2587"/>
      <c r="G40" s="2588"/>
      <c r="H40" s="2591"/>
      <c r="I40" s="2591"/>
    </row>
    <row r="41" spans="1:9" ht="22.5" customHeight="1">
      <c r="A41" s="2589" t="s">
        <v>662</v>
      </c>
      <c r="B41" s="2590"/>
      <c r="C41" s="2590"/>
      <c r="D41" s="2590"/>
      <c r="E41" s="2590"/>
      <c r="F41" s="2590"/>
      <c r="G41" s="2590"/>
      <c r="H41" s="2590"/>
      <c r="I41" s="2590"/>
    </row>
    <row r="42" spans="1:9" ht="22.5" customHeight="1">
      <c r="A42" s="2590"/>
      <c r="B42" s="2590"/>
      <c r="C42" s="2590"/>
      <c r="D42" s="2590"/>
      <c r="E42" s="2590"/>
      <c r="F42" s="2590"/>
      <c r="G42" s="2590"/>
      <c r="H42" s="2590"/>
      <c r="I42" s="2590"/>
    </row>
  </sheetData>
  <customSheetViews>
    <customSheetView guid="{86B41AF5-FF3A-4416-A5C4-EFC15DC936A3}" scale="110" showPageBreaks="1" showGridLines="0" view="pageBreakPreview">
      <selection activeCell="A2" sqref="A2:I2"/>
      <pageMargins left="0.8" right="0.7" top="0.75" bottom="0.75" header="0.3" footer="0.3"/>
      <pageSetup paperSize="9" scale="98" orientation="portrait" r:id="rId1"/>
    </customSheetView>
  </customSheetViews>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6"/>
  <pageMargins left="0.8" right="0.7" top="0.75" bottom="0.75" header="0.3" footer="0.3"/>
  <pageSetup paperSize="9" scale="98"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0">
    <tabColor rgb="FFFF0000"/>
  </sheetPr>
  <dimension ref="A1:K47"/>
  <sheetViews>
    <sheetView showGridLines="0" view="pageBreakPreview" zoomScaleNormal="100" zoomScaleSheetLayoutView="100" workbookViewId="0">
      <selection activeCell="A2" sqref="A2:K2"/>
    </sheetView>
  </sheetViews>
  <sheetFormatPr defaultColWidth="9" defaultRowHeight="13"/>
  <cols>
    <col min="1" max="1" width="5.26953125" style="259" customWidth="1"/>
    <col min="2" max="5" width="9.453125" style="259" customWidth="1"/>
    <col min="6" max="6" width="11.26953125" style="259" customWidth="1"/>
    <col min="7" max="7" width="4.453125" style="259" customWidth="1"/>
    <col min="8" max="9" width="7.90625" style="259" customWidth="1"/>
    <col min="10" max="10" width="14.08984375" style="259" customWidth="1"/>
    <col min="11" max="11" width="13.26953125" style="259" customWidth="1"/>
    <col min="12" max="16384" width="9" style="259"/>
  </cols>
  <sheetData>
    <row r="1" spans="1:11" ht="27.75" customHeight="1">
      <c r="A1" s="585" t="s">
        <v>1030</v>
      </c>
      <c r="G1" s="1591" t="s">
        <v>1332</v>
      </c>
      <c r="H1" s="2241"/>
      <c r="I1" s="2241"/>
      <c r="J1" s="2241"/>
      <c r="K1" s="2241"/>
    </row>
    <row r="2" spans="1:11" ht="84.75" customHeight="1">
      <c r="A2" s="2628" t="s">
        <v>663</v>
      </c>
      <c r="B2" s="2572"/>
      <c r="C2" s="2572"/>
      <c r="D2" s="2572"/>
      <c r="E2" s="2572"/>
      <c r="F2" s="2572"/>
      <c r="G2" s="2572"/>
      <c r="H2" s="2572"/>
      <c r="I2" s="2572"/>
      <c r="J2" s="2572"/>
      <c r="K2" s="2572"/>
    </row>
    <row r="3" spans="1:11" ht="16.5" customHeight="1" thickBot="1">
      <c r="A3" s="269"/>
      <c r="B3" s="270"/>
      <c r="C3" s="270"/>
      <c r="D3" s="270"/>
      <c r="E3" s="270"/>
      <c r="F3" s="270"/>
      <c r="G3" s="270"/>
      <c r="H3" s="270"/>
      <c r="I3" s="270"/>
      <c r="J3" s="270"/>
      <c r="K3" s="270"/>
    </row>
    <row r="4" spans="1:11" ht="16.5" customHeight="1">
      <c r="A4" s="2858" t="s">
        <v>664</v>
      </c>
      <c r="B4" s="2859" t="s">
        <v>1329</v>
      </c>
      <c r="C4" s="2847"/>
      <c r="D4" s="2847"/>
      <c r="E4" s="2848"/>
      <c r="F4" s="2855" t="s">
        <v>281</v>
      </c>
      <c r="H4" s="2860" t="s">
        <v>1331</v>
      </c>
      <c r="I4" s="2860"/>
      <c r="J4" s="2860"/>
      <c r="K4" s="2860"/>
    </row>
    <row r="5" spans="1:11" ht="16.5" customHeight="1">
      <c r="A5" s="2844"/>
      <c r="B5" s="2849"/>
      <c r="C5" s="2850"/>
      <c r="D5" s="2850"/>
      <c r="E5" s="2851"/>
      <c r="F5" s="2856"/>
      <c r="H5" s="2860"/>
      <c r="I5" s="2860"/>
      <c r="J5" s="2860"/>
      <c r="K5" s="2860"/>
    </row>
    <row r="6" spans="1:11" ht="16.5" customHeight="1" thickBot="1">
      <c r="A6" s="2845"/>
      <c r="B6" s="2852"/>
      <c r="C6" s="2853"/>
      <c r="D6" s="2853"/>
      <c r="E6" s="2854"/>
      <c r="F6" s="2857"/>
      <c r="H6" s="2860"/>
      <c r="I6" s="2860"/>
      <c r="J6" s="2860"/>
      <c r="K6" s="2860"/>
    </row>
    <row r="7" spans="1:11" ht="16.5" customHeight="1">
      <c r="A7" s="2844" t="s">
        <v>561</v>
      </c>
      <c r="B7" s="2846" t="s">
        <v>665</v>
      </c>
      <c r="C7" s="2847"/>
      <c r="D7" s="2847"/>
      <c r="E7" s="2848"/>
      <c r="F7" s="2855" t="s">
        <v>281</v>
      </c>
      <c r="H7" s="2860"/>
      <c r="I7" s="2860"/>
      <c r="J7" s="2860"/>
      <c r="K7" s="2860"/>
    </row>
    <row r="8" spans="1:11" ht="16.5" customHeight="1">
      <c r="A8" s="2844"/>
      <c r="B8" s="2849"/>
      <c r="C8" s="2850"/>
      <c r="D8" s="2850"/>
      <c r="E8" s="2851"/>
      <c r="F8" s="2856"/>
      <c r="K8" s="271"/>
    </row>
    <row r="9" spans="1:11" ht="16.5" customHeight="1" thickBot="1">
      <c r="A9" s="2845"/>
      <c r="B9" s="2852"/>
      <c r="C9" s="2853"/>
      <c r="D9" s="2853"/>
      <c r="E9" s="2854"/>
      <c r="F9" s="2857"/>
      <c r="K9" s="271"/>
    </row>
    <row r="10" spans="1:11" ht="18.75" customHeight="1">
      <c r="A10" s="2844" t="s">
        <v>666</v>
      </c>
      <c r="B10" s="2846" t="s">
        <v>667</v>
      </c>
      <c r="C10" s="2847"/>
      <c r="D10" s="2847"/>
      <c r="E10" s="2848"/>
      <c r="F10" s="2855" t="s">
        <v>607</v>
      </c>
      <c r="K10" s="271"/>
    </row>
    <row r="11" spans="1:11" ht="18.75" customHeight="1">
      <c r="A11" s="2844"/>
      <c r="B11" s="2849"/>
      <c r="C11" s="2850"/>
      <c r="D11" s="2850"/>
      <c r="E11" s="2851"/>
      <c r="F11" s="2856"/>
      <c r="K11" s="271"/>
    </row>
    <row r="12" spans="1:11" ht="18.75" customHeight="1" thickBot="1">
      <c r="A12" s="2845"/>
      <c r="B12" s="2852"/>
      <c r="C12" s="2853"/>
      <c r="D12" s="2853"/>
      <c r="E12" s="2854"/>
      <c r="F12" s="2857"/>
      <c r="K12" s="271"/>
    </row>
    <row r="13" spans="1:11" ht="15.75" customHeight="1"/>
    <row r="14" spans="1:11" ht="15.75" customHeight="1">
      <c r="A14" s="262" t="s">
        <v>668</v>
      </c>
      <c r="B14" s="262"/>
      <c r="C14" s="262"/>
      <c r="D14" s="262"/>
      <c r="E14" s="262"/>
      <c r="F14" s="262"/>
      <c r="G14" s="262"/>
      <c r="H14" s="262"/>
      <c r="I14" s="262"/>
      <c r="J14" s="262"/>
      <c r="K14" s="262"/>
    </row>
    <row r="15" spans="1:11" s="262" customFormat="1" ht="30" customHeight="1">
      <c r="A15" s="263"/>
      <c r="B15" s="2587" t="s">
        <v>174</v>
      </c>
      <c r="C15" s="2587"/>
      <c r="D15" s="2587" t="s">
        <v>804</v>
      </c>
      <c r="E15" s="2587"/>
      <c r="F15" s="2587" t="s">
        <v>238</v>
      </c>
      <c r="G15" s="2588"/>
      <c r="H15" s="2602" t="s">
        <v>838</v>
      </c>
      <c r="I15" s="2587"/>
      <c r="J15" s="420" t="s">
        <v>839</v>
      </c>
      <c r="K15" s="415" t="s">
        <v>669</v>
      </c>
    </row>
    <row r="16" spans="1:11" s="262" customFormat="1" ht="17.25" customHeight="1">
      <c r="A16" s="263">
        <v>1</v>
      </c>
      <c r="B16" s="2867"/>
      <c r="C16" s="2867"/>
      <c r="D16" s="2868"/>
      <c r="E16" s="2869"/>
      <c r="F16" s="2867"/>
      <c r="G16" s="2861"/>
      <c r="H16" s="2866"/>
      <c r="I16" s="2866"/>
      <c r="J16" s="272"/>
      <c r="K16" s="264"/>
    </row>
    <row r="17" spans="1:11" s="262" customFormat="1" ht="17.25" customHeight="1">
      <c r="A17" s="263">
        <v>2</v>
      </c>
      <c r="B17" s="2867"/>
      <c r="C17" s="2867"/>
      <c r="D17" s="2868"/>
      <c r="E17" s="2869"/>
      <c r="F17" s="2867"/>
      <c r="G17" s="2861"/>
      <c r="H17" s="2866"/>
      <c r="I17" s="2866"/>
      <c r="J17" s="272"/>
      <c r="K17" s="264"/>
    </row>
    <row r="18" spans="1:11" s="262" customFormat="1" ht="17.25" customHeight="1">
      <c r="A18" s="263">
        <v>3</v>
      </c>
      <c r="B18" s="2861"/>
      <c r="C18" s="2862"/>
      <c r="D18" s="2863"/>
      <c r="E18" s="2864"/>
      <c r="F18" s="2861"/>
      <c r="G18" s="2865"/>
      <c r="H18" s="2866"/>
      <c r="I18" s="2866"/>
      <c r="J18" s="272"/>
      <c r="K18" s="264"/>
    </row>
    <row r="19" spans="1:11" s="262" customFormat="1" ht="17.25" customHeight="1">
      <c r="A19" s="263">
        <v>4</v>
      </c>
      <c r="B19" s="2861"/>
      <c r="C19" s="2862"/>
      <c r="D19" s="2863"/>
      <c r="E19" s="2864"/>
      <c r="F19" s="2861"/>
      <c r="G19" s="2865"/>
      <c r="H19" s="2866"/>
      <c r="I19" s="2866"/>
      <c r="J19" s="272"/>
      <c r="K19" s="264"/>
    </row>
    <row r="20" spans="1:11" s="262" customFormat="1" ht="17.25" customHeight="1">
      <c r="A20" s="263">
        <v>5</v>
      </c>
      <c r="B20" s="2861"/>
      <c r="C20" s="2862"/>
      <c r="D20" s="2863"/>
      <c r="E20" s="2864"/>
      <c r="F20" s="2861"/>
      <c r="G20" s="2865"/>
      <c r="H20" s="2866"/>
      <c r="I20" s="2866"/>
      <c r="J20" s="272"/>
      <c r="K20" s="264"/>
    </row>
    <row r="21" spans="1:11" s="262" customFormat="1" ht="17.25" customHeight="1">
      <c r="A21" s="263">
        <v>6</v>
      </c>
      <c r="B21" s="2861"/>
      <c r="C21" s="2862"/>
      <c r="D21" s="2863"/>
      <c r="E21" s="2864"/>
      <c r="F21" s="2861"/>
      <c r="G21" s="2865"/>
      <c r="H21" s="2866"/>
      <c r="I21" s="2866"/>
      <c r="J21" s="272"/>
      <c r="K21" s="265"/>
    </row>
    <row r="22" spans="1:11" s="262" customFormat="1" ht="17.25" customHeight="1">
      <c r="A22" s="263">
        <v>7</v>
      </c>
      <c r="B22" s="2867"/>
      <c r="C22" s="2867"/>
      <c r="D22" s="2867"/>
      <c r="E22" s="2867"/>
      <c r="F22" s="2867"/>
      <c r="G22" s="2861"/>
      <c r="H22" s="2867"/>
      <c r="I22" s="2867"/>
      <c r="J22" s="264"/>
      <c r="K22" s="265"/>
    </row>
    <row r="23" spans="1:11" s="262" customFormat="1" ht="17.25" customHeight="1">
      <c r="A23" s="263">
        <v>8</v>
      </c>
      <c r="B23" s="2867"/>
      <c r="C23" s="2867"/>
      <c r="D23" s="2867"/>
      <c r="E23" s="2867"/>
      <c r="F23" s="2867"/>
      <c r="G23" s="2861"/>
      <c r="H23" s="2867"/>
      <c r="I23" s="2867"/>
      <c r="J23" s="264"/>
      <c r="K23" s="265"/>
    </row>
    <row r="24" spans="1:11" s="262" customFormat="1" ht="17.25" customHeight="1">
      <c r="A24" s="263">
        <v>9</v>
      </c>
      <c r="B24" s="2867"/>
      <c r="C24" s="2867"/>
      <c r="D24" s="2867"/>
      <c r="E24" s="2867"/>
      <c r="F24" s="2867"/>
      <c r="G24" s="2861"/>
      <c r="H24" s="2867"/>
      <c r="I24" s="2867"/>
      <c r="J24" s="264"/>
      <c r="K24" s="265"/>
    </row>
    <row r="25" spans="1:11" s="262" customFormat="1" ht="17.25" customHeight="1">
      <c r="A25" s="263">
        <v>10</v>
      </c>
      <c r="B25" s="2867"/>
      <c r="C25" s="2867"/>
      <c r="D25" s="2867"/>
      <c r="E25" s="2867"/>
      <c r="F25" s="2867"/>
      <c r="G25" s="2861"/>
      <c r="H25" s="2867"/>
      <c r="I25" s="2867"/>
      <c r="J25" s="264"/>
      <c r="K25" s="265"/>
    </row>
    <row r="26" spans="1:11" s="262" customFormat="1" ht="17.25" customHeight="1">
      <c r="A26" s="263">
        <v>11</v>
      </c>
      <c r="B26" s="2861"/>
      <c r="C26" s="2862"/>
      <c r="D26" s="2863"/>
      <c r="E26" s="2864"/>
      <c r="F26" s="2867"/>
      <c r="G26" s="2861"/>
      <c r="H26" s="2866"/>
      <c r="I26" s="2866"/>
      <c r="J26" s="272"/>
      <c r="K26" s="264"/>
    </row>
    <row r="27" spans="1:11" s="262" customFormat="1" ht="17.25" customHeight="1">
      <c r="A27" s="263">
        <v>12</v>
      </c>
      <c r="B27" s="2867"/>
      <c r="C27" s="2867"/>
      <c r="D27" s="2868"/>
      <c r="E27" s="2869"/>
      <c r="F27" s="2867"/>
      <c r="G27" s="2861"/>
      <c r="H27" s="2866"/>
      <c r="I27" s="2866"/>
      <c r="J27" s="272"/>
      <c r="K27" s="264"/>
    </row>
    <row r="28" spans="1:11" s="262" customFormat="1" ht="17.25" customHeight="1">
      <c r="A28" s="263">
        <v>13</v>
      </c>
      <c r="B28" s="2861"/>
      <c r="C28" s="2862"/>
      <c r="D28" s="2863"/>
      <c r="E28" s="2864"/>
      <c r="F28" s="2861"/>
      <c r="G28" s="2865"/>
      <c r="H28" s="2866"/>
      <c r="I28" s="2866"/>
      <c r="J28" s="272"/>
      <c r="K28" s="264"/>
    </row>
    <row r="29" spans="1:11" s="262" customFormat="1" ht="17.25" customHeight="1">
      <c r="A29" s="263">
        <v>14</v>
      </c>
      <c r="B29" s="2867"/>
      <c r="C29" s="2867"/>
      <c r="D29" s="2868"/>
      <c r="E29" s="2869"/>
      <c r="F29" s="2867"/>
      <c r="G29" s="2861"/>
      <c r="H29" s="2866"/>
      <c r="I29" s="2866"/>
      <c r="J29" s="272"/>
      <c r="K29" s="264"/>
    </row>
    <row r="30" spans="1:11" s="262" customFormat="1" ht="17.25" customHeight="1">
      <c r="A30" s="263">
        <v>15</v>
      </c>
      <c r="B30" s="2867"/>
      <c r="C30" s="2867"/>
      <c r="D30" s="2863"/>
      <c r="E30" s="2862"/>
      <c r="F30" s="2867"/>
      <c r="G30" s="2861"/>
      <c r="H30" s="2866"/>
      <c r="I30" s="2866"/>
      <c r="J30" s="272"/>
      <c r="K30" s="265"/>
    </row>
    <row r="31" spans="1:11" s="262" customFormat="1" ht="17.25" customHeight="1">
      <c r="A31" s="263">
        <v>16</v>
      </c>
      <c r="B31" s="2867"/>
      <c r="C31" s="2867"/>
      <c r="D31" s="2866"/>
      <c r="E31" s="2867"/>
      <c r="F31" s="2867"/>
      <c r="G31" s="2861"/>
      <c r="H31" s="2866"/>
      <c r="I31" s="2866"/>
      <c r="J31" s="272"/>
      <c r="K31" s="265"/>
    </row>
    <row r="32" spans="1:11" s="262" customFormat="1" ht="17.25" customHeight="1">
      <c r="A32" s="263">
        <v>17</v>
      </c>
      <c r="B32" s="2867"/>
      <c r="C32" s="2867"/>
      <c r="D32" s="2867"/>
      <c r="E32" s="2867"/>
      <c r="F32" s="2867"/>
      <c r="G32" s="2861"/>
      <c r="H32" s="2866"/>
      <c r="I32" s="2866"/>
      <c r="J32" s="272"/>
      <c r="K32" s="265"/>
    </row>
    <row r="33" spans="1:11" s="262" customFormat="1" ht="17.25" customHeight="1">
      <c r="A33" s="263">
        <v>18</v>
      </c>
      <c r="B33" s="2867"/>
      <c r="C33" s="2867"/>
      <c r="D33" s="2867"/>
      <c r="E33" s="2867"/>
      <c r="F33" s="2867"/>
      <c r="G33" s="2861"/>
      <c r="H33" s="2866"/>
      <c r="I33" s="2866"/>
      <c r="J33" s="272"/>
      <c r="K33" s="265"/>
    </row>
    <row r="34" spans="1:11" s="262" customFormat="1" ht="17.25" customHeight="1">
      <c r="A34" s="263">
        <v>19</v>
      </c>
      <c r="B34" s="2867"/>
      <c r="C34" s="2867"/>
      <c r="D34" s="2867"/>
      <c r="E34" s="2867"/>
      <c r="F34" s="2867"/>
      <c r="G34" s="2861"/>
      <c r="H34" s="2866"/>
      <c r="I34" s="2866"/>
      <c r="J34" s="272"/>
      <c r="K34" s="265"/>
    </row>
    <row r="35" spans="1:11" s="262" customFormat="1" ht="17.25" customHeight="1">
      <c r="A35" s="263">
        <v>20</v>
      </c>
      <c r="B35" s="2867"/>
      <c r="C35" s="2867"/>
      <c r="D35" s="2867"/>
      <c r="E35" s="2867"/>
      <c r="F35" s="2867"/>
      <c r="G35" s="2861"/>
      <c r="H35" s="2866"/>
      <c r="I35" s="2866"/>
      <c r="J35" s="272"/>
      <c r="K35" s="265"/>
    </row>
    <row r="36" spans="1:11" s="262" customFormat="1" ht="17.25" customHeight="1">
      <c r="A36" s="263">
        <v>21</v>
      </c>
      <c r="B36" s="2867"/>
      <c r="C36" s="2867"/>
      <c r="D36" s="2870"/>
      <c r="E36" s="2871"/>
      <c r="F36" s="2867"/>
      <c r="G36" s="2861"/>
      <c r="H36" s="2866"/>
      <c r="I36" s="2866"/>
      <c r="J36" s="272"/>
      <c r="K36" s="264"/>
    </row>
    <row r="37" spans="1:11" s="262" customFormat="1" ht="17.25" customHeight="1">
      <c r="A37" s="263">
        <v>22</v>
      </c>
      <c r="B37" s="2867"/>
      <c r="C37" s="2867"/>
      <c r="D37" s="2870"/>
      <c r="E37" s="2871"/>
      <c r="F37" s="2867"/>
      <c r="G37" s="2861"/>
      <c r="H37" s="2866"/>
      <c r="I37" s="2866"/>
      <c r="J37" s="272"/>
      <c r="K37" s="264"/>
    </row>
    <row r="38" spans="1:11" s="262" customFormat="1" ht="17.25" customHeight="1">
      <c r="A38" s="263">
        <v>23</v>
      </c>
      <c r="B38" s="2867"/>
      <c r="C38" s="2867"/>
      <c r="D38" s="2870"/>
      <c r="E38" s="2871"/>
      <c r="F38" s="2867"/>
      <c r="G38" s="2861"/>
      <c r="H38" s="2866"/>
      <c r="I38" s="2866"/>
      <c r="J38" s="272"/>
      <c r="K38" s="264"/>
    </row>
    <row r="39" spans="1:11" s="262" customFormat="1" ht="17.25" customHeight="1">
      <c r="A39" s="263">
        <v>24</v>
      </c>
      <c r="B39" s="2867"/>
      <c r="C39" s="2867"/>
      <c r="D39" s="2870"/>
      <c r="E39" s="2871"/>
      <c r="F39" s="2867"/>
      <c r="G39" s="2861"/>
      <c r="H39" s="2866"/>
      <c r="I39" s="2866"/>
      <c r="J39" s="272"/>
      <c r="K39" s="265"/>
    </row>
    <row r="40" spans="1:11" s="262" customFormat="1" ht="17.25" customHeight="1">
      <c r="A40" s="263">
        <v>25</v>
      </c>
      <c r="B40" s="2867"/>
      <c r="C40" s="2867"/>
      <c r="D40" s="2870"/>
      <c r="E40" s="2871"/>
      <c r="F40" s="2867"/>
      <c r="G40" s="2861"/>
      <c r="H40" s="2866"/>
      <c r="I40" s="2866"/>
      <c r="J40" s="272"/>
      <c r="K40" s="265"/>
    </row>
    <row r="41" spans="1:11" s="262" customFormat="1" ht="17.25" customHeight="1">
      <c r="A41" s="263">
        <v>26</v>
      </c>
      <c r="B41" s="2867"/>
      <c r="C41" s="2867"/>
      <c r="D41" s="2867"/>
      <c r="E41" s="2867"/>
      <c r="F41" s="2867"/>
      <c r="G41" s="2861"/>
      <c r="H41" s="2866"/>
      <c r="I41" s="2866"/>
      <c r="J41" s="272"/>
      <c r="K41" s="265"/>
    </row>
    <row r="42" spans="1:11" s="262" customFormat="1" ht="17.25" customHeight="1">
      <c r="A42" s="263">
        <v>27</v>
      </c>
      <c r="B42" s="2867"/>
      <c r="C42" s="2867"/>
      <c r="D42" s="2867"/>
      <c r="E42" s="2867"/>
      <c r="F42" s="2867"/>
      <c r="G42" s="2861"/>
      <c r="H42" s="2866"/>
      <c r="I42" s="2866"/>
      <c r="J42" s="272"/>
      <c r="K42" s="265"/>
    </row>
    <row r="43" spans="1:11" s="262" customFormat="1" ht="17.25" customHeight="1">
      <c r="A43" s="263">
        <v>28</v>
      </c>
      <c r="B43" s="2867"/>
      <c r="C43" s="2867"/>
      <c r="D43" s="2867"/>
      <c r="E43" s="2867"/>
      <c r="F43" s="2867"/>
      <c r="G43" s="2861"/>
      <c r="H43" s="2866"/>
      <c r="I43" s="2866"/>
      <c r="J43" s="272"/>
      <c r="K43" s="265"/>
    </row>
    <row r="44" spans="1:11" s="262" customFormat="1" ht="17.25" customHeight="1">
      <c r="A44" s="263">
        <v>29</v>
      </c>
      <c r="B44" s="2867"/>
      <c r="C44" s="2867"/>
      <c r="D44" s="2867"/>
      <c r="E44" s="2867"/>
      <c r="F44" s="2867"/>
      <c r="G44" s="2861"/>
      <c r="H44" s="2866"/>
      <c r="I44" s="2866"/>
      <c r="J44" s="272"/>
      <c r="K44" s="265"/>
    </row>
    <row r="45" spans="1:11" s="262" customFormat="1" ht="17.25" customHeight="1">
      <c r="A45" s="263">
        <v>30</v>
      </c>
      <c r="B45" s="2867"/>
      <c r="C45" s="2867"/>
      <c r="D45" s="2867"/>
      <c r="E45" s="2867"/>
      <c r="F45" s="2867"/>
      <c r="G45" s="2861"/>
      <c r="H45" s="2866"/>
      <c r="I45" s="2866"/>
      <c r="J45" s="272"/>
      <c r="K45" s="265"/>
    </row>
    <row r="46" spans="1:11" ht="30" customHeight="1">
      <c r="A46" s="2660" t="s">
        <v>1330</v>
      </c>
      <c r="B46" s="2661"/>
      <c r="C46" s="2661"/>
      <c r="D46" s="2661"/>
      <c r="E46" s="2661"/>
      <c r="F46" s="2661"/>
      <c r="G46" s="2661"/>
      <c r="H46" s="2661"/>
      <c r="I46" s="2661"/>
      <c r="J46" s="2661"/>
      <c r="K46" s="2661"/>
    </row>
    <row r="47" spans="1:11" ht="30" customHeight="1">
      <c r="A47" s="2661"/>
      <c r="B47" s="2661"/>
      <c r="C47" s="2661"/>
      <c r="D47" s="2661"/>
      <c r="E47" s="2661"/>
      <c r="F47" s="2661"/>
      <c r="G47" s="2661"/>
      <c r="H47" s="2661"/>
      <c r="I47" s="2661"/>
      <c r="J47" s="2661"/>
      <c r="K47" s="2661"/>
    </row>
  </sheetData>
  <customSheetViews>
    <customSheetView guid="{86B41AF5-FF3A-4416-A5C4-EFC15DC936A3}" showPageBreaks="1" showGridLines="0" view="pageBreakPreview">
      <selection activeCell="A2" sqref="A2:K2"/>
      <pageMargins left="0.7" right="0.7" top="0.75" bottom="0.75" header="0.3" footer="0.3"/>
      <pageSetup paperSize="9" scale="87" orientation="portrait" r:id="rId1"/>
    </customSheetView>
  </customSheetViews>
  <mergeCells count="137">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 ref="H4:K7"/>
  </mergeCells>
  <phoneticPr fontId="6"/>
  <pageMargins left="0.7" right="0.7" top="0.75" bottom="0.75" header="0.3" footer="0.3"/>
  <pageSetup paperSize="9" scale="87"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1">
    <tabColor theme="0" tint="-4.9989318521683403E-2"/>
  </sheetPr>
  <dimension ref="A1:J16"/>
  <sheetViews>
    <sheetView showGridLines="0" view="pageBreakPreview" zoomScaleNormal="100" zoomScaleSheetLayoutView="100" workbookViewId="0">
      <selection activeCell="B1" sqref="B1"/>
    </sheetView>
  </sheetViews>
  <sheetFormatPr defaultColWidth="9" defaultRowHeight="13"/>
  <cols>
    <col min="1" max="1" width="1.26953125" style="187" customWidth="1"/>
    <col min="2" max="2" width="24.26953125" style="187" customWidth="1"/>
    <col min="3" max="3" width="4" style="187" customWidth="1"/>
    <col min="4" max="5" width="20.08984375" style="187" customWidth="1"/>
    <col min="6" max="6" width="12.7265625" style="187" customWidth="1"/>
    <col min="7" max="7" width="11.26953125" style="187" customWidth="1"/>
    <col min="8" max="8" width="3.08984375" style="187" customWidth="1"/>
    <col min="9" max="9" width="3.7265625" style="187" customWidth="1"/>
    <col min="10" max="10" width="2.453125" style="187" customWidth="1"/>
    <col min="11" max="16384" width="9" style="187"/>
  </cols>
  <sheetData>
    <row r="1" spans="1:10" ht="27.75" customHeight="1">
      <c r="A1" s="196"/>
      <c r="B1" s="584" t="s">
        <v>1029</v>
      </c>
      <c r="F1" s="1565" t="s">
        <v>793</v>
      </c>
      <c r="G1" s="2872"/>
      <c r="H1" s="2872"/>
    </row>
    <row r="2" spans="1:10" ht="21" customHeight="1">
      <c r="A2" s="196"/>
      <c r="F2" s="254"/>
    </row>
    <row r="3" spans="1:10" ht="36" customHeight="1">
      <c r="B3" s="2873" t="s">
        <v>670</v>
      </c>
      <c r="C3" s="2874"/>
      <c r="D3" s="2874"/>
      <c r="E3" s="2874"/>
      <c r="F3" s="2874"/>
      <c r="G3" s="2874"/>
      <c r="H3" s="2874"/>
    </row>
    <row r="4" spans="1:10" ht="28.5" customHeight="1">
      <c r="A4" s="197"/>
      <c r="B4" s="197"/>
      <c r="C4" s="197"/>
      <c r="D4" s="197"/>
      <c r="E4" s="197"/>
      <c r="F4" s="197"/>
      <c r="G4" s="197"/>
      <c r="H4" s="197"/>
    </row>
    <row r="5" spans="1:10" ht="36" customHeight="1">
      <c r="A5" s="197"/>
      <c r="B5" s="198" t="s">
        <v>230</v>
      </c>
      <c r="C5" s="2875"/>
      <c r="D5" s="2876"/>
      <c r="E5" s="2876"/>
      <c r="F5" s="2876"/>
      <c r="G5" s="2876"/>
      <c r="H5" s="2877"/>
    </row>
    <row r="6" spans="1:10" ht="36.75" customHeight="1">
      <c r="B6" s="199" t="s">
        <v>231</v>
      </c>
      <c r="C6" s="2878" t="s">
        <v>582</v>
      </c>
      <c r="D6" s="2878"/>
      <c r="E6" s="2878"/>
      <c r="F6" s="2878"/>
      <c r="G6" s="2878"/>
      <c r="H6" s="2879"/>
    </row>
    <row r="7" spans="1:10" ht="81" customHeight="1">
      <c r="B7" s="273" t="s">
        <v>671</v>
      </c>
      <c r="C7" s="2880" t="s">
        <v>672</v>
      </c>
      <c r="D7" s="2881"/>
      <c r="E7" s="2881"/>
      <c r="F7" s="2882"/>
      <c r="G7" s="2883" t="s">
        <v>280</v>
      </c>
      <c r="H7" s="2884"/>
    </row>
    <row r="8" spans="1:10" ht="238.5" customHeight="1">
      <c r="B8" s="274" t="s">
        <v>673</v>
      </c>
      <c r="C8" s="2880" t="s">
        <v>674</v>
      </c>
      <c r="D8" s="2881"/>
      <c r="E8" s="2881"/>
      <c r="F8" s="2882"/>
      <c r="G8" s="2883" t="s">
        <v>280</v>
      </c>
      <c r="H8" s="2884"/>
    </row>
    <row r="9" spans="1:10" ht="75" customHeight="1">
      <c r="B9" s="273" t="s">
        <v>675</v>
      </c>
      <c r="C9" s="2880" t="s">
        <v>676</v>
      </c>
      <c r="D9" s="2881"/>
      <c r="E9" s="2881"/>
      <c r="F9" s="2882"/>
      <c r="G9" s="2883" t="s">
        <v>280</v>
      </c>
      <c r="H9" s="2884"/>
    </row>
    <row r="10" spans="1:10" ht="120.75" customHeight="1">
      <c r="B10" s="274" t="s">
        <v>677</v>
      </c>
      <c r="C10" s="2880" t="s">
        <v>678</v>
      </c>
      <c r="D10" s="2881"/>
      <c r="E10" s="2881"/>
      <c r="F10" s="2882"/>
      <c r="G10" s="2883" t="s">
        <v>280</v>
      </c>
      <c r="H10" s="2884"/>
    </row>
    <row r="12" spans="1:10" ht="17.25" customHeight="1">
      <c r="B12" s="200" t="s">
        <v>583</v>
      </c>
      <c r="C12" s="201"/>
      <c r="D12" s="201"/>
      <c r="E12" s="201"/>
      <c r="F12" s="201"/>
      <c r="G12" s="201"/>
      <c r="H12" s="201"/>
      <c r="I12" s="201"/>
      <c r="J12" s="201"/>
    </row>
    <row r="13" spans="1:10" ht="35.25" customHeight="1">
      <c r="B13" s="2885" t="s">
        <v>679</v>
      </c>
      <c r="C13" s="2885"/>
      <c r="D13" s="2885"/>
      <c r="E13" s="2885"/>
      <c r="F13" s="2885"/>
      <c r="G13" s="2885"/>
      <c r="H13" s="2885"/>
      <c r="I13" s="201"/>
      <c r="J13" s="201"/>
    </row>
    <row r="14" spans="1:10" ht="17.25" customHeight="1">
      <c r="B14" s="202" t="s">
        <v>680</v>
      </c>
      <c r="C14" s="201"/>
      <c r="D14" s="201"/>
      <c r="E14" s="201"/>
      <c r="F14" s="201"/>
      <c r="G14" s="201"/>
      <c r="H14" s="201"/>
      <c r="I14" s="201"/>
      <c r="J14" s="201"/>
    </row>
    <row r="15" spans="1:10" ht="17.25" customHeight="1">
      <c r="B15" s="202" t="s">
        <v>681</v>
      </c>
      <c r="C15" s="201"/>
      <c r="D15" s="201"/>
      <c r="E15" s="201"/>
      <c r="F15" s="201"/>
      <c r="G15" s="201"/>
      <c r="H15" s="201"/>
      <c r="I15" s="201"/>
      <c r="J15" s="201"/>
    </row>
    <row r="16" spans="1:10">
      <c r="B16" s="200"/>
    </row>
  </sheetData>
  <customSheetViews>
    <customSheetView guid="{86B41AF5-FF3A-4416-A5C4-EFC15DC936A3}" showPageBreaks="1" showGridLines="0" view="pageBreakPreview">
      <selection activeCell="B3" sqref="B3:H3"/>
      <pageMargins left="0.7" right="0.7" top="0.75" bottom="0.75" header="0.3" footer="0.3"/>
      <pageSetup paperSize="9" scale="92" orientation="portrait" r:id="rId1"/>
    </customSheetView>
  </customSheetViews>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6"/>
  <pageMargins left="0.7" right="0.7" top="0.75" bottom="0.75" header="0.3" footer="0.3"/>
  <pageSetup paperSize="9" scale="92" orientation="portrait" r:id="rId2"/>
  <drawing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07B9-FDE1-400B-A863-AFEC8AC264E5}">
  <dimension ref="A1:L36"/>
  <sheetViews>
    <sheetView view="pageBreakPreview" zoomScale="110" zoomScaleNormal="100" zoomScaleSheetLayoutView="110" workbookViewId="0">
      <selection activeCell="H10" sqref="H10:I10"/>
    </sheetView>
  </sheetViews>
  <sheetFormatPr defaultRowHeight="13"/>
  <cols>
    <col min="1" max="1" width="1.08984375" style="777" customWidth="1"/>
    <col min="2" max="2" width="20" style="777" customWidth="1"/>
    <col min="3" max="3" width="9.7265625" style="777" customWidth="1"/>
    <col min="4" max="4" width="15.26953125" style="777" customWidth="1"/>
    <col min="5" max="5" width="17.453125" style="777" customWidth="1"/>
    <col min="6" max="6" width="12.7265625" style="777" customWidth="1"/>
    <col min="7" max="7" width="11" style="777" customWidth="1"/>
    <col min="8" max="8" width="5" style="777" customWidth="1"/>
    <col min="9" max="9" width="3.6328125" style="777" customWidth="1"/>
    <col min="10" max="10" width="8.36328125" style="777" customWidth="1"/>
    <col min="11" max="11" width="1" style="777" customWidth="1"/>
    <col min="12" max="12" width="2.453125" style="777" customWidth="1"/>
    <col min="13" max="259" width="9" style="777"/>
    <col min="260" max="260" width="1.08984375" style="777" customWidth="1"/>
    <col min="261" max="262" width="15.6328125" style="777" customWidth="1"/>
    <col min="263" max="263" width="15.26953125" style="777" customWidth="1"/>
    <col min="264" max="264" width="17.453125" style="777" customWidth="1"/>
    <col min="265" max="265" width="15.08984375" style="777" customWidth="1"/>
    <col min="266" max="266" width="15.26953125" style="777" customWidth="1"/>
    <col min="267" max="267" width="3.7265625" style="777" customWidth="1"/>
    <col min="268" max="268" width="2.453125" style="777" customWidth="1"/>
    <col min="269" max="515" width="9" style="777"/>
    <col min="516" max="516" width="1.08984375" style="777" customWidth="1"/>
    <col min="517" max="518" width="15.6328125" style="777" customWidth="1"/>
    <col min="519" max="519" width="15.26953125" style="777" customWidth="1"/>
    <col min="520" max="520" width="17.453125" style="777" customWidth="1"/>
    <col min="521" max="521" width="15.08984375" style="777" customWidth="1"/>
    <col min="522" max="522" width="15.26953125" style="777" customWidth="1"/>
    <col min="523" max="523" width="3.7265625" style="777" customWidth="1"/>
    <col min="524" max="524" width="2.453125" style="777" customWidth="1"/>
    <col min="525" max="771" width="9" style="777"/>
    <col min="772" max="772" width="1.08984375" style="777" customWidth="1"/>
    <col min="773" max="774" width="15.6328125" style="777" customWidth="1"/>
    <col min="775" max="775" width="15.26953125" style="777" customWidth="1"/>
    <col min="776" max="776" width="17.453125" style="777" customWidth="1"/>
    <col min="777" max="777" width="15.08984375" style="777" customWidth="1"/>
    <col min="778" max="778" width="15.26953125" style="777" customWidth="1"/>
    <col min="779" max="779" width="3.7265625" style="777" customWidth="1"/>
    <col min="780" max="780" width="2.453125" style="777" customWidth="1"/>
    <col min="781" max="1027" width="9" style="777"/>
    <col min="1028" max="1028" width="1.08984375" style="777" customWidth="1"/>
    <col min="1029" max="1030" width="15.6328125" style="777" customWidth="1"/>
    <col min="1031" max="1031" width="15.26953125" style="777" customWidth="1"/>
    <col min="1032" max="1032" width="17.453125" style="777" customWidth="1"/>
    <col min="1033" max="1033" width="15.08984375" style="777" customWidth="1"/>
    <col min="1034" max="1034" width="15.26953125" style="777" customWidth="1"/>
    <col min="1035" max="1035" width="3.7265625" style="777" customWidth="1"/>
    <col min="1036" max="1036" width="2.453125" style="777" customWidth="1"/>
    <col min="1037" max="1283" width="9" style="777"/>
    <col min="1284" max="1284" width="1.08984375" style="777" customWidth="1"/>
    <col min="1285" max="1286" width="15.6328125" style="777" customWidth="1"/>
    <col min="1287" max="1287" width="15.26953125" style="777" customWidth="1"/>
    <col min="1288" max="1288" width="17.453125" style="777" customWidth="1"/>
    <col min="1289" max="1289" width="15.08984375" style="777" customWidth="1"/>
    <col min="1290" max="1290" width="15.26953125" style="777" customWidth="1"/>
    <col min="1291" max="1291" width="3.7265625" style="777" customWidth="1"/>
    <col min="1292" max="1292" width="2.453125" style="777" customWidth="1"/>
    <col min="1293" max="1539" width="9" style="777"/>
    <col min="1540" max="1540" width="1.08984375" style="777" customWidth="1"/>
    <col min="1541" max="1542" width="15.6328125" style="777" customWidth="1"/>
    <col min="1543" max="1543" width="15.26953125" style="777" customWidth="1"/>
    <col min="1544" max="1544" width="17.453125" style="777" customWidth="1"/>
    <col min="1545" max="1545" width="15.08984375" style="777" customWidth="1"/>
    <col min="1546" max="1546" width="15.26953125" style="777" customWidth="1"/>
    <col min="1547" max="1547" width="3.7265625" style="777" customWidth="1"/>
    <col min="1548" max="1548" width="2.453125" style="777" customWidth="1"/>
    <col min="1549" max="1795" width="9" style="777"/>
    <col min="1796" max="1796" width="1.08984375" style="777" customWidth="1"/>
    <col min="1797" max="1798" width="15.6328125" style="777" customWidth="1"/>
    <col min="1799" max="1799" width="15.26953125" style="777" customWidth="1"/>
    <col min="1800" max="1800" width="17.453125" style="777" customWidth="1"/>
    <col min="1801" max="1801" width="15.08984375" style="777" customWidth="1"/>
    <col min="1802" max="1802" width="15.26953125" style="777" customWidth="1"/>
    <col min="1803" max="1803" width="3.7265625" style="777" customWidth="1"/>
    <col min="1804" max="1804" width="2.453125" style="777" customWidth="1"/>
    <col min="1805" max="2051" width="9" style="777"/>
    <col min="2052" max="2052" width="1.08984375" style="777" customWidth="1"/>
    <col min="2053" max="2054" width="15.6328125" style="777" customWidth="1"/>
    <col min="2055" max="2055" width="15.26953125" style="777" customWidth="1"/>
    <col min="2056" max="2056" width="17.453125" style="777" customWidth="1"/>
    <col min="2057" max="2057" width="15.08984375" style="777" customWidth="1"/>
    <col min="2058" max="2058" width="15.26953125" style="777" customWidth="1"/>
    <col min="2059" max="2059" width="3.7265625" style="777" customWidth="1"/>
    <col min="2060" max="2060" width="2.453125" style="777" customWidth="1"/>
    <col min="2061" max="2307" width="9" style="777"/>
    <col min="2308" max="2308" width="1.08984375" style="777" customWidth="1"/>
    <col min="2309" max="2310" width="15.6328125" style="777" customWidth="1"/>
    <col min="2311" max="2311" width="15.26953125" style="777" customWidth="1"/>
    <col min="2312" max="2312" width="17.453125" style="777" customWidth="1"/>
    <col min="2313" max="2313" width="15.08984375" style="777" customWidth="1"/>
    <col min="2314" max="2314" width="15.26953125" style="777" customWidth="1"/>
    <col min="2315" max="2315" width="3.7265625" style="777" customWidth="1"/>
    <col min="2316" max="2316" width="2.453125" style="777" customWidth="1"/>
    <col min="2317" max="2563" width="9" style="777"/>
    <col min="2564" max="2564" width="1.08984375" style="777" customWidth="1"/>
    <col min="2565" max="2566" width="15.6328125" style="777" customWidth="1"/>
    <col min="2567" max="2567" width="15.26953125" style="777" customWidth="1"/>
    <col min="2568" max="2568" width="17.453125" style="777" customWidth="1"/>
    <col min="2569" max="2569" width="15.08984375" style="777" customWidth="1"/>
    <col min="2570" max="2570" width="15.26953125" style="777" customWidth="1"/>
    <col min="2571" max="2571" width="3.7265625" style="777" customWidth="1"/>
    <col min="2572" max="2572" width="2.453125" style="777" customWidth="1"/>
    <col min="2573" max="2819" width="9" style="777"/>
    <col min="2820" max="2820" width="1.08984375" style="777" customWidth="1"/>
    <col min="2821" max="2822" width="15.6328125" style="777" customWidth="1"/>
    <col min="2823" max="2823" width="15.26953125" style="777" customWidth="1"/>
    <col min="2824" max="2824" width="17.453125" style="777" customWidth="1"/>
    <col min="2825" max="2825" width="15.08984375" style="777" customWidth="1"/>
    <col min="2826" max="2826" width="15.26953125" style="777" customWidth="1"/>
    <col min="2827" max="2827" width="3.7265625" style="777" customWidth="1"/>
    <col min="2828" max="2828" width="2.453125" style="777" customWidth="1"/>
    <col min="2829" max="3075" width="9" style="777"/>
    <col min="3076" max="3076" width="1.08984375" style="777" customWidth="1"/>
    <col min="3077" max="3078" width="15.6328125" style="777" customWidth="1"/>
    <col min="3079" max="3079" width="15.26953125" style="777" customWidth="1"/>
    <col min="3080" max="3080" width="17.453125" style="777" customWidth="1"/>
    <col min="3081" max="3081" width="15.08984375" style="777" customWidth="1"/>
    <col min="3082" max="3082" width="15.26953125" style="777" customWidth="1"/>
    <col min="3083" max="3083" width="3.7265625" style="777" customWidth="1"/>
    <col min="3084" max="3084" width="2.453125" style="777" customWidth="1"/>
    <col min="3085" max="3331" width="9" style="777"/>
    <col min="3332" max="3332" width="1.08984375" style="777" customWidth="1"/>
    <col min="3333" max="3334" width="15.6328125" style="777" customWidth="1"/>
    <col min="3335" max="3335" width="15.26953125" style="777" customWidth="1"/>
    <col min="3336" max="3336" width="17.453125" style="777" customWidth="1"/>
    <col min="3337" max="3337" width="15.08984375" style="777" customWidth="1"/>
    <col min="3338" max="3338" width="15.26953125" style="777" customWidth="1"/>
    <col min="3339" max="3339" width="3.7265625" style="777" customWidth="1"/>
    <col min="3340" max="3340" width="2.453125" style="777" customWidth="1"/>
    <col min="3341" max="3587" width="9" style="777"/>
    <col min="3588" max="3588" width="1.08984375" style="777" customWidth="1"/>
    <col min="3589" max="3590" width="15.6328125" style="777" customWidth="1"/>
    <col min="3591" max="3591" width="15.26953125" style="777" customWidth="1"/>
    <col min="3592" max="3592" width="17.453125" style="777" customWidth="1"/>
    <col min="3593" max="3593" width="15.08984375" style="777" customWidth="1"/>
    <col min="3594" max="3594" width="15.26953125" style="777" customWidth="1"/>
    <col min="3595" max="3595" width="3.7265625" style="777" customWidth="1"/>
    <col min="3596" max="3596" width="2.453125" style="777" customWidth="1"/>
    <col min="3597" max="3843" width="9" style="777"/>
    <col min="3844" max="3844" width="1.08984375" style="777" customWidth="1"/>
    <col min="3845" max="3846" width="15.6328125" style="777" customWidth="1"/>
    <col min="3847" max="3847" width="15.26953125" style="777" customWidth="1"/>
    <col min="3848" max="3848" width="17.453125" style="777" customWidth="1"/>
    <col min="3849" max="3849" width="15.08984375" style="777" customWidth="1"/>
    <col min="3850" max="3850" width="15.26953125" style="777" customWidth="1"/>
    <col min="3851" max="3851" width="3.7265625" style="777" customWidth="1"/>
    <col min="3852" max="3852" width="2.453125" style="777" customWidth="1"/>
    <col min="3853" max="4099" width="9" style="777"/>
    <col min="4100" max="4100" width="1.08984375" style="777" customWidth="1"/>
    <col min="4101" max="4102" width="15.6328125" style="777" customWidth="1"/>
    <col min="4103" max="4103" width="15.26953125" style="777" customWidth="1"/>
    <col min="4104" max="4104" width="17.453125" style="777" customWidth="1"/>
    <col min="4105" max="4105" width="15.08984375" style="777" customWidth="1"/>
    <col min="4106" max="4106" width="15.26953125" style="777" customWidth="1"/>
    <col min="4107" max="4107" width="3.7265625" style="777" customWidth="1"/>
    <col min="4108" max="4108" width="2.453125" style="777" customWidth="1"/>
    <col min="4109" max="4355" width="9" style="777"/>
    <col min="4356" max="4356" width="1.08984375" style="777" customWidth="1"/>
    <col min="4357" max="4358" width="15.6328125" style="777" customWidth="1"/>
    <col min="4359" max="4359" width="15.26953125" style="777" customWidth="1"/>
    <col min="4360" max="4360" width="17.453125" style="777" customWidth="1"/>
    <col min="4361" max="4361" width="15.08984375" style="777" customWidth="1"/>
    <col min="4362" max="4362" width="15.26953125" style="777" customWidth="1"/>
    <col min="4363" max="4363" width="3.7265625" style="777" customWidth="1"/>
    <col min="4364" max="4364" width="2.453125" style="777" customWidth="1"/>
    <col min="4365" max="4611" width="9" style="777"/>
    <col min="4612" max="4612" width="1.08984375" style="777" customWidth="1"/>
    <col min="4613" max="4614" width="15.6328125" style="777" customWidth="1"/>
    <col min="4615" max="4615" width="15.26953125" style="777" customWidth="1"/>
    <col min="4616" max="4616" width="17.453125" style="777" customWidth="1"/>
    <col min="4617" max="4617" width="15.08984375" style="777" customWidth="1"/>
    <col min="4618" max="4618" width="15.26953125" style="777" customWidth="1"/>
    <col min="4619" max="4619" width="3.7265625" style="777" customWidth="1"/>
    <col min="4620" max="4620" width="2.453125" style="777" customWidth="1"/>
    <col min="4621" max="4867" width="9" style="777"/>
    <col min="4868" max="4868" width="1.08984375" style="777" customWidth="1"/>
    <col min="4869" max="4870" width="15.6328125" style="777" customWidth="1"/>
    <col min="4871" max="4871" width="15.26953125" style="777" customWidth="1"/>
    <col min="4872" max="4872" width="17.453125" style="777" customWidth="1"/>
    <col min="4873" max="4873" width="15.08984375" style="777" customWidth="1"/>
    <col min="4874" max="4874" width="15.26953125" style="777" customWidth="1"/>
    <col min="4875" max="4875" width="3.7265625" style="777" customWidth="1"/>
    <col min="4876" max="4876" width="2.453125" style="777" customWidth="1"/>
    <col min="4877" max="5123" width="9" style="777"/>
    <col min="5124" max="5124" width="1.08984375" style="777" customWidth="1"/>
    <col min="5125" max="5126" width="15.6328125" style="777" customWidth="1"/>
    <col min="5127" max="5127" width="15.26953125" style="777" customWidth="1"/>
    <col min="5128" max="5128" width="17.453125" style="777" customWidth="1"/>
    <col min="5129" max="5129" width="15.08984375" style="777" customWidth="1"/>
    <col min="5130" max="5130" width="15.26953125" style="777" customWidth="1"/>
    <col min="5131" max="5131" width="3.7265625" style="777" customWidth="1"/>
    <col min="5132" max="5132" width="2.453125" style="777" customWidth="1"/>
    <col min="5133" max="5379" width="9" style="777"/>
    <col min="5380" max="5380" width="1.08984375" style="777" customWidth="1"/>
    <col min="5381" max="5382" width="15.6328125" style="777" customWidth="1"/>
    <col min="5383" max="5383" width="15.26953125" style="777" customWidth="1"/>
    <col min="5384" max="5384" width="17.453125" style="777" customWidth="1"/>
    <col min="5385" max="5385" width="15.08984375" style="777" customWidth="1"/>
    <col min="5386" max="5386" width="15.26953125" style="777" customWidth="1"/>
    <col min="5387" max="5387" width="3.7265625" style="777" customWidth="1"/>
    <col min="5388" max="5388" width="2.453125" style="777" customWidth="1"/>
    <col min="5389" max="5635" width="9" style="777"/>
    <col min="5636" max="5636" width="1.08984375" style="777" customWidth="1"/>
    <col min="5637" max="5638" width="15.6328125" style="777" customWidth="1"/>
    <col min="5639" max="5639" width="15.26953125" style="777" customWidth="1"/>
    <col min="5640" max="5640" width="17.453125" style="777" customWidth="1"/>
    <col min="5641" max="5641" width="15.08984375" style="777" customWidth="1"/>
    <col min="5642" max="5642" width="15.26953125" style="777" customWidth="1"/>
    <col min="5643" max="5643" width="3.7265625" style="777" customWidth="1"/>
    <col min="5644" max="5644" width="2.453125" style="777" customWidth="1"/>
    <col min="5645" max="5891" width="9" style="777"/>
    <col min="5892" max="5892" width="1.08984375" style="777" customWidth="1"/>
    <col min="5893" max="5894" width="15.6328125" style="777" customWidth="1"/>
    <col min="5895" max="5895" width="15.26953125" style="777" customWidth="1"/>
    <col min="5896" max="5896" width="17.453125" style="777" customWidth="1"/>
    <col min="5897" max="5897" width="15.08984375" style="777" customWidth="1"/>
    <col min="5898" max="5898" width="15.26953125" style="777" customWidth="1"/>
    <col min="5899" max="5899" width="3.7265625" style="777" customWidth="1"/>
    <col min="5900" max="5900" width="2.453125" style="777" customWidth="1"/>
    <col min="5901" max="6147" width="9" style="777"/>
    <col min="6148" max="6148" width="1.08984375" style="777" customWidth="1"/>
    <col min="6149" max="6150" width="15.6328125" style="777" customWidth="1"/>
    <col min="6151" max="6151" width="15.26953125" style="777" customWidth="1"/>
    <col min="6152" max="6152" width="17.453125" style="777" customWidth="1"/>
    <col min="6153" max="6153" width="15.08984375" style="777" customWidth="1"/>
    <col min="6154" max="6154" width="15.26953125" style="777" customWidth="1"/>
    <col min="6155" max="6155" width="3.7265625" style="777" customWidth="1"/>
    <col min="6156" max="6156" width="2.453125" style="777" customWidth="1"/>
    <col min="6157" max="6403" width="9" style="777"/>
    <col min="6404" max="6404" width="1.08984375" style="777" customWidth="1"/>
    <col min="6405" max="6406" width="15.6328125" style="777" customWidth="1"/>
    <col min="6407" max="6407" width="15.26953125" style="777" customWidth="1"/>
    <col min="6408" max="6408" width="17.453125" style="777" customWidth="1"/>
    <col min="6409" max="6409" width="15.08984375" style="777" customWidth="1"/>
    <col min="6410" max="6410" width="15.26953125" style="777" customWidth="1"/>
    <col min="6411" max="6411" width="3.7265625" style="777" customWidth="1"/>
    <col min="6412" max="6412" width="2.453125" style="777" customWidth="1"/>
    <col min="6413" max="6659" width="9" style="777"/>
    <col min="6660" max="6660" width="1.08984375" style="777" customWidth="1"/>
    <col min="6661" max="6662" width="15.6328125" style="777" customWidth="1"/>
    <col min="6663" max="6663" width="15.26953125" style="777" customWidth="1"/>
    <col min="6664" max="6664" width="17.453125" style="777" customWidth="1"/>
    <col min="6665" max="6665" width="15.08984375" style="777" customWidth="1"/>
    <col min="6666" max="6666" width="15.26953125" style="777" customWidth="1"/>
    <col min="6667" max="6667" width="3.7265625" style="777" customWidth="1"/>
    <col min="6668" max="6668" width="2.453125" style="777" customWidth="1"/>
    <col min="6669" max="6915" width="9" style="777"/>
    <col min="6916" max="6916" width="1.08984375" style="777" customWidth="1"/>
    <col min="6917" max="6918" width="15.6328125" style="777" customWidth="1"/>
    <col min="6919" max="6919" width="15.26953125" style="777" customWidth="1"/>
    <col min="6920" max="6920" width="17.453125" style="777" customWidth="1"/>
    <col min="6921" max="6921" width="15.08984375" style="777" customWidth="1"/>
    <col min="6922" max="6922" width="15.26953125" style="777" customWidth="1"/>
    <col min="6923" max="6923" width="3.7265625" style="777" customWidth="1"/>
    <col min="6924" max="6924" width="2.453125" style="777" customWidth="1"/>
    <col min="6925" max="7171" width="9" style="777"/>
    <col min="7172" max="7172" width="1.08984375" style="777" customWidth="1"/>
    <col min="7173" max="7174" width="15.6328125" style="777" customWidth="1"/>
    <col min="7175" max="7175" width="15.26953125" style="777" customWidth="1"/>
    <col min="7176" max="7176" width="17.453125" style="777" customWidth="1"/>
    <col min="7177" max="7177" width="15.08984375" style="777" customWidth="1"/>
    <col min="7178" max="7178" width="15.26953125" style="777" customWidth="1"/>
    <col min="7179" max="7179" width="3.7265625" style="777" customWidth="1"/>
    <col min="7180" max="7180" width="2.453125" style="777" customWidth="1"/>
    <col min="7181" max="7427" width="9" style="777"/>
    <col min="7428" max="7428" width="1.08984375" style="777" customWidth="1"/>
    <col min="7429" max="7430" width="15.6328125" style="777" customWidth="1"/>
    <col min="7431" max="7431" width="15.26953125" style="777" customWidth="1"/>
    <col min="7432" max="7432" width="17.453125" style="777" customWidth="1"/>
    <col min="7433" max="7433" width="15.08984375" style="777" customWidth="1"/>
    <col min="7434" max="7434" width="15.26953125" style="777" customWidth="1"/>
    <col min="7435" max="7435" width="3.7265625" style="777" customWidth="1"/>
    <col min="7436" max="7436" width="2.453125" style="777" customWidth="1"/>
    <col min="7437" max="7683" width="9" style="777"/>
    <col min="7684" max="7684" width="1.08984375" style="777" customWidth="1"/>
    <col min="7685" max="7686" width="15.6328125" style="777" customWidth="1"/>
    <col min="7687" max="7687" width="15.26953125" style="777" customWidth="1"/>
    <col min="7688" max="7688" width="17.453125" style="777" customWidth="1"/>
    <col min="7689" max="7689" width="15.08984375" style="777" customWidth="1"/>
    <col min="7690" max="7690" width="15.26953125" style="777" customWidth="1"/>
    <col min="7691" max="7691" width="3.7265625" style="777" customWidth="1"/>
    <col min="7692" max="7692" width="2.453125" style="777" customWidth="1"/>
    <col min="7693" max="7939" width="9" style="777"/>
    <col min="7940" max="7940" width="1.08984375" style="777" customWidth="1"/>
    <col min="7941" max="7942" width="15.6328125" style="777" customWidth="1"/>
    <col min="7943" max="7943" width="15.26953125" style="777" customWidth="1"/>
    <col min="7944" max="7944" width="17.453125" style="777" customWidth="1"/>
    <col min="7945" max="7945" width="15.08984375" style="777" customWidth="1"/>
    <col min="7946" max="7946" width="15.26953125" style="777" customWidth="1"/>
    <col min="7947" max="7947" width="3.7265625" style="777" customWidth="1"/>
    <col min="7948" max="7948" width="2.453125" style="777" customWidth="1"/>
    <col min="7949" max="8195" width="9" style="777"/>
    <col min="8196" max="8196" width="1.08984375" style="777" customWidth="1"/>
    <col min="8197" max="8198" width="15.6328125" style="777" customWidth="1"/>
    <col min="8199" max="8199" width="15.26953125" style="777" customWidth="1"/>
    <col min="8200" max="8200" width="17.453125" style="777" customWidth="1"/>
    <col min="8201" max="8201" width="15.08984375" style="777" customWidth="1"/>
    <col min="8202" max="8202" width="15.26953125" style="777" customWidth="1"/>
    <col min="8203" max="8203" width="3.7265625" style="777" customWidth="1"/>
    <col min="8204" max="8204" width="2.453125" style="777" customWidth="1"/>
    <col min="8205" max="8451" width="9" style="777"/>
    <col min="8452" max="8452" width="1.08984375" style="777" customWidth="1"/>
    <col min="8453" max="8454" width="15.6328125" style="777" customWidth="1"/>
    <col min="8455" max="8455" width="15.26953125" style="777" customWidth="1"/>
    <col min="8456" max="8456" width="17.453125" style="777" customWidth="1"/>
    <col min="8457" max="8457" width="15.08984375" style="777" customWidth="1"/>
    <col min="8458" max="8458" width="15.26953125" style="777" customWidth="1"/>
    <col min="8459" max="8459" width="3.7265625" style="777" customWidth="1"/>
    <col min="8460" max="8460" width="2.453125" style="777" customWidth="1"/>
    <col min="8461" max="8707" width="9" style="777"/>
    <col min="8708" max="8708" width="1.08984375" style="777" customWidth="1"/>
    <col min="8709" max="8710" width="15.6328125" style="777" customWidth="1"/>
    <col min="8711" max="8711" width="15.26953125" style="777" customWidth="1"/>
    <col min="8712" max="8712" width="17.453125" style="777" customWidth="1"/>
    <col min="8713" max="8713" width="15.08984375" style="777" customWidth="1"/>
    <col min="8714" max="8714" width="15.26953125" style="777" customWidth="1"/>
    <col min="8715" max="8715" width="3.7265625" style="777" customWidth="1"/>
    <col min="8716" max="8716" width="2.453125" style="777" customWidth="1"/>
    <col min="8717" max="8963" width="9" style="777"/>
    <col min="8964" max="8964" width="1.08984375" style="777" customWidth="1"/>
    <col min="8965" max="8966" width="15.6328125" style="777" customWidth="1"/>
    <col min="8967" max="8967" width="15.26953125" style="777" customWidth="1"/>
    <col min="8968" max="8968" width="17.453125" style="777" customWidth="1"/>
    <col min="8969" max="8969" width="15.08984375" style="777" customWidth="1"/>
    <col min="8970" max="8970" width="15.26953125" style="777" customWidth="1"/>
    <col min="8971" max="8971" width="3.7265625" style="777" customWidth="1"/>
    <col min="8972" max="8972" width="2.453125" style="777" customWidth="1"/>
    <col min="8973" max="9219" width="9" style="777"/>
    <col min="9220" max="9220" width="1.08984375" style="777" customWidth="1"/>
    <col min="9221" max="9222" width="15.6328125" style="777" customWidth="1"/>
    <col min="9223" max="9223" width="15.26953125" style="777" customWidth="1"/>
    <col min="9224" max="9224" width="17.453125" style="777" customWidth="1"/>
    <col min="9225" max="9225" width="15.08984375" style="777" customWidth="1"/>
    <col min="9226" max="9226" width="15.26953125" style="777" customWidth="1"/>
    <col min="9227" max="9227" width="3.7265625" style="777" customWidth="1"/>
    <col min="9228" max="9228" width="2.453125" style="777" customWidth="1"/>
    <col min="9229" max="9475" width="9" style="777"/>
    <col min="9476" max="9476" width="1.08984375" style="777" customWidth="1"/>
    <col min="9477" max="9478" width="15.6328125" style="777" customWidth="1"/>
    <col min="9479" max="9479" width="15.26953125" style="777" customWidth="1"/>
    <col min="9480" max="9480" width="17.453125" style="777" customWidth="1"/>
    <col min="9481" max="9481" width="15.08984375" style="777" customWidth="1"/>
    <col min="9482" max="9482" width="15.26953125" style="777" customWidth="1"/>
    <col min="9483" max="9483" width="3.7265625" style="777" customWidth="1"/>
    <col min="9484" max="9484" width="2.453125" style="777" customWidth="1"/>
    <col min="9485" max="9731" width="9" style="777"/>
    <col min="9732" max="9732" width="1.08984375" style="777" customWidth="1"/>
    <col min="9733" max="9734" width="15.6328125" style="777" customWidth="1"/>
    <col min="9735" max="9735" width="15.26953125" style="777" customWidth="1"/>
    <col min="9736" max="9736" width="17.453125" style="777" customWidth="1"/>
    <col min="9737" max="9737" width="15.08984375" style="777" customWidth="1"/>
    <col min="9738" max="9738" width="15.26953125" style="777" customWidth="1"/>
    <col min="9739" max="9739" width="3.7265625" style="777" customWidth="1"/>
    <col min="9740" max="9740" width="2.453125" style="777" customWidth="1"/>
    <col min="9741" max="9987" width="9" style="777"/>
    <col min="9988" max="9988" width="1.08984375" style="777" customWidth="1"/>
    <col min="9989" max="9990" width="15.6328125" style="777" customWidth="1"/>
    <col min="9991" max="9991" width="15.26953125" style="777" customWidth="1"/>
    <col min="9992" max="9992" width="17.453125" style="777" customWidth="1"/>
    <col min="9993" max="9993" width="15.08984375" style="777" customWidth="1"/>
    <col min="9994" max="9994" width="15.26953125" style="777" customWidth="1"/>
    <col min="9995" max="9995" width="3.7265625" style="777" customWidth="1"/>
    <col min="9996" max="9996" width="2.453125" style="777" customWidth="1"/>
    <col min="9997" max="10243" width="9" style="777"/>
    <col min="10244" max="10244" width="1.08984375" style="777" customWidth="1"/>
    <col min="10245" max="10246" width="15.6328125" style="777" customWidth="1"/>
    <col min="10247" max="10247" width="15.26953125" style="777" customWidth="1"/>
    <col min="10248" max="10248" width="17.453125" style="777" customWidth="1"/>
    <col min="10249" max="10249" width="15.08984375" style="777" customWidth="1"/>
    <col min="10250" max="10250" width="15.26953125" style="777" customWidth="1"/>
    <col min="10251" max="10251" width="3.7265625" style="777" customWidth="1"/>
    <col min="10252" max="10252" width="2.453125" style="777" customWidth="1"/>
    <col min="10253" max="10499" width="9" style="777"/>
    <col min="10500" max="10500" width="1.08984375" style="777" customWidth="1"/>
    <col min="10501" max="10502" width="15.6328125" style="777" customWidth="1"/>
    <col min="10503" max="10503" width="15.26953125" style="777" customWidth="1"/>
    <col min="10504" max="10504" width="17.453125" style="777" customWidth="1"/>
    <col min="10505" max="10505" width="15.08984375" style="777" customWidth="1"/>
    <col min="10506" max="10506" width="15.26953125" style="777" customWidth="1"/>
    <col min="10507" max="10507" width="3.7265625" style="777" customWidth="1"/>
    <col min="10508" max="10508" width="2.453125" style="777" customWidth="1"/>
    <col min="10509" max="10755" width="9" style="777"/>
    <col min="10756" max="10756" width="1.08984375" style="777" customWidth="1"/>
    <col min="10757" max="10758" width="15.6328125" style="777" customWidth="1"/>
    <col min="10759" max="10759" width="15.26953125" style="777" customWidth="1"/>
    <col min="10760" max="10760" width="17.453125" style="777" customWidth="1"/>
    <col min="10761" max="10761" width="15.08984375" style="777" customWidth="1"/>
    <col min="10762" max="10762" width="15.26953125" style="777" customWidth="1"/>
    <col min="10763" max="10763" width="3.7265625" style="777" customWidth="1"/>
    <col min="10764" max="10764" width="2.453125" style="777" customWidth="1"/>
    <col min="10765" max="11011" width="9" style="777"/>
    <col min="11012" max="11012" width="1.08984375" style="777" customWidth="1"/>
    <col min="11013" max="11014" width="15.6328125" style="777" customWidth="1"/>
    <col min="11015" max="11015" width="15.26953125" style="777" customWidth="1"/>
    <col min="11016" max="11016" width="17.453125" style="777" customWidth="1"/>
    <col min="11017" max="11017" width="15.08984375" style="777" customWidth="1"/>
    <col min="11018" max="11018" width="15.26953125" style="777" customWidth="1"/>
    <col min="11019" max="11019" width="3.7265625" style="777" customWidth="1"/>
    <col min="11020" max="11020" width="2.453125" style="777" customWidth="1"/>
    <col min="11021" max="11267" width="9" style="777"/>
    <col min="11268" max="11268" width="1.08984375" style="777" customWidth="1"/>
    <col min="11269" max="11270" width="15.6328125" style="777" customWidth="1"/>
    <col min="11271" max="11271" width="15.26953125" style="777" customWidth="1"/>
    <col min="11272" max="11272" width="17.453125" style="777" customWidth="1"/>
    <col min="11273" max="11273" width="15.08984375" style="777" customWidth="1"/>
    <col min="11274" max="11274" width="15.26953125" style="777" customWidth="1"/>
    <col min="11275" max="11275" width="3.7265625" style="777" customWidth="1"/>
    <col min="11276" max="11276" width="2.453125" style="777" customWidth="1"/>
    <col min="11277" max="11523" width="9" style="777"/>
    <col min="11524" max="11524" width="1.08984375" style="777" customWidth="1"/>
    <col min="11525" max="11526" width="15.6328125" style="777" customWidth="1"/>
    <col min="11527" max="11527" width="15.26953125" style="777" customWidth="1"/>
    <col min="11528" max="11528" width="17.453125" style="777" customWidth="1"/>
    <col min="11529" max="11529" width="15.08984375" style="777" customWidth="1"/>
    <col min="11530" max="11530" width="15.26953125" style="777" customWidth="1"/>
    <col min="11531" max="11531" width="3.7265625" style="777" customWidth="1"/>
    <col min="11532" max="11532" width="2.453125" style="777" customWidth="1"/>
    <col min="11533" max="11779" width="9" style="777"/>
    <col min="11780" max="11780" width="1.08984375" style="777" customWidth="1"/>
    <col min="11781" max="11782" width="15.6328125" style="777" customWidth="1"/>
    <col min="11783" max="11783" width="15.26953125" style="777" customWidth="1"/>
    <col min="11784" max="11784" width="17.453125" style="777" customWidth="1"/>
    <col min="11785" max="11785" width="15.08984375" style="777" customWidth="1"/>
    <col min="11786" max="11786" width="15.26953125" style="777" customWidth="1"/>
    <col min="11787" max="11787" width="3.7265625" style="777" customWidth="1"/>
    <col min="11788" max="11788" width="2.453125" style="777" customWidth="1"/>
    <col min="11789" max="12035" width="9" style="777"/>
    <col min="12036" max="12036" width="1.08984375" style="777" customWidth="1"/>
    <col min="12037" max="12038" width="15.6328125" style="777" customWidth="1"/>
    <col min="12039" max="12039" width="15.26953125" style="777" customWidth="1"/>
    <col min="12040" max="12040" width="17.453125" style="777" customWidth="1"/>
    <col min="12041" max="12041" width="15.08984375" style="777" customWidth="1"/>
    <col min="12042" max="12042" width="15.26953125" style="777" customWidth="1"/>
    <col min="12043" max="12043" width="3.7265625" style="777" customWidth="1"/>
    <col min="12044" max="12044" width="2.453125" style="777" customWidth="1"/>
    <col min="12045" max="12291" width="9" style="777"/>
    <col min="12292" max="12292" width="1.08984375" style="777" customWidth="1"/>
    <col min="12293" max="12294" width="15.6328125" style="777" customWidth="1"/>
    <col min="12295" max="12295" width="15.26953125" style="777" customWidth="1"/>
    <col min="12296" max="12296" width="17.453125" style="777" customWidth="1"/>
    <col min="12297" max="12297" width="15.08984375" style="777" customWidth="1"/>
    <col min="12298" max="12298" width="15.26953125" style="777" customWidth="1"/>
    <col min="12299" max="12299" width="3.7265625" style="777" customWidth="1"/>
    <col min="12300" max="12300" width="2.453125" style="777" customWidth="1"/>
    <col min="12301" max="12547" width="9" style="777"/>
    <col min="12548" max="12548" width="1.08984375" style="777" customWidth="1"/>
    <col min="12549" max="12550" width="15.6328125" style="777" customWidth="1"/>
    <col min="12551" max="12551" width="15.26953125" style="777" customWidth="1"/>
    <col min="12552" max="12552" width="17.453125" style="777" customWidth="1"/>
    <col min="12553" max="12553" width="15.08984375" style="777" customWidth="1"/>
    <col min="12554" max="12554" width="15.26953125" style="777" customWidth="1"/>
    <col min="12555" max="12555" width="3.7265625" style="777" customWidth="1"/>
    <col min="12556" max="12556" width="2.453125" style="777" customWidth="1"/>
    <col min="12557" max="12803" width="9" style="777"/>
    <col min="12804" max="12804" width="1.08984375" style="777" customWidth="1"/>
    <col min="12805" max="12806" width="15.6328125" style="777" customWidth="1"/>
    <col min="12807" max="12807" width="15.26953125" style="777" customWidth="1"/>
    <col min="12808" max="12808" width="17.453125" style="777" customWidth="1"/>
    <col min="12809" max="12809" width="15.08984375" style="777" customWidth="1"/>
    <col min="12810" max="12810" width="15.26953125" style="777" customWidth="1"/>
    <col min="12811" max="12811" width="3.7265625" style="777" customWidth="1"/>
    <col min="12812" max="12812" width="2.453125" style="777" customWidth="1"/>
    <col min="12813" max="13059" width="9" style="777"/>
    <col min="13060" max="13060" width="1.08984375" style="777" customWidth="1"/>
    <col min="13061" max="13062" width="15.6328125" style="777" customWidth="1"/>
    <col min="13063" max="13063" width="15.26953125" style="777" customWidth="1"/>
    <col min="13064" max="13064" width="17.453125" style="777" customWidth="1"/>
    <col min="13065" max="13065" width="15.08984375" style="777" customWidth="1"/>
    <col min="13066" max="13066" width="15.26953125" style="777" customWidth="1"/>
    <col min="13067" max="13067" width="3.7265625" style="777" customWidth="1"/>
    <col min="13068" max="13068" width="2.453125" style="777" customWidth="1"/>
    <col min="13069" max="13315" width="9" style="777"/>
    <col min="13316" max="13316" width="1.08984375" style="777" customWidth="1"/>
    <col min="13317" max="13318" width="15.6328125" style="777" customWidth="1"/>
    <col min="13319" max="13319" width="15.26953125" style="777" customWidth="1"/>
    <col min="13320" max="13320" width="17.453125" style="777" customWidth="1"/>
    <col min="13321" max="13321" width="15.08984375" style="777" customWidth="1"/>
    <col min="13322" max="13322" width="15.26953125" style="777" customWidth="1"/>
    <col min="13323" max="13323" width="3.7265625" style="777" customWidth="1"/>
    <col min="13324" max="13324" width="2.453125" style="777" customWidth="1"/>
    <col min="13325" max="13571" width="9" style="777"/>
    <col min="13572" max="13572" width="1.08984375" style="777" customWidth="1"/>
    <col min="13573" max="13574" width="15.6328125" style="777" customWidth="1"/>
    <col min="13575" max="13575" width="15.26953125" style="777" customWidth="1"/>
    <col min="13576" max="13576" width="17.453125" style="777" customWidth="1"/>
    <col min="13577" max="13577" width="15.08984375" style="777" customWidth="1"/>
    <col min="13578" max="13578" width="15.26953125" style="777" customWidth="1"/>
    <col min="13579" max="13579" width="3.7265625" style="777" customWidth="1"/>
    <col min="13580" max="13580" width="2.453125" style="777" customWidth="1"/>
    <col min="13581" max="13827" width="9" style="777"/>
    <col min="13828" max="13828" width="1.08984375" style="777" customWidth="1"/>
    <col min="13829" max="13830" width="15.6328125" style="777" customWidth="1"/>
    <col min="13831" max="13831" width="15.26953125" style="777" customWidth="1"/>
    <col min="13832" max="13832" width="17.453125" style="777" customWidth="1"/>
    <col min="13833" max="13833" width="15.08984375" style="777" customWidth="1"/>
    <col min="13834" max="13834" width="15.26953125" style="777" customWidth="1"/>
    <col min="13835" max="13835" width="3.7265625" style="777" customWidth="1"/>
    <col min="13836" max="13836" width="2.453125" style="777" customWidth="1"/>
    <col min="13837" max="14083" width="9" style="777"/>
    <col min="14084" max="14084" width="1.08984375" style="777" customWidth="1"/>
    <col min="14085" max="14086" width="15.6328125" style="777" customWidth="1"/>
    <col min="14087" max="14087" width="15.26953125" style="777" customWidth="1"/>
    <col min="14088" max="14088" width="17.453125" style="777" customWidth="1"/>
    <col min="14089" max="14089" width="15.08984375" style="777" customWidth="1"/>
    <col min="14090" max="14090" width="15.26953125" style="777" customWidth="1"/>
    <col min="14091" max="14091" width="3.7265625" style="777" customWidth="1"/>
    <col min="14092" max="14092" width="2.453125" style="777" customWidth="1"/>
    <col min="14093" max="14339" width="9" style="777"/>
    <col min="14340" max="14340" width="1.08984375" style="777" customWidth="1"/>
    <col min="14341" max="14342" width="15.6328125" style="777" customWidth="1"/>
    <col min="14343" max="14343" width="15.26953125" style="777" customWidth="1"/>
    <col min="14344" max="14344" width="17.453125" style="777" customWidth="1"/>
    <col min="14345" max="14345" width="15.08984375" style="777" customWidth="1"/>
    <col min="14346" max="14346" width="15.26953125" style="777" customWidth="1"/>
    <col min="14347" max="14347" width="3.7265625" style="777" customWidth="1"/>
    <col min="14348" max="14348" width="2.453125" style="777" customWidth="1"/>
    <col min="14349" max="14595" width="9" style="777"/>
    <col min="14596" max="14596" width="1.08984375" style="777" customWidth="1"/>
    <col min="14597" max="14598" width="15.6328125" style="777" customWidth="1"/>
    <col min="14599" max="14599" width="15.26953125" style="777" customWidth="1"/>
    <col min="14600" max="14600" width="17.453125" style="777" customWidth="1"/>
    <col min="14601" max="14601" width="15.08984375" style="777" customWidth="1"/>
    <col min="14602" max="14602" width="15.26953125" style="777" customWidth="1"/>
    <col min="14603" max="14603" width="3.7265625" style="777" customWidth="1"/>
    <col min="14604" max="14604" width="2.453125" style="777" customWidth="1"/>
    <col min="14605" max="14851" width="9" style="777"/>
    <col min="14852" max="14852" width="1.08984375" style="777" customWidth="1"/>
    <col min="14853" max="14854" width="15.6328125" style="777" customWidth="1"/>
    <col min="14855" max="14855" width="15.26953125" style="777" customWidth="1"/>
    <col min="14856" max="14856" width="17.453125" style="777" customWidth="1"/>
    <col min="14857" max="14857" width="15.08984375" style="777" customWidth="1"/>
    <col min="14858" max="14858" width="15.26953125" style="777" customWidth="1"/>
    <col min="14859" max="14859" width="3.7265625" style="777" customWidth="1"/>
    <col min="14860" max="14860" width="2.453125" style="777" customWidth="1"/>
    <col min="14861" max="15107" width="9" style="777"/>
    <col min="15108" max="15108" width="1.08984375" style="777" customWidth="1"/>
    <col min="15109" max="15110" width="15.6328125" style="777" customWidth="1"/>
    <col min="15111" max="15111" width="15.26953125" style="777" customWidth="1"/>
    <col min="15112" max="15112" width="17.453125" style="777" customWidth="1"/>
    <col min="15113" max="15113" width="15.08984375" style="777" customWidth="1"/>
    <col min="15114" max="15114" width="15.26953125" style="777" customWidth="1"/>
    <col min="15115" max="15115" width="3.7265625" style="777" customWidth="1"/>
    <col min="15116" max="15116" width="2.453125" style="777" customWidth="1"/>
    <col min="15117" max="15363" width="9" style="777"/>
    <col min="15364" max="15364" width="1.08984375" style="777" customWidth="1"/>
    <col min="15365" max="15366" width="15.6328125" style="777" customWidth="1"/>
    <col min="15367" max="15367" width="15.26953125" style="777" customWidth="1"/>
    <col min="15368" max="15368" width="17.453125" style="777" customWidth="1"/>
    <col min="15369" max="15369" width="15.08984375" style="777" customWidth="1"/>
    <col min="15370" max="15370" width="15.26953125" style="777" customWidth="1"/>
    <col min="15371" max="15371" width="3.7265625" style="777" customWidth="1"/>
    <col min="15372" max="15372" width="2.453125" style="777" customWidth="1"/>
    <col min="15373" max="15619" width="9" style="777"/>
    <col min="15620" max="15620" width="1.08984375" style="777" customWidth="1"/>
    <col min="15621" max="15622" width="15.6328125" style="777" customWidth="1"/>
    <col min="15623" max="15623" width="15.26953125" style="777" customWidth="1"/>
    <col min="15624" max="15624" width="17.453125" style="777" customWidth="1"/>
    <col min="15625" max="15625" width="15.08984375" style="777" customWidth="1"/>
    <col min="15626" max="15626" width="15.26953125" style="777" customWidth="1"/>
    <col min="15627" max="15627" width="3.7265625" style="777" customWidth="1"/>
    <col min="15628" max="15628" width="2.453125" style="777" customWidth="1"/>
    <col min="15629" max="15875" width="9" style="777"/>
    <col min="15876" max="15876" width="1.08984375" style="777" customWidth="1"/>
    <col min="15877" max="15878" width="15.6328125" style="777" customWidth="1"/>
    <col min="15879" max="15879" width="15.26953125" style="777" customWidth="1"/>
    <col min="15880" max="15880" width="17.453125" style="777" customWidth="1"/>
    <col min="15881" max="15881" width="15.08984375" style="777" customWidth="1"/>
    <col min="15882" max="15882" width="15.26953125" style="777" customWidth="1"/>
    <col min="15883" max="15883" width="3.7265625" style="777" customWidth="1"/>
    <col min="15884" max="15884" width="2.453125" style="777" customWidth="1"/>
    <col min="15885" max="16131" width="9" style="777"/>
    <col min="16132" max="16132" width="1.08984375" style="777" customWidth="1"/>
    <col min="16133" max="16134" width="15.6328125" style="777" customWidth="1"/>
    <col min="16135" max="16135" width="15.26953125" style="777" customWidth="1"/>
    <col min="16136" max="16136" width="17.453125" style="777" customWidth="1"/>
    <col min="16137" max="16137" width="15.08984375" style="777" customWidth="1"/>
    <col min="16138" max="16138" width="15.26953125" style="777" customWidth="1"/>
    <col min="16139" max="16139" width="3.7265625" style="777" customWidth="1"/>
    <col min="16140" max="16140" width="2.453125" style="777" customWidth="1"/>
    <col min="16141" max="16384" width="9" style="777"/>
  </cols>
  <sheetData>
    <row r="1" spans="1:11" ht="20.149999999999999" customHeight="1">
      <c r="A1" s="762"/>
      <c r="B1" s="761" t="s">
        <v>1350</v>
      </c>
      <c r="C1" s="761"/>
      <c r="D1" s="761"/>
      <c r="E1" s="761"/>
      <c r="F1" s="761"/>
      <c r="G1" s="761"/>
      <c r="H1" s="761"/>
      <c r="I1" s="761"/>
      <c r="J1" s="761"/>
    </row>
    <row r="2" spans="1:11" ht="20.149999999999999" customHeight="1">
      <c r="A2" s="762"/>
      <c r="B2" s="761"/>
      <c r="C2" s="761"/>
      <c r="D2" s="761"/>
      <c r="E2" s="761"/>
      <c r="F2" s="761"/>
      <c r="G2" s="761"/>
      <c r="H2" s="761"/>
      <c r="I2" s="761"/>
      <c r="J2" s="763" t="s">
        <v>793</v>
      </c>
    </row>
    <row r="3" spans="1:11" ht="20.149999999999999" customHeight="1">
      <c r="A3" s="762"/>
      <c r="B3" s="761"/>
      <c r="C3" s="761"/>
      <c r="D3" s="761"/>
      <c r="E3" s="761"/>
      <c r="F3" s="761"/>
      <c r="G3" s="761"/>
      <c r="H3" s="761"/>
      <c r="I3" s="761"/>
      <c r="J3" s="763"/>
    </row>
    <row r="4" spans="1:11" ht="20.149999999999999" customHeight="1">
      <c r="A4" s="1817" t="s">
        <v>840</v>
      </c>
      <c r="B4" s="1817"/>
      <c r="C4" s="1817"/>
      <c r="D4" s="1817"/>
      <c r="E4" s="1817"/>
      <c r="F4" s="1817"/>
      <c r="G4" s="1817"/>
      <c r="H4" s="1817"/>
      <c r="I4" s="1817"/>
      <c r="J4" s="1817"/>
    </row>
    <row r="5" spans="1:11" ht="20.149999999999999" customHeight="1">
      <c r="A5" s="764"/>
      <c r="B5" s="764"/>
      <c r="C5" s="764"/>
      <c r="D5" s="764"/>
      <c r="E5" s="764"/>
      <c r="F5" s="764"/>
      <c r="G5" s="764"/>
      <c r="H5" s="764"/>
      <c r="I5" s="764"/>
      <c r="J5" s="764"/>
    </row>
    <row r="6" spans="1:11" ht="43.5" customHeight="1">
      <c r="A6" s="764"/>
      <c r="B6" s="828" t="s">
        <v>1333</v>
      </c>
      <c r="C6" s="2887"/>
      <c r="D6" s="2888"/>
      <c r="E6" s="2888"/>
      <c r="F6" s="2888"/>
      <c r="G6" s="2888"/>
      <c r="H6" s="2888"/>
      <c r="I6" s="2888"/>
      <c r="J6" s="2889"/>
    </row>
    <row r="7" spans="1:11" ht="43.5" customHeight="1">
      <c r="A7" s="764"/>
      <c r="B7" s="765" t="s">
        <v>1236</v>
      </c>
      <c r="C7" s="2887"/>
      <c r="D7" s="2888"/>
      <c r="E7" s="2888"/>
      <c r="F7" s="2888"/>
      <c r="G7" s="2888"/>
      <c r="H7" s="2888"/>
      <c r="I7" s="2888"/>
      <c r="J7" s="2889"/>
    </row>
    <row r="8" spans="1:11" ht="43.5" customHeight="1">
      <c r="A8" s="761"/>
      <c r="B8" s="829" t="s">
        <v>1250</v>
      </c>
      <c r="C8" s="2890" t="s">
        <v>1238</v>
      </c>
      <c r="D8" s="1820"/>
      <c r="E8" s="1820"/>
      <c r="F8" s="1820"/>
      <c r="G8" s="1820"/>
      <c r="H8" s="1820"/>
      <c r="I8" s="1820"/>
      <c r="J8" s="1821"/>
      <c r="K8" s="830"/>
    </row>
    <row r="9" spans="1:11" ht="19.5" customHeight="1">
      <c r="A9" s="761"/>
      <c r="B9" s="2891" t="s">
        <v>1334</v>
      </c>
      <c r="C9" s="2887" t="s">
        <v>1335</v>
      </c>
      <c r="D9" s="2888"/>
      <c r="E9" s="2888"/>
      <c r="F9" s="2888"/>
      <c r="G9" s="2888"/>
      <c r="H9" s="2888"/>
      <c r="I9" s="2888"/>
      <c r="J9" s="2889"/>
    </row>
    <row r="10" spans="1:11" ht="40.5" customHeight="1">
      <c r="A10" s="761"/>
      <c r="B10" s="2892"/>
      <c r="C10" s="831" t="s">
        <v>400</v>
      </c>
      <c r="D10" s="831" t="s">
        <v>174</v>
      </c>
      <c r="E10" s="2886" t="s">
        <v>832</v>
      </c>
      <c r="F10" s="2886"/>
      <c r="G10" s="2886"/>
      <c r="H10" s="2894" t="s">
        <v>1336</v>
      </c>
      <c r="I10" s="2894"/>
      <c r="J10" s="832" t="s">
        <v>1337</v>
      </c>
    </row>
    <row r="11" spans="1:11" ht="19.5" customHeight="1">
      <c r="A11" s="761"/>
      <c r="B11" s="2892"/>
      <c r="C11" s="833"/>
      <c r="D11" s="833"/>
      <c r="E11" s="2886"/>
      <c r="F11" s="2886"/>
      <c r="G11" s="2886"/>
      <c r="H11" s="834"/>
      <c r="I11" s="773" t="s">
        <v>1338</v>
      </c>
      <c r="J11" s="834"/>
    </row>
    <row r="12" spans="1:11" ht="19.5" customHeight="1">
      <c r="A12" s="761"/>
      <c r="B12" s="2892"/>
      <c r="C12" s="833"/>
      <c r="D12" s="833"/>
      <c r="E12" s="2886"/>
      <c r="F12" s="2886"/>
      <c r="G12" s="2886"/>
      <c r="H12" s="834"/>
      <c r="I12" s="773" t="s">
        <v>1338</v>
      </c>
      <c r="J12" s="834"/>
    </row>
    <row r="13" spans="1:11" ht="19.5" customHeight="1">
      <c r="A13" s="761"/>
      <c r="B13" s="2892"/>
      <c r="C13" s="833"/>
      <c r="D13" s="833"/>
      <c r="E13" s="2886"/>
      <c r="F13" s="2886"/>
      <c r="G13" s="2886"/>
      <c r="H13" s="834"/>
      <c r="I13" s="773" t="s">
        <v>1338</v>
      </c>
      <c r="J13" s="834"/>
    </row>
    <row r="14" spans="1:11" ht="19.5" customHeight="1">
      <c r="A14" s="761"/>
      <c r="B14" s="2892"/>
      <c r="C14" s="835"/>
      <c r="D14" s="836"/>
      <c r="E14" s="837"/>
      <c r="F14" s="837"/>
      <c r="G14" s="837"/>
      <c r="H14" s="761"/>
      <c r="I14" s="837"/>
      <c r="J14" s="774"/>
    </row>
    <row r="15" spans="1:11" ht="19.5" customHeight="1">
      <c r="A15" s="761"/>
      <c r="B15" s="2892"/>
      <c r="C15" s="835"/>
      <c r="D15" s="773"/>
      <c r="E15" s="773" t="s">
        <v>1339</v>
      </c>
      <c r="F15" s="773" t="s">
        <v>1340</v>
      </c>
      <c r="G15" s="773" t="s">
        <v>1341</v>
      </c>
      <c r="H15" s="2895" t="s">
        <v>1342</v>
      </c>
      <c r="I15" s="2896"/>
      <c r="J15" s="774"/>
    </row>
    <row r="16" spans="1:11" ht="19.5" customHeight="1" thickBot="1">
      <c r="A16" s="761"/>
      <c r="B16" s="2892"/>
      <c r="C16" s="835"/>
      <c r="D16" s="773" t="s">
        <v>841</v>
      </c>
      <c r="E16" s="838"/>
      <c r="F16" s="838"/>
      <c r="G16" s="839"/>
      <c r="H16" s="2897"/>
      <c r="I16" s="2898"/>
      <c r="J16" s="774"/>
    </row>
    <row r="17" spans="1:12" ht="19.5" customHeight="1" thickTop="1" thickBot="1">
      <c r="A17" s="761"/>
      <c r="B17" s="2892"/>
      <c r="C17" s="835"/>
      <c r="D17" s="831" t="s">
        <v>1343</v>
      </c>
      <c r="E17" s="838"/>
      <c r="F17" s="840"/>
      <c r="G17" s="841"/>
      <c r="H17" s="2899"/>
      <c r="I17" s="2900"/>
      <c r="J17" s="774"/>
    </row>
    <row r="18" spans="1:12" ht="19.5" customHeight="1" thickTop="1">
      <c r="A18" s="761"/>
      <c r="B18" s="2892"/>
      <c r="C18" s="835"/>
      <c r="D18" s="842"/>
      <c r="E18" s="763"/>
      <c r="F18" s="763"/>
      <c r="G18" s="763"/>
      <c r="H18" s="843"/>
      <c r="I18" s="843"/>
      <c r="J18" s="774"/>
    </row>
    <row r="19" spans="1:12" ht="19.5" customHeight="1">
      <c r="A19" s="761"/>
      <c r="B19" s="2892"/>
      <c r="C19" s="2887" t="s">
        <v>833</v>
      </c>
      <c r="D19" s="2888"/>
      <c r="E19" s="2888"/>
      <c r="F19" s="2888"/>
      <c r="G19" s="2888"/>
      <c r="H19" s="2888"/>
      <c r="I19" s="2888"/>
      <c r="J19" s="2889"/>
    </row>
    <row r="20" spans="1:12" ht="40.5" customHeight="1">
      <c r="A20" s="761"/>
      <c r="B20" s="2892"/>
      <c r="C20" s="831" t="s">
        <v>400</v>
      </c>
      <c r="D20" s="831" t="s">
        <v>174</v>
      </c>
      <c r="E20" s="2886" t="s">
        <v>832</v>
      </c>
      <c r="F20" s="2886"/>
      <c r="G20" s="2886"/>
      <c r="H20" s="2894" t="s">
        <v>1336</v>
      </c>
      <c r="I20" s="2894"/>
      <c r="J20" s="832" t="s">
        <v>1337</v>
      </c>
    </row>
    <row r="21" spans="1:12" ht="19.5" customHeight="1">
      <c r="A21" s="761"/>
      <c r="B21" s="2892"/>
      <c r="C21" s="833"/>
      <c r="D21" s="833"/>
      <c r="E21" s="2886"/>
      <c r="F21" s="2886"/>
      <c r="G21" s="2886"/>
      <c r="H21" s="834"/>
      <c r="I21" s="773" t="s">
        <v>1338</v>
      </c>
      <c r="J21" s="834"/>
    </row>
    <row r="22" spans="1:12" ht="19.5" customHeight="1">
      <c r="A22" s="761"/>
      <c r="B22" s="2892"/>
      <c r="C22" s="833"/>
      <c r="D22" s="833"/>
      <c r="E22" s="2886"/>
      <c r="F22" s="2886"/>
      <c r="G22" s="2886"/>
      <c r="H22" s="834"/>
      <c r="I22" s="773" t="s">
        <v>1338</v>
      </c>
      <c r="J22" s="834"/>
    </row>
    <row r="23" spans="1:12" ht="19.5" customHeight="1">
      <c r="A23" s="761"/>
      <c r="B23" s="2892"/>
      <c r="C23" s="833"/>
      <c r="D23" s="833"/>
      <c r="E23" s="2886"/>
      <c r="F23" s="2886"/>
      <c r="G23" s="2886"/>
      <c r="H23" s="834"/>
      <c r="I23" s="773" t="s">
        <v>1338</v>
      </c>
      <c r="J23" s="834"/>
    </row>
    <row r="24" spans="1:12" ht="19.5" customHeight="1">
      <c r="A24" s="761"/>
      <c r="B24" s="2892"/>
      <c r="C24" s="844"/>
      <c r="D24" s="845"/>
      <c r="E24" s="766"/>
      <c r="F24" s="766"/>
      <c r="G24" s="766"/>
      <c r="H24" s="846"/>
      <c r="I24" s="766"/>
      <c r="J24" s="847"/>
    </row>
    <row r="25" spans="1:12" ht="19.5" customHeight="1">
      <c r="A25" s="761"/>
      <c r="B25" s="2892"/>
      <c r="C25" s="835"/>
      <c r="D25" s="773"/>
      <c r="E25" s="773" t="s">
        <v>1339</v>
      </c>
      <c r="F25" s="773" t="s">
        <v>1340</v>
      </c>
      <c r="G25" s="773" t="s">
        <v>1341</v>
      </c>
      <c r="H25" s="2895" t="s">
        <v>1342</v>
      </c>
      <c r="I25" s="2896"/>
      <c r="J25" s="774"/>
    </row>
    <row r="26" spans="1:12" ht="19.5" customHeight="1" thickBot="1">
      <c r="A26" s="761"/>
      <c r="B26" s="2892"/>
      <c r="C26" s="835"/>
      <c r="D26" s="773" t="s">
        <v>841</v>
      </c>
      <c r="E26" s="838"/>
      <c r="F26" s="838"/>
      <c r="G26" s="839"/>
      <c r="H26" s="2897"/>
      <c r="I26" s="2898"/>
      <c r="J26" s="774"/>
    </row>
    <row r="27" spans="1:12" ht="19.5" customHeight="1" thickTop="1" thickBot="1">
      <c r="A27" s="761"/>
      <c r="B27" s="2892"/>
      <c r="C27" s="835"/>
      <c r="D27" s="831" t="s">
        <v>1343</v>
      </c>
      <c r="E27" s="838"/>
      <c r="F27" s="840"/>
      <c r="G27" s="841"/>
      <c r="H27" s="2899"/>
      <c r="I27" s="2900"/>
      <c r="J27" s="774"/>
    </row>
    <row r="28" spans="1:12" ht="19.5" customHeight="1" thickTop="1">
      <c r="A28" s="761"/>
      <c r="B28" s="2893"/>
      <c r="C28" s="848"/>
      <c r="D28" s="849"/>
      <c r="E28" s="850"/>
      <c r="F28" s="850"/>
      <c r="G28" s="850"/>
      <c r="H28" s="851"/>
      <c r="I28" s="850"/>
      <c r="J28" s="852"/>
    </row>
    <row r="29" spans="1:12" ht="19.5" customHeight="1">
      <c r="A29" s="761"/>
      <c r="B29" s="2904" t="s">
        <v>1344</v>
      </c>
      <c r="C29" s="2906" t="s">
        <v>1345</v>
      </c>
      <c r="D29" s="2902"/>
      <c r="E29" s="2902"/>
      <c r="F29" s="2902"/>
      <c r="G29" s="2907"/>
      <c r="H29" s="2911" t="s">
        <v>1346</v>
      </c>
      <c r="I29" s="2912"/>
      <c r="J29" s="2913"/>
    </row>
    <row r="30" spans="1:12" ht="30.75" customHeight="1">
      <c r="A30" s="761"/>
      <c r="B30" s="2905"/>
      <c r="C30" s="2908"/>
      <c r="D30" s="2909"/>
      <c r="E30" s="2909"/>
      <c r="F30" s="2909"/>
      <c r="G30" s="2910"/>
      <c r="H30" s="2914"/>
      <c r="I30" s="2915"/>
      <c r="J30" s="2916"/>
    </row>
    <row r="31" spans="1:12" ht="6" customHeight="1">
      <c r="A31" s="761"/>
      <c r="B31" s="761"/>
      <c r="C31" s="761"/>
      <c r="D31" s="761"/>
      <c r="E31" s="761"/>
      <c r="F31" s="761"/>
      <c r="G31" s="761"/>
      <c r="H31" s="761"/>
      <c r="I31" s="761"/>
      <c r="J31" s="761"/>
    </row>
    <row r="32" spans="1:12" ht="64.5" customHeight="1">
      <c r="A32" s="761"/>
      <c r="B32" s="2901" t="s">
        <v>1347</v>
      </c>
      <c r="C32" s="2901"/>
      <c r="D32" s="2901"/>
      <c r="E32" s="2901"/>
      <c r="F32" s="2901"/>
      <c r="G32" s="2901"/>
      <c r="H32" s="2901"/>
      <c r="I32" s="2901"/>
      <c r="J32" s="2901"/>
      <c r="K32" s="776"/>
      <c r="L32" s="776"/>
    </row>
    <row r="33" spans="1:12" ht="33.75" customHeight="1">
      <c r="A33" s="761"/>
      <c r="B33" s="2901" t="s">
        <v>1348</v>
      </c>
      <c r="C33" s="2901"/>
      <c r="D33" s="2901"/>
      <c r="E33" s="2901"/>
      <c r="F33" s="2901"/>
      <c r="G33" s="2901"/>
      <c r="H33" s="2901"/>
      <c r="I33" s="2901"/>
      <c r="J33" s="2901"/>
      <c r="K33" s="776"/>
      <c r="L33" s="776"/>
    </row>
    <row r="34" spans="1:12" ht="17.25" customHeight="1">
      <c r="A34" s="761"/>
      <c r="B34" s="2902" t="s">
        <v>1349</v>
      </c>
      <c r="C34" s="2902"/>
      <c r="D34" s="2902"/>
      <c r="E34" s="2902"/>
      <c r="F34" s="2902"/>
      <c r="G34" s="2902"/>
      <c r="H34" s="2902"/>
      <c r="I34" s="2902"/>
      <c r="J34" s="2902"/>
      <c r="K34" s="776"/>
      <c r="L34" s="776"/>
    </row>
    <row r="35" spans="1:12" ht="7.5" customHeight="1">
      <c r="A35" s="761"/>
      <c r="B35" s="2903"/>
      <c r="C35" s="2903"/>
      <c r="D35" s="2903"/>
      <c r="E35" s="2903"/>
      <c r="F35" s="2903"/>
      <c r="G35" s="2903"/>
      <c r="H35" s="2903"/>
      <c r="I35" s="2903"/>
      <c r="J35" s="2903"/>
    </row>
    <row r="36" spans="1:12">
      <c r="B36" s="776"/>
    </row>
  </sheetData>
  <mergeCells count="27">
    <mergeCell ref="B32:J32"/>
    <mergeCell ref="B33:J33"/>
    <mergeCell ref="B34:J34"/>
    <mergeCell ref="B35:J35"/>
    <mergeCell ref="E22:G22"/>
    <mergeCell ref="E23:G23"/>
    <mergeCell ref="H25:I27"/>
    <mergeCell ref="B29:B30"/>
    <mergeCell ref="C29:G30"/>
    <mergeCell ref="H29:J29"/>
    <mergeCell ref="H30:J30"/>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s>
  <phoneticPr fontId="6"/>
  <pageMargins left="0.70866141732283472" right="0.70866141732283472" top="0.74803149606299213" bottom="0.74803149606299213" header="0.31496062992125984" footer="0.31496062992125984"/>
  <pageSetup paperSize="9" scale="71"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CB4A3-FE33-4379-A8EC-D809322BE72F}">
  <dimension ref="A1:L27"/>
  <sheetViews>
    <sheetView view="pageBreakPreview" zoomScaleNormal="100" zoomScaleSheetLayoutView="100" workbookViewId="0">
      <selection activeCell="C11" sqref="C11"/>
    </sheetView>
  </sheetViews>
  <sheetFormatPr defaultRowHeight="13"/>
  <cols>
    <col min="1" max="1" width="8.453125" style="552" customWidth="1"/>
    <col min="2" max="2" width="15.6328125" style="552" customWidth="1"/>
    <col min="3" max="3" width="9.7265625" style="552" customWidth="1"/>
    <col min="4" max="4" width="15.26953125" style="552" customWidth="1"/>
    <col min="5" max="5" width="17.453125" style="552" customWidth="1"/>
    <col min="6" max="6" width="12.7265625" style="552" customWidth="1"/>
    <col min="7" max="7" width="11" style="552" customWidth="1"/>
    <col min="8" max="8" width="5" style="552" customWidth="1"/>
    <col min="9" max="9" width="3.6328125" style="552" customWidth="1"/>
    <col min="10" max="10" width="8.36328125" style="552" customWidth="1"/>
    <col min="11" max="11" width="1" style="552" customWidth="1"/>
    <col min="12" max="12" width="2.453125" style="552" customWidth="1"/>
    <col min="13" max="259" width="9" style="552"/>
    <col min="260" max="260" width="1.08984375" style="552" customWidth="1"/>
    <col min="261" max="262" width="15.6328125" style="552" customWidth="1"/>
    <col min="263" max="263" width="15.26953125" style="552" customWidth="1"/>
    <col min="264" max="264" width="17.453125" style="552" customWidth="1"/>
    <col min="265" max="265" width="15.08984375" style="552" customWidth="1"/>
    <col min="266" max="266" width="15.26953125" style="552" customWidth="1"/>
    <col min="267" max="267" width="3.7265625" style="552" customWidth="1"/>
    <col min="268" max="268" width="2.453125" style="552" customWidth="1"/>
    <col min="269" max="515" width="9" style="552"/>
    <col min="516" max="516" width="1.08984375" style="552" customWidth="1"/>
    <col min="517" max="518" width="15.6328125" style="552" customWidth="1"/>
    <col min="519" max="519" width="15.26953125" style="552" customWidth="1"/>
    <col min="520" max="520" width="17.453125" style="552" customWidth="1"/>
    <col min="521" max="521" width="15.08984375" style="552" customWidth="1"/>
    <col min="522" max="522" width="15.26953125" style="552" customWidth="1"/>
    <col min="523" max="523" width="3.7265625" style="552" customWidth="1"/>
    <col min="524" max="524" width="2.453125" style="552" customWidth="1"/>
    <col min="525" max="771" width="9" style="552"/>
    <col min="772" max="772" width="1.08984375" style="552" customWidth="1"/>
    <col min="773" max="774" width="15.6328125" style="552" customWidth="1"/>
    <col min="775" max="775" width="15.26953125" style="552" customWidth="1"/>
    <col min="776" max="776" width="17.453125" style="552" customWidth="1"/>
    <col min="777" max="777" width="15.08984375" style="552" customWidth="1"/>
    <col min="778" max="778" width="15.26953125" style="552" customWidth="1"/>
    <col min="779" max="779" width="3.7265625" style="552" customWidth="1"/>
    <col min="780" max="780" width="2.453125" style="552" customWidth="1"/>
    <col min="781" max="1027" width="9" style="552"/>
    <col min="1028" max="1028" width="1.08984375" style="552" customWidth="1"/>
    <col min="1029" max="1030" width="15.6328125" style="552" customWidth="1"/>
    <col min="1031" max="1031" width="15.26953125" style="552" customWidth="1"/>
    <col min="1032" max="1032" width="17.453125" style="552" customWidth="1"/>
    <col min="1033" max="1033" width="15.08984375" style="552" customWidth="1"/>
    <col min="1034" max="1034" width="15.26953125" style="552" customWidth="1"/>
    <col min="1035" max="1035" width="3.7265625" style="552" customWidth="1"/>
    <col min="1036" max="1036" width="2.453125" style="552" customWidth="1"/>
    <col min="1037" max="1283" width="9" style="552"/>
    <col min="1284" max="1284" width="1.08984375" style="552" customWidth="1"/>
    <col min="1285" max="1286" width="15.6328125" style="552" customWidth="1"/>
    <col min="1287" max="1287" width="15.26953125" style="552" customWidth="1"/>
    <col min="1288" max="1288" width="17.453125" style="552" customWidth="1"/>
    <col min="1289" max="1289" width="15.08984375" style="552" customWidth="1"/>
    <col min="1290" max="1290" width="15.26953125" style="552" customWidth="1"/>
    <col min="1291" max="1291" width="3.7265625" style="552" customWidth="1"/>
    <col min="1292" max="1292" width="2.453125" style="552" customWidth="1"/>
    <col min="1293" max="1539" width="9" style="552"/>
    <col min="1540" max="1540" width="1.08984375" style="552" customWidth="1"/>
    <col min="1541" max="1542" width="15.6328125" style="552" customWidth="1"/>
    <col min="1543" max="1543" width="15.26953125" style="552" customWidth="1"/>
    <col min="1544" max="1544" width="17.453125" style="552" customWidth="1"/>
    <col min="1545" max="1545" width="15.08984375" style="552" customWidth="1"/>
    <col min="1546" max="1546" width="15.26953125" style="552" customWidth="1"/>
    <col min="1547" max="1547" width="3.7265625" style="552" customWidth="1"/>
    <col min="1548" max="1548" width="2.453125" style="552" customWidth="1"/>
    <col min="1549" max="1795" width="9" style="552"/>
    <col min="1796" max="1796" width="1.08984375" style="552" customWidth="1"/>
    <col min="1797" max="1798" width="15.6328125" style="552" customWidth="1"/>
    <col min="1799" max="1799" width="15.26953125" style="552" customWidth="1"/>
    <col min="1800" max="1800" width="17.453125" style="552" customWidth="1"/>
    <col min="1801" max="1801" width="15.08984375" style="552" customWidth="1"/>
    <col min="1802" max="1802" width="15.26953125" style="552" customWidth="1"/>
    <col min="1803" max="1803" width="3.7265625" style="552" customWidth="1"/>
    <col min="1804" max="1804" width="2.453125" style="552" customWidth="1"/>
    <col min="1805" max="2051" width="9" style="552"/>
    <col min="2052" max="2052" width="1.08984375" style="552" customWidth="1"/>
    <col min="2053" max="2054" width="15.6328125" style="552" customWidth="1"/>
    <col min="2055" max="2055" width="15.26953125" style="552" customWidth="1"/>
    <col min="2056" max="2056" width="17.453125" style="552" customWidth="1"/>
    <col min="2057" max="2057" width="15.08984375" style="552" customWidth="1"/>
    <col min="2058" max="2058" width="15.26953125" style="552" customWidth="1"/>
    <col min="2059" max="2059" width="3.7265625" style="552" customWidth="1"/>
    <col min="2060" max="2060" width="2.453125" style="552" customWidth="1"/>
    <col min="2061" max="2307" width="9" style="552"/>
    <col min="2308" max="2308" width="1.08984375" style="552" customWidth="1"/>
    <col min="2309" max="2310" width="15.6328125" style="552" customWidth="1"/>
    <col min="2311" max="2311" width="15.26953125" style="552" customWidth="1"/>
    <col min="2312" max="2312" width="17.453125" style="552" customWidth="1"/>
    <col min="2313" max="2313" width="15.08984375" style="552" customWidth="1"/>
    <col min="2314" max="2314" width="15.26953125" style="552" customWidth="1"/>
    <col min="2315" max="2315" width="3.7265625" style="552" customWidth="1"/>
    <col min="2316" max="2316" width="2.453125" style="552" customWidth="1"/>
    <col min="2317" max="2563" width="9" style="552"/>
    <col min="2564" max="2564" width="1.08984375" style="552" customWidth="1"/>
    <col min="2565" max="2566" width="15.6328125" style="552" customWidth="1"/>
    <col min="2567" max="2567" width="15.26953125" style="552" customWidth="1"/>
    <col min="2568" max="2568" width="17.453125" style="552" customWidth="1"/>
    <col min="2569" max="2569" width="15.08984375" style="552" customWidth="1"/>
    <col min="2570" max="2570" width="15.26953125" style="552" customWidth="1"/>
    <col min="2571" max="2571" width="3.7265625" style="552" customWidth="1"/>
    <col min="2572" max="2572" width="2.453125" style="552" customWidth="1"/>
    <col min="2573" max="2819" width="9" style="552"/>
    <col min="2820" max="2820" width="1.08984375" style="552" customWidth="1"/>
    <col min="2821" max="2822" width="15.6328125" style="552" customWidth="1"/>
    <col min="2823" max="2823" width="15.26953125" style="552" customWidth="1"/>
    <col min="2824" max="2824" width="17.453125" style="552" customWidth="1"/>
    <col min="2825" max="2825" width="15.08984375" style="552" customWidth="1"/>
    <col min="2826" max="2826" width="15.26953125" style="552" customWidth="1"/>
    <col min="2827" max="2827" width="3.7265625" style="552" customWidth="1"/>
    <col min="2828" max="2828" width="2.453125" style="552" customWidth="1"/>
    <col min="2829" max="3075" width="9" style="552"/>
    <col min="3076" max="3076" width="1.08984375" style="552" customWidth="1"/>
    <col min="3077" max="3078" width="15.6328125" style="552" customWidth="1"/>
    <col min="3079" max="3079" width="15.26953125" style="552" customWidth="1"/>
    <col min="3080" max="3080" width="17.453125" style="552" customWidth="1"/>
    <col min="3081" max="3081" width="15.08984375" style="552" customWidth="1"/>
    <col min="3082" max="3082" width="15.26953125" style="552" customWidth="1"/>
    <col min="3083" max="3083" width="3.7265625" style="552" customWidth="1"/>
    <col min="3084" max="3084" width="2.453125" style="552" customWidth="1"/>
    <col min="3085" max="3331" width="9" style="552"/>
    <col min="3332" max="3332" width="1.08984375" style="552" customWidth="1"/>
    <col min="3333" max="3334" width="15.6328125" style="552" customWidth="1"/>
    <col min="3335" max="3335" width="15.26953125" style="552" customWidth="1"/>
    <col min="3336" max="3336" width="17.453125" style="552" customWidth="1"/>
    <col min="3337" max="3337" width="15.08984375" style="552" customWidth="1"/>
    <col min="3338" max="3338" width="15.26953125" style="552" customWidth="1"/>
    <col min="3339" max="3339" width="3.7265625" style="552" customWidth="1"/>
    <col min="3340" max="3340" width="2.453125" style="552" customWidth="1"/>
    <col min="3341" max="3587" width="9" style="552"/>
    <col min="3588" max="3588" width="1.08984375" style="552" customWidth="1"/>
    <col min="3589" max="3590" width="15.6328125" style="552" customWidth="1"/>
    <col min="3591" max="3591" width="15.26953125" style="552" customWidth="1"/>
    <col min="3592" max="3592" width="17.453125" style="552" customWidth="1"/>
    <col min="3593" max="3593" width="15.08984375" style="552" customWidth="1"/>
    <col min="3594" max="3594" width="15.26953125" style="552" customWidth="1"/>
    <col min="3595" max="3595" width="3.7265625" style="552" customWidth="1"/>
    <col min="3596" max="3596" width="2.453125" style="552" customWidth="1"/>
    <col min="3597" max="3843" width="9" style="552"/>
    <col min="3844" max="3844" width="1.08984375" style="552" customWidth="1"/>
    <col min="3845" max="3846" width="15.6328125" style="552" customWidth="1"/>
    <col min="3847" max="3847" width="15.26953125" style="552" customWidth="1"/>
    <col min="3848" max="3848" width="17.453125" style="552" customWidth="1"/>
    <col min="3849" max="3849" width="15.08984375" style="552" customWidth="1"/>
    <col min="3850" max="3850" width="15.26953125" style="552" customWidth="1"/>
    <col min="3851" max="3851" width="3.7265625" style="552" customWidth="1"/>
    <col min="3852" max="3852" width="2.453125" style="552" customWidth="1"/>
    <col min="3853" max="4099" width="9" style="552"/>
    <col min="4100" max="4100" width="1.08984375" style="552" customWidth="1"/>
    <col min="4101" max="4102" width="15.6328125" style="552" customWidth="1"/>
    <col min="4103" max="4103" width="15.26953125" style="552" customWidth="1"/>
    <col min="4104" max="4104" width="17.453125" style="552" customWidth="1"/>
    <col min="4105" max="4105" width="15.08984375" style="552" customWidth="1"/>
    <col min="4106" max="4106" width="15.26953125" style="552" customWidth="1"/>
    <col min="4107" max="4107" width="3.7265625" style="552" customWidth="1"/>
    <col min="4108" max="4108" width="2.453125" style="552" customWidth="1"/>
    <col min="4109" max="4355" width="9" style="552"/>
    <col min="4356" max="4356" width="1.08984375" style="552" customWidth="1"/>
    <col min="4357" max="4358" width="15.6328125" style="552" customWidth="1"/>
    <col min="4359" max="4359" width="15.26953125" style="552" customWidth="1"/>
    <col min="4360" max="4360" width="17.453125" style="552" customWidth="1"/>
    <col min="4361" max="4361" width="15.08984375" style="552" customWidth="1"/>
    <col min="4362" max="4362" width="15.26953125" style="552" customWidth="1"/>
    <col min="4363" max="4363" width="3.7265625" style="552" customWidth="1"/>
    <col min="4364" max="4364" width="2.453125" style="552" customWidth="1"/>
    <col min="4365" max="4611" width="9" style="552"/>
    <col min="4612" max="4612" width="1.08984375" style="552" customWidth="1"/>
    <col min="4613" max="4614" width="15.6328125" style="552" customWidth="1"/>
    <col min="4615" max="4615" width="15.26953125" style="552" customWidth="1"/>
    <col min="4616" max="4616" width="17.453125" style="552" customWidth="1"/>
    <col min="4617" max="4617" width="15.08984375" style="552" customWidth="1"/>
    <col min="4618" max="4618" width="15.26953125" style="552" customWidth="1"/>
    <col min="4619" max="4619" width="3.7265625" style="552" customWidth="1"/>
    <col min="4620" max="4620" width="2.453125" style="552" customWidth="1"/>
    <col min="4621" max="4867" width="9" style="552"/>
    <col min="4868" max="4868" width="1.08984375" style="552" customWidth="1"/>
    <col min="4869" max="4870" width="15.6328125" style="552" customWidth="1"/>
    <col min="4871" max="4871" width="15.26953125" style="552" customWidth="1"/>
    <col min="4872" max="4872" width="17.453125" style="552" customWidth="1"/>
    <col min="4873" max="4873" width="15.08984375" style="552" customWidth="1"/>
    <col min="4874" max="4874" width="15.26953125" style="552" customWidth="1"/>
    <col min="4875" max="4875" width="3.7265625" style="552" customWidth="1"/>
    <col min="4876" max="4876" width="2.453125" style="552" customWidth="1"/>
    <col min="4877" max="5123" width="9" style="552"/>
    <col min="5124" max="5124" width="1.08984375" style="552" customWidth="1"/>
    <col min="5125" max="5126" width="15.6328125" style="552" customWidth="1"/>
    <col min="5127" max="5127" width="15.26953125" style="552" customWidth="1"/>
    <col min="5128" max="5128" width="17.453125" style="552" customWidth="1"/>
    <col min="5129" max="5129" width="15.08984375" style="552" customWidth="1"/>
    <col min="5130" max="5130" width="15.26953125" style="552" customWidth="1"/>
    <col min="5131" max="5131" width="3.7265625" style="552" customWidth="1"/>
    <col min="5132" max="5132" width="2.453125" style="552" customWidth="1"/>
    <col min="5133" max="5379" width="9" style="552"/>
    <col min="5380" max="5380" width="1.08984375" style="552" customWidth="1"/>
    <col min="5381" max="5382" width="15.6328125" style="552" customWidth="1"/>
    <col min="5383" max="5383" width="15.26953125" style="552" customWidth="1"/>
    <col min="5384" max="5384" width="17.453125" style="552" customWidth="1"/>
    <col min="5385" max="5385" width="15.08984375" style="552" customWidth="1"/>
    <col min="5386" max="5386" width="15.26953125" style="552" customWidth="1"/>
    <col min="5387" max="5387" width="3.7265625" style="552" customWidth="1"/>
    <col min="5388" max="5388" width="2.453125" style="552" customWidth="1"/>
    <col min="5389" max="5635" width="9" style="552"/>
    <col min="5636" max="5636" width="1.08984375" style="552" customWidth="1"/>
    <col min="5637" max="5638" width="15.6328125" style="552" customWidth="1"/>
    <col min="5639" max="5639" width="15.26953125" style="552" customWidth="1"/>
    <col min="5640" max="5640" width="17.453125" style="552" customWidth="1"/>
    <col min="5641" max="5641" width="15.08984375" style="552" customWidth="1"/>
    <col min="5642" max="5642" width="15.26953125" style="552" customWidth="1"/>
    <col min="5643" max="5643" width="3.7265625" style="552" customWidth="1"/>
    <col min="5644" max="5644" width="2.453125" style="552" customWidth="1"/>
    <col min="5645" max="5891" width="9" style="552"/>
    <col min="5892" max="5892" width="1.08984375" style="552" customWidth="1"/>
    <col min="5893" max="5894" width="15.6328125" style="552" customWidth="1"/>
    <col min="5895" max="5895" width="15.26953125" style="552" customWidth="1"/>
    <col min="5896" max="5896" width="17.453125" style="552" customWidth="1"/>
    <col min="5897" max="5897" width="15.08984375" style="552" customWidth="1"/>
    <col min="5898" max="5898" width="15.26953125" style="552" customWidth="1"/>
    <col min="5899" max="5899" width="3.7265625" style="552" customWidth="1"/>
    <col min="5900" max="5900" width="2.453125" style="552" customWidth="1"/>
    <col min="5901" max="6147" width="9" style="552"/>
    <col min="6148" max="6148" width="1.08984375" style="552" customWidth="1"/>
    <col min="6149" max="6150" width="15.6328125" style="552" customWidth="1"/>
    <col min="6151" max="6151" width="15.26953125" style="552" customWidth="1"/>
    <col min="6152" max="6152" width="17.453125" style="552" customWidth="1"/>
    <col min="6153" max="6153" width="15.08984375" style="552" customWidth="1"/>
    <col min="6154" max="6154" width="15.26953125" style="552" customWidth="1"/>
    <col min="6155" max="6155" width="3.7265625" style="552" customWidth="1"/>
    <col min="6156" max="6156" width="2.453125" style="552" customWidth="1"/>
    <col min="6157" max="6403" width="9" style="552"/>
    <col min="6404" max="6404" width="1.08984375" style="552" customWidth="1"/>
    <col min="6405" max="6406" width="15.6328125" style="552" customWidth="1"/>
    <col min="6407" max="6407" width="15.26953125" style="552" customWidth="1"/>
    <col min="6408" max="6408" width="17.453125" style="552" customWidth="1"/>
    <col min="6409" max="6409" width="15.08984375" style="552" customWidth="1"/>
    <col min="6410" max="6410" width="15.26953125" style="552" customWidth="1"/>
    <col min="6411" max="6411" width="3.7265625" style="552" customWidth="1"/>
    <col min="6412" max="6412" width="2.453125" style="552" customWidth="1"/>
    <col min="6413" max="6659" width="9" style="552"/>
    <col min="6660" max="6660" width="1.08984375" style="552" customWidth="1"/>
    <col min="6661" max="6662" width="15.6328125" style="552" customWidth="1"/>
    <col min="6663" max="6663" width="15.26953125" style="552" customWidth="1"/>
    <col min="6664" max="6664" width="17.453125" style="552" customWidth="1"/>
    <col min="6665" max="6665" width="15.08984375" style="552" customWidth="1"/>
    <col min="6666" max="6666" width="15.26953125" style="552" customWidth="1"/>
    <col min="6667" max="6667" width="3.7265625" style="552" customWidth="1"/>
    <col min="6668" max="6668" width="2.453125" style="552" customWidth="1"/>
    <col min="6669" max="6915" width="9" style="552"/>
    <col min="6916" max="6916" width="1.08984375" style="552" customWidth="1"/>
    <col min="6917" max="6918" width="15.6328125" style="552" customWidth="1"/>
    <col min="6919" max="6919" width="15.26953125" style="552" customWidth="1"/>
    <col min="6920" max="6920" width="17.453125" style="552" customWidth="1"/>
    <col min="6921" max="6921" width="15.08984375" style="552" customWidth="1"/>
    <col min="6922" max="6922" width="15.26953125" style="552" customWidth="1"/>
    <col min="6923" max="6923" width="3.7265625" style="552" customWidth="1"/>
    <col min="6924" max="6924" width="2.453125" style="552" customWidth="1"/>
    <col min="6925" max="7171" width="9" style="552"/>
    <col min="7172" max="7172" width="1.08984375" style="552" customWidth="1"/>
    <col min="7173" max="7174" width="15.6328125" style="552" customWidth="1"/>
    <col min="7175" max="7175" width="15.26953125" style="552" customWidth="1"/>
    <col min="7176" max="7176" width="17.453125" style="552" customWidth="1"/>
    <col min="7177" max="7177" width="15.08984375" style="552" customWidth="1"/>
    <col min="7178" max="7178" width="15.26953125" style="552" customWidth="1"/>
    <col min="7179" max="7179" width="3.7265625" style="552" customWidth="1"/>
    <col min="7180" max="7180" width="2.453125" style="552" customWidth="1"/>
    <col min="7181" max="7427" width="9" style="552"/>
    <col min="7428" max="7428" width="1.08984375" style="552" customWidth="1"/>
    <col min="7429" max="7430" width="15.6328125" style="552" customWidth="1"/>
    <col min="7431" max="7431" width="15.26953125" style="552" customWidth="1"/>
    <col min="7432" max="7432" width="17.453125" style="552" customWidth="1"/>
    <col min="7433" max="7433" width="15.08984375" style="552" customWidth="1"/>
    <col min="7434" max="7434" width="15.26953125" style="552" customWidth="1"/>
    <col min="7435" max="7435" width="3.7265625" style="552" customWidth="1"/>
    <col min="7436" max="7436" width="2.453125" style="552" customWidth="1"/>
    <col min="7437" max="7683" width="9" style="552"/>
    <col min="7684" max="7684" width="1.08984375" style="552" customWidth="1"/>
    <col min="7685" max="7686" width="15.6328125" style="552" customWidth="1"/>
    <col min="7687" max="7687" width="15.26953125" style="552" customWidth="1"/>
    <col min="7688" max="7688" width="17.453125" style="552" customWidth="1"/>
    <col min="7689" max="7689" width="15.08984375" style="552" customWidth="1"/>
    <col min="7690" max="7690" width="15.26953125" style="552" customWidth="1"/>
    <col min="7691" max="7691" width="3.7265625" style="552" customWidth="1"/>
    <col min="7692" max="7692" width="2.453125" style="552" customWidth="1"/>
    <col min="7693" max="7939" width="9" style="552"/>
    <col min="7940" max="7940" width="1.08984375" style="552" customWidth="1"/>
    <col min="7941" max="7942" width="15.6328125" style="552" customWidth="1"/>
    <col min="7943" max="7943" width="15.26953125" style="552" customWidth="1"/>
    <col min="7944" max="7944" width="17.453125" style="552" customWidth="1"/>
    <col min="7945" max="7945" width="15.08984375" style="552" customWidth="1"/>
    <col min="7946" max="7946" width="15.26953125" style="552" customWidth="1"/>
    <col min="7947" max="7947" width="3.7265625" style="552" customWidth="1"/>
    <col min="7948" max="7948" width="2.453125" style="552" customWidth="1"/>
    <col min="7949" max="8195" width="9" style="552"/>
    <col min="8196" max="8196" width="1.08984375" style="552" customWidth="1"/>
    <col min="8197" max="8198" width="15.6328125" style="552" customWidth="1"/>
    <col min="8199" max="8199" width="15.26953125" style="552" customWidth="1"/>
    <col min="8200" max="8200" width="17.453125" style="552" customWidth="1"/>
    <col min="8201" max="8201" width="15.08984375" style="552" customWidth="1"/>
    <col min="8202" max="8202" width="15.26953125" style="552" customWidth="1"/>
    <col min="8203" max="8203" width="3.7265625" style="552" customWidth="1"/>
    <col min="8204" max="8204" width="2.453125" style="552" customWidth="1"/>
    <col min="8205" max="8451" width="9" style="552"/>
    <col min="8452" max="8452" width="1.08984375" style="552" customWidth="1"/>
    <col min="8453" max="8454" width="15.6328125" style="552" customWidth="1"/>
    <col min="8455" max="8455" width="15.26953125" style="552" customWidth="1"/>
    <col min="8456" max="8456" width="17.453125" style="552" customWidth="1"/>
    <col min="8457" max="8457" width="15.08984375" style="552" customWidth="1"/>
    <col min="8458" max="8458" width="15.26953125" style="552" customWidth="1"/>
    <col min="8459" max="8459" width="3.7265625" style="552" customWidth="1"/>
    <col min="8460" max="8460" width="2.453125" style="552" customWidth="1"/>
    <col min="8461" max="8707" width="9" style="552"/>
    <col min="8708" max="8708" width="1.08984375" style="552" customWidth="1"/>
    <col min="8709" max="8710" width="15.6328125" style="552" customWidth="1"/>
    <col min="8711" max="8711" width="15.26953125" style="552" customWidth="1"/>
    <col min="8712" max="8712" width="17.453125" style="552" customWidth="1"/>
    <col min="8713" max="8713" width="15.08984375" style="552" customWidth="1"/>
    <col min="8714" max="8714" width="15.26953125" style="552" customWidth="1"/>
    <col min="8715" max="8715" width="3.7265625" style="552" customWidth="1"/>
    <col min="8716" max="8716" width="2.453125" style="552" customWidth="1"/>
    <col min="8717" max="8963" width="9" style="552"/>
    <col min="8964" max="8964" width="1.08984375" style="552" customWidth="1"/>
    <col min="8965" max="8966" width="15.6328125" style="552" customWidth="1"/>
    <col min="8967" max="8967" width="15.26953125" style="552" customWidth="1"/>
    <col min="8968" max="8968" width="17.453125" style="552" customWidth="1"/>
    <col min="8969" max="8969" width="15.08984375" style="552" customWidth="1"/>
    <col min="8970" max="8970" width="15.26953125" style="552" customWidth="1"/>
    <col min="8971" max="8971" width="3.7265625" style="552" customWidth="1"/>
    <col min="8972" max="8972" width="2.453125" style="552" customWidth="1"/>
    <col min="8973" max="9219" width="9" style="552"/>
    <col min="9220" max="9220" width="1.08984375" style="552" customWidth="1"/>
    <col min="9221" max="9222" width="15.6328125" style="552" customWidth="1"/>
    <col min="9223" max="9223" width="15.26953125" style="552" customWidth="1"/>
    <col min="9224" max="9224" width="17.453125" style="552" customWidth="1"/>
    <col min="9225" max="9225" width="15.08984375" style="552" customWidth="1"/>
    <col min="9226" max="9226" width="15.26953125" style="552" customWidth="1"/>
    <col min="9227" max="9227" width="3.7265625" style="552" customWidth="1"/>
    <col min="9228" max="9228" width="2.453125" style="552" customWidth="1"/>
    <col min="9229" max="9475" width="9" style="552"/>
    <col min="9476" max="9476" width="1.08984375" style="552" customWidth="1"/>
    <col min="9477" max="9478" width="15.6328125" style="552" customWidth="1"/>
    <col min="9479" max="9479" width="15.26953125" style="552" customWidth="1"/>
    <col min="9480" max="9480" width="17.453125" style="552" customWidth="1"/>
    <col min="9481" max="9481" width="15.08984375" style="552" customWidth="1"/>
    <col min="9482" max="9482" width="15.26953125" style="552" customWidth="1"/>
    <col min="9483" max="9483" width="3.7265625" style="552" customWidth="1"/>
    <col min="9484" max="9484" width="2.453125" style="552" customWidth="1"/>
    <col min="9485" max="9731" width="9" style="552"/>
    <col min="9732" max="9732" width="1.08984375" style="552" customWidth="1"/>
    <col min="9733" max="9734" width="15.6328125" style="552" customWidth="1"/>
    <col min="9735" max="9735" width="15.26953125" style="552" customWidth="1"/>
    <col min="9736" max="9736" width="17.453125" style="552" customWidth="1"/>
    <col min="9737" max="9737" width="15.08984375" style="552" customWidth="1"/>
    <col min="9738" max="9738" width="15.26953125" style="552" customWidth="1"/>
    <col min="9739" max="9739" width="3.7265625" style="552" customWidth="1"/>
    <col min="9740" max="9740" width="2.453125" style="552" customWidth="1"/>
    <col min="9741" max="9987" width="9" style="552"/>
    <col min="9988" max="9988" width="1.08984375" style="552" customWidth="1"/>
    <col min="9989" max="9990" width="15.6328125" style="552" customWidth="1"/>
    <col min="9991" max="9991" width="15.26953125" style="552" customWidth="1"/>
    <col min="9992" max="9992" width="17.453125" style="552" customWidth="1"/>
    <col min="9993" max="9993" width="15.08984375" style="552" customWidth="1"/>
    <col min="9994" max="9994" width="15.26953125" style="552" customWidth="1"/>
    <col min="9995" max="9995" width="3.7265625" style="552" customWidth="1"/>
    <col min="9996" max="9996" width="2.453125" style="552" customWidth="1"/>
    <col min="9997" max="10243" width="9" style="552"/>
    <col min="10244" max="10244" width="1.08984375" style="552" customWidth="1"/>
    <col min="10245" max="10246" width="15.6328125" style="552" customWidth="1"/>
    <col min="10247" max="10247" width="15.26953125" style="552" customWidth="1"/>
    <col min="10248" max="10248" width="17.453125" style="552" customWidth="1"/>
    <col min="10249" max="10249" width="15.08984375" style="552" customWidth="1"/>
    <col min="10250" max="10250" width="15.26953125" style="552" customWidth="1"/>
    <col min="10251" max="10251" width="3.7265625" style="552" customWidth="1"/>
    <col min="10252" max="10252" width="2.453125" style="552" customWidth="1"/>
    <col min="10253" max="10499" width="9" style="552"/>
    <col min="10500" max="10500" width="1.08984375" style="552" customWidth="1"/>
    <col min="10501" max="10502" width="15.6328125" style="552" customWidth="1"/>
    <col min="10503" max="10503" width="15.26953125" style="552" customWidth="1"/>
    <col min="10504" max="10504" width="17.453125" style="552" customWidth="1"/>
    <col min="10505" max="10505" width="15.08984375" style="552" customWidth="1"/>
    <col min="10506" max="10506" width="15.26953125" style="552" customWidth="1"/>
    <col min="10507" max="10507" width="3.7265625" style="552" customWidth="1"/>
    <col min="10508" max="10508" width="2.453125" style="552" customWidth="1"/>
    <col min="10509" max="10755" width="9" style="552"/>
    <col min="10756" max="10756" width="1.08984375" style="552" customWidth="1"/>
    <col min="10757" max="10758" width="15.6328125" style="552" customWidth="1"/>
    <col min="10759" max="10759" width="15.26953125" style="552" customWidth="1"/>
    <col min="10760" max="10760" width="17.453125" style="552" customWidth="1"/>
    <col min="10761" max="10761" width="15.08984375" style="552" customWidth="1"/>
    <col min="10762" max="10762" width="15.26953125" style="552" customWidth="1"/>
    <col min="10763" max="10763" width="3.7265625" style="552" customWidth="1"/>
    <col min="10764" max="10764" width="2.453125" style="552" customWidth="1"/>
    <col min="10765" max="11011" width="9" style="552"/>
    <col min="11012" max="11012" width="1.08984375" style="552" customWidth="1"/>
    <col min="11013" max="11014" width="15.6328125" style="552" customWidth="1"/>
    <col min="11015" max="11015" width="15.26953125" style="552" customWidth="1"/>
    <col min="11016" max="11016" width="17.453125" style="552" customWidth="1"/>
    <col min="11017" max="11017" width="15.08984375" style="552" customWidth="1"/>
    <col min="11018" max="11018" width="15.26953125" style="552" customWidth="1"/>
    <col min="11019" max="11019" width="3.7265625" style="552" customWidth="1"/>
    <col min="11020" max="11020" width="2.453125" style="552" customWidth="1"/>
    <col min="11021" max="11267" width="9" style="552"/>
    <col min="11268" max="11268" width="1.08984375" style="552" customWidth="1"/>
    <col min="11269" max="11270" width="15.6328125" style="552" customWidth="1"/>
    <col min="11271" max="11271" width="15.26953125" style="552" customWidth="1"/>
    <col min="11272" max="11272" width="17.453125" style="552" customWidth="1"/>
    <col min="11273" max="11273" width="15.08984375" style="552" customWidth="1"/>
    <col min="11274" max="11274" width="15.26953125" style="552" customWidth="1"/>
    <col min="11275" max="11275" width="3.7265625" style="552" customWidth="1"/>
    <col min="11276" max="11276" width="2.453125" style="552" customWidth="1"/>
    <col min="11277" max="11523" width="9" style="552"/>
    <col min="11524" max="11524" width="1.08984375" style="552" customWidth="1"/>
    <col min="11525" max="11526" width="15.6328125" style="552" customWidth="1"/>
    <col min="11527" max="11527" width="15.26953125" style="552" customWidth="1"/>
    <col min="11528" max="11528" width="17.453125" style="552" customWidth="1"/>
    <col min="11529" max="11529" width="15.08984375" style="552" customWidth="1"/>
    <col min="11530" max="11530" width="15.26953125" style="552" customWidth="1"/>
    <col min="11531" max="11531" width="3.7265625" style="552" customWidth="1"/>
    <col min="11532" max="11532" width="2.453125" style="552" customWidth="1"/>
    <col min="11533" max="11779" width="9" style="552"/>
    <col min="11780" max="11780" width="1.08984375" style="552" customWidth="1"/>
    <col min="11781" max="11782" width="15.6328125" style="552" customWidth="1"/>
    <col min="11783" max="11783" width="15.26953125" style="552" customWidth="1"/>
    <col min="11784" max="11784" width="17.453125" style="552" customWidth="1"/>
    <col min="11785" max="11785" width="15.08984375" style="552" customWidth="1"/>
    <col min="11786" max="11786" width="15.26953125" style="552" customWidth="1"/>
    <col min="11787" max="11787" width="3.7265625" style="552" customWidth="1"/>
    <col min="11788" max="11788" width="2.453125" style="552" customWidth="1"/>
    <col min="11789" max="12035" width="9" style="552"/>
    <col min="12036" max="12036" width="1.08984375" style="552" customWidth="1"/>
    <col min="12037" max="12038" width="15.6328125" style="552" customWidth="1"/>
    <col min="12039" max="12039" width="15.26953125" style="552" customWidth="1"/>
    <col min="12040" max="12040" width="17.453125" style="552" customWidth="1"/>
    <col min="12041" max="12041" width="15.08984375" style="552" customWidth="1"/>
    <col min="12042" max="12042" width="15.26953125" style="552" customWidth="1"/>
    <col min="12043" max="12043" width="3.7265625" style="552" customWidth="1"/>
    <col min="12044" max="12044" width="2.453125" style="552" customWidth="1"/>
    <col min="12045" max="12291" width="9" style="552"/>
    <col min="12292" max="12292" width="1.08984375" style="552" customWidth="1"/>
    <col min="12293" max="12294" width="15.6328125" style="552" customWidth="1"/>
    <col min="12295" max="12295" width="15.26953125" style="552" customWidth="1"/>
    <col min="12296" max="12296" width="17.453125" style="552" customWidth="1"/>
    <col min="12297" max="12297" width="15.08984375" style="552" customWidth="1"/>
    <col min="12298" max="12298" width="15.26953125" style="552" customWidth="1"/>
    <col min="12299" max="12299" width="3.7265625" style="552" customWidth="1"/>
    <col min="12300" max="12300" width="2.453125" style="552" customWidth="1"/>
    <col min="12301" max="12547" width="9" style="552"/>
    <col min="12548" max="12548" width="1.08984375" style="552" customWidth="1"/>
    <col min="12549" max="12550" width="15.6328125" style="552" customWidth="1"/>
    <col min="12551" max="12551" width="15.26953125" style="552" customWidth="1"/>
    <col min="12552" max="12552" width="17.453125" style="552" customWidth="1"/>
    <col min="12553" max="12553" width="15.08984375" style="552" customWidth="1"/>
    <col min="12554" max="12554" width="15.26953125" style="552" customWidth="1"/>
    <col min="12555" max="12555" width="3.7265625" style="552" customWidth="1"/>
    <col min="12556" max="12556" width="2.453125" style="552" customWidth="1"/>
    <col min="12557" max="12803" width="9" style="552"/>
    <col min="12804" max="12804" width="1.08984375" style="552" customWidth="1"/>
    <col min="12805" max="12806" width="15.6328125" style="552" customWidth="1"/>
    <col min="12807" max="12807" width="15.26953125" style="552" customWidth="1"/>
    <col min="12808" max="12808" width="17.453125" style="552" customWidth="1"/>
    <col min="12809" max="12809" width="15.08984375" style="552" customWidth="1"/>
    <col min="12810" max="12810" width="15.26953125" style="552" customWidth="1"/>
    <col min="12811" max="12811" width="3.7265625" style="552" customWidth="1"/>
    <col min="12812" max="12812" width="2.453125" style="552" customWidth="1"/>
    <col min="12813" max="13059" width="9" style="552"/>
    <col min="13060" max="13060" width="1.08984375" style="552" customWidth="1"/>
    <col min="13061" max="13062" width="15.6328125" style="552" customWidth="1"/>
    <col min="13063" max="13063" width="15.26953125" style="552" customWidth="1"/>
    <col min="13064" max="13064" width="17.453125" style="552" customWidth="1"/>
    <col min="13065" max="13065" width="15.08984375" style="552" customWidth="1"/>
    <col min="13066" max="13066" width="15.26953125" style="552" customWidth="1"/>
    <col min="13067" max="13067" width="3.7265625" style="552" customWidth="1"/>
    <col min="13068" max="13068" width="2.453125" style="552" customWidth="1"/>
    <col min="13069" max="13315" width="9" style="552"/>
    <col min="13316" max="13316" width="1.08984375" style="552" customWidth="1"/>
    <col min="13317" max="13318" width="15.6328125" style="552" customWidth="1"/>
    <col min="13319" max="13319" width="15.26953125" style="552" customWidth="1"/>
    <col min="13320" max="13320" width="17.453125" style="552" customWidth="1"/>
    <col min="13321" max="13321" width="15.08984375" style="552" customWidth="1"/>
    <col min="13322" max="13322" width="15.26953125" style="552" customWidth="1"/>
    <col min="13323" max="13323" width="3.7265625" style="552" customWidth="1"/>
    <col min="13324" max="13324" width="2.453125" style="552" customWidth="1"/>
    <col min="13325" max="13571" width="9" style="552"/>
    <col min="13572" max="13572" width="1.08984375" style="552" customWidth="1"/>
    <col min="13573" max="13574" width="15.6328125" style="552" customWidth="1"/>
    <col min="13575" max="13575" width="15.26953125" style="552" customWidth="1"/>
    <col min="13576" max="13576" width="17.453125" style="552" customWidth="1"/>
    <col min="13577" max="13577" width="15.08984375" style="552" customWidth="1"/>
    <col min="13578" max="13578" width="15.26953125" style="552" customWidth="1"/>
    <col min="13579" max="13579" width="3.7265625" style="552" customWidth="1"/>
    <col min="13580" max="13580" width="2.453125" style="552" customWidth="1"/>
    <col min="13581" max="13827" width="9" style="552"/>
    <col min="13828" max="13828" width="1.08984375" style="552" customWidth="1"/>
    <col min="13829" max="13830" width="15.6328125" style="552" customWidth="1"/>
    <col min="13831" max="13831" width="15.26953125" style="552" customWidth="1"/>
    <col min="13832" max="13832" width="17.453125" style="552" customWidth="1"/>
    <col min="13833" max="13833" width="15.08984375" style="552" customWidth="1"/>
    <col min="13834" max="13834" width="15.26953125" style="552" customWidth="1"/>
    <col min="13835" max="13835" width="3.7265625" style="552" customWidth="1"/>
    <col min="13836" max="13836" width="2.453125" style="552" customWidth="1"/>
    <col min="13837" max="14083" width="9" style="552"/>
    <col min="14084" max="14084" width="1.08984375" style="552" customWidth="1"/>
    <col min="14085" max="14086" width="15.6328125" style="552" customWidth="1"/>
    <col min="14087" max="14087" width="15.26953125" style="552" customWidth="1"/>
    <col min="14088" max="14088" width="17.453125" style="552" customWidth="1"/>
    <col min="14089" max="14089" width="15.08984375" style="552" customWidth="1"/>
    <col min="14090" max="14090" width="15.26953125" style="552" customWidth="1"/>
    <col min="14091" max="14091" width="3.7265625" style="552" customWidth="1"/>
    <col min="14092" max="14092" width="2.453125" style="552" customWidth="1"/>
    <col min="14093" max="14339" width="9" style="552"/>
    <col min="14340" max="14340" width="1.08984375" style="552" customWidth="1"/>
    <col min="14341" max="14342" width="15.6328125" style="552" customWidth="1"/>
    <col min="14343" max="14343" width="15.26953125" style="552" customWidth="1"/>
    <col min="14344" max="14344" width="17.453125" style="552" customWidth="1"/>
    <col min="14345" max="14345" width="15.08984375" style="552" customWidth="1"/>
    <col min="14346" max="14346" width="15.26953125" style="552" customWidth="1"/>
    <col min="14347" max="14347" width="3.7265625" style="552" customWidth="1"/>
    <col min="14348" max="14348" width="2.453125" style="552" customWidth="1"/>
    <col min="14349" max="14595" width="9" style="552"/>
    <col min="14596" max="14596" width="1.08984375" style="552" customWidth="1"/>
    <col min="14597" max="14598" width="15.6328125" style="552" customWidth="1"/>
    <col min="14599" max="14599" width="15.26953125" style="552" customWidth="1"/>
    <col min="14600" max="14600" width="17.453125" style="552" customWidth="1"/>
    <col min="14601" max="14601" width="15.08984375" style="552" customWidth="1"/>
    <col min="14602" max="14602" width="15.26953125" style="552" customWidth="1"/>
    <col min="14603" max="14603" width="3.7265625" style="552" customWidth="1"/>
    <col min="14604" max="14604" width="2.453125" style="552" customWidth="1"/>
    <col min="14605" max="14851" width="9" style="552"/>
    <col min="14852" max="14852" width="1.08984375" style="552" customWidth="1"/>
    <col min="14853" max="14854" width="15.6328125" style="552" customWidth="1"/>
    <col min="14855" max="14855" width="15.26953125" style="552" customWidth="1"/>
    <col min="14856" max="14856" width="17.453125" style="552" customWidth="1"/>
    <col min="14857" max="14857" width="15.08984375" style="552" customWidth="1"/>
    <col min="14858" max="14858" width="15.26953125" style="552" customWidth="1"/>
    <col min="14859" max="14859" width="3.7265625" style="552" customWidth="1"/>
    <col min="14860" max="14860" width="2.453125" style="552" customWidth="1"/>
    <col min="14861" max="15107" width="9" style="552"/>
    <col min="15108" max="15108" width="1.08984375" style="552" customWidth="1"/>
    <col min="15109" max="15110" width="15.6328125" style="552" customWidth="1"/>
    <col min="15111" max="15111" width="15.26953125" style="552" customWidth="1"/>
    <col min="15112" max="15112" width="17.453125" style="552" customWidth="1"/>
    <col min="15113" max="15113" width="15.08984375" style="552" customWidth="1"/>
    <col min="15114" max="15114" width="15.26953125" style="552" customWidth="1"/>
    <col min="15115" max="15115" width="3.7265625" style="552" customWidth="1"/>
    <col min="15116" max="15116" width="2.453125" style="552" customWidth="1"/>
    <col min="15117" max="15363" width="9" style="552"/>
    <col min="15364" max="15364" width="1.08984375" style="552" customWidth="1"/>
    <col min="15365" max="15366" width="15.6328125" style="552" customWidth="1"/>
    <col min="15367" max="15367" width="15.26953125" style="552" customWidth="1"/>
    <col min="15368" max="15368" width="17.453125" style="552" customWidth="1"/>
    <col min="15369" max="15369" width="15.08984375" style="552" customWidth="1"/>
    <col min="15370" max="15370" width="15.26953125" style="552" customWidth="1"/>
    <col min="15371" max="15371" width="3.7265625" style="552" customWidth="1"/>
    <col min="15372" max="15372" width="2.453125" style="552" customWidth="1"/>
    <col min="15373" max="15619" width="9" style="552"/>
    <col min="15620" max="15620" width="1.08984375" style="552" customWidth="1"/>
    <col min="15621" max="15622" width="15.6328125" style="552" customWidth="1"/>
    <col min="15623" max="15623" width="15.26953125" style="552" customWidth="1"/>
    <col min="15624" max="15624" width="17.453125" style="552" customWidth="1"/>
    <col min="15625" max="15625" width="15.08984375" style="552" customWidth="1"/>
    <col min="15626" max="15626" width="15.26953125" style="552" customWidth="1"/>
    <col min="15627" max="15627" width="3.7265625" style="552" customWidth="1"/>
    <col min="15628" max="15628" width="2.453125" style="552" customWidth="1"/>
    <col min="15629" max="15875" width="9" style="552"/>
    <col min="15876" max="15876" width="1.08984375" style="552" customWidth="1"/>
    <col min="15877" max="15878" width="15.6328125" style="552" customWidth="1"/>
    <col min="15879" max="15879" width="15.26953125" style="552" customWidth="1"/>
    <col min="15880" max="15880" width="17.453125" style="552" customWidth="1"/>
    <col min="15881" max="15881" width="15.08984375" style="552" customWidth="1"/>
    <col min="15882" max="15882" width="15.26953125" style="552" customWidth="1"/>
    <col min="15883" max="15883" width="3.7265625" style="552" customWidth="1"/>
    <col min="15884" max="15884" width="2.453125" style="552" customWidth="1"/>
    <col min="15885" max="16131" width="9" style="552"/>
    <col min="16132" max="16132" width="1.08984375" style="552" customWidth="1"/>
    <col min="16133" max="16134" width="15.6328125" style="552" customWidth="1"/>
    <col min="16135" max="16135" width="15.26953125" style="552" customWidth="1"/>
    <col min="16136" max="16136" width="17.453125" style="552" customWidth="1"/>
    <col min="16137" max="16137" width="15.08984375" style="552" customWidth="1"/>
    <col min="16138" max="16138" width="15.26953125" style="552" customWidth="1"/>
    <col min="16139" max="16139" width="3.7265625" style="552" customWidth="1"/>
    <col min="16140" max="16140" width="2.453125" style="552" customWidth="1"/>
    <col min="16141" max="16384" width="9" style="552"/>
  </cols>
  <sheetData>
    <row r="1" spans="1:11" ht="27.75" customHeight="1">
      <c r="A1" s="762"/>
      <c r="B1" s="777"/>
      <c r="C1" s="777"/>
      <c r="D1" s="777"/>
      <c r="E1" s="777"/>
      <c r="F1" s="777"/>
      <c r="G1" s="777"/>
      <c r="H1" s="777"/>
      <c r="I1" s="777"/>
      <c r="J1" s="777"/>
    </row>
    <row r="2" spans="1:11" ht="15.75" customHeight="1">
      <c r="A2" s="762"/>
      <c r="B2" s="853" t="s">
        <v>1352</v>
      </c>
      <c r="C2" s="761"/>
      <c r="D2" s="761"/>
      <c r="E2" s="761"/>
      <c r="F2" s="761"/>
      <c r="G2" s="761"/>
      <c r="H2" s="761"/>
      <c r="I2" s="761"/>
      <c r="J2" s="763" t="s">
        <v>1353</v>
      </c>
    </row>
    <row r="3" spans="1:11" ht="15.75" customHeight="1">
      <c r="A3" s="762"/>
      <c r="B3" s="853"/>
      <c r="C3" s="761"/>
      <c r="D3" s="761"/>
      <c r="E3" s="761"/>
      <c r="F3" s="761"/>
      <c r="G3" s="761"/>
      <c r="H3" s="761"/>
      <c r="I3" s="761"/>
      <c r="J3" s="763"/>
    </row>
    <row r="4" spans="1:11" ht="18" customHeight="1">
      <c r="A4" s="1817" t="s">
        <v>1354</v>
      </c>
      <c r="B4" s="1817"/>
      <c r="C4" s="1817"/>
      <c r="D4" s="1817"/>
      <c r="E4" s="1817"/>
      <c r="F4" s="1817"/>
      <c r="G4" s="1817"/>
      <c r="H4" s="1817"/>
      <c r="I4" s="1817"/>
      <c r="J4" s="1817"/>
    </row>
    <row r="5" spans="1:11" ht="12" customHeight="1">
      <c r="A5" s="764"/>
      <c r="B5" s="764"/>
      <c r="C5" s="764"/>
      <c r="D5" s="764"/>
      <c r="E5" s="764"/>
      <c r="F5" s="764"/>
      <c r="G5" s="764"/>
      <c r="H5" s="764"/>
      <c r="I5" s="764"/>
      <c r="J5" s="764"/>
    </row>
    <row r="6" spans="1:11" ht="43.5" customHeight="1">
      <c r="A6" s="764"/>
      <c r="B6" s="828" t="s">
        <v>1333</v>
      </c>
      <c r="C6" s="2887"/>
      <c r="D6" s="2888"/>
      <c r="E6" s="2888"/>
      <c r="F6" s="2888"/>
      <c r="G6" s="2888"/>
      <c r="H6" s="2888"/>
      <c r="I6" s="2888"/>
      <c r="J6" s="2889"/>
    </row>
    <row r="7" spans="1:11" ht="43.5" customHeight="1">
      <c r="A7" s="761"/>
      <c r="B7" s="829" t="s">
        <v>276</v>
      </c>
      <c r="C7" s="1820" t="s">
        <v>1238</v>
      </c>
      <c r="D7" s="1820"/>
      <c r="E7" s="1820"/>
      <c r="F7" s="1820"/>
      <c r="G7" s="1820"/>
      <c r="H7" s="1820"/>
      <c r="I7" s="1820"/>
      <c r="J7" s="1820"/>
      <c r="K7" s="854"/>
    </row>
    <row r="8" spans="1:11" ht="43.5" customHeight="1">
      <c r="A8" s="761"/>
      <c r="B8" s="768" t="s">
        <v>1355</v>
      </c>
      <c r="C8" s="1822" t="s">
        <v>1356</v>
      </c>
      <c r="D8" s="2917"/>
      <c r="E8" s="2917"/>
      <c r="F8" s="2917"/>
      <c r="G8" s="2917"/>
      <c r="H8" s="2917"/>
      <c r="I8" s="2917"/>
      <c r="J8" s="2918"/>
      <c r="K8" s="854"/>
    </row>
    <row r="9" spans="1:11" ht="19.5" customHeight="1">
      <c r="A9" s="761"/>
      <c r="B9" s="1806" t="s">
        <v>1357</v>
      </c>
      <c r="C9" s="2890" t="s">
        <v>1335</v>
      </c>
      <c r="D9" s="1820"/>
      <c r="E9" s="1820"/>
      <c r="F9" s="1820"/>
      <c r="G9" s="1820"/>
      <c r="H9" s="1820"/>
      <c r="I9" s="1820"/>
      <c r="J9" s="1820"/>
      <c r="K9" s="854"/>
    </row>
    <row r="10" spans="1:11" ht="40.5" customHeight="1">
      <c r="A10" s="761"/>
      <c r="B10" s="1807"/>
      <c r="C10" s="831" t="s">
        <v>400</v>
      </c>
      <c r="D10" s="831" t="s">
        <v>174</v>
      </c>
      <c r="E10" s="2886" t="s">
        <v>832</v>
      </c>
      <c r="F10" s="2886"/>
      <c r="G10" s="2886"/>
      <c r="H10" s="2894" t="s">
        <v>1336</v>
      </c>
      <c r="I10" s="2894"/>
      <c r="J10" s="832" t="s">
        <v>1337</v>
      </c>
    </row>
    <row r="11" spans="1:11" ht="19.5" customHeight="1">
      <c r="A11" s="761"/>
      <c r="B11" s="1807"/>
      <c r="C11" s="833"/>
      <c r="D11" s="833"/>
      <c r="E11" s="2886"/>
      <c r="F11" s="2886"/>
      <c r="G11" s="2886"/>
      <c r="H11" s="834"/>
      <c r="I11" s="773" t="s">
        <v>1338</v>
      </c>
      <c r="J11" s="834"/>
    </row>
    <row r="12" spans="1:11" ht="19.5" customHeight="1">
      <c r="A12" s="761"/>
      <c r="B12" s="1807"/>
      <c r="C12" s="833"/>
      <c r="D12" s="833"/>
      <c r="E12" s="2886"/>
      <c r="F12" s="2886"/>
      <c r="G12" s="2886"/>
      <c r="H12" s="834"/>
      <c r="I12" s="773" t="s">
        <v>1338</v>
      </c>
      <c r="J12" s="834"/>
    </row>
    <row r="13" spans="1:11" ht="19.5" customHeight="1">
      <c r="A13" s="761"/>
      <c r="B13" s="1807"/>
      <c r="C13" s="833"/>
      <c r="D13" s="833"/>
      <c r="E13" s="2886"/>
      <c r="F13" s="2886"/>
      <c r="G13" s="2886"/>
      <c r="H13" s="834"/>
      <c r="I13" s="773" t="s">
        <v>1338</v>
      </c>
      <c r="J13" s="834"/>
    </row>
    <row r="14" spans="1:11" ht="19.5" customHeight="1">
      <c r="A14" s="761"/>
      <c r="B14" s="1807"/>
      <c r="C14" s="2911" t="s">
        <v>833</v>
      </c>
      <c r="D14" s="2912"/>
      <c r="E14" s="2912"/>
      <c r="F14" s="2912"/>
      <c r="G14" s="2912"/>
      <c r="H14" s="2912"/>
      <c r="I14" s="2912"/>
      <c r="J14" s="2913"/>
    </row>
    <row r="15" spans="1:11" ht="40.5" customHeight="1">
      <c r="A15" s="761"/>
      <c r="B15" s="1807"/>
      <c r="C15" s="831" t="s">
        <v>400</v>
      </c>
      <c r="D15" s="831" t="s">
        <v>174</v>
      </c>
      <c r="E15" s="2886" t="s">
        <v>832</v>
      </c>
      <c r="F15" s="2886"/>
      <c r="G15" s="2886"/>
      <c r="H15" s="2894" t="s">
        <v>1336</v>
      </c>
      <c r="I15" s="2894"/>
      <c r="J15" s="832" t="s">
        <v>1337</v>
      </c>
    </row>
    <row r="16" spans="1:11" ht="19.5" customHeight="1">
      <c r="A16" s="761"/>
      <c r="B16" s="1807"/>
      <c r="C16" s="833"/>
      <c r="D16" s="833"/>
      <c r="E16" s="2886"/>
      <c r="F16" s="2886"/>
      <c r="G16" s="2886"/>
      <c r="H16" s="834"/>
      <c r="I16" s="773" t="s">
        <v>1338</v>
      </c>
      <c r="J16" s="834"/>
      <c r="K16" s="854"/>
    </row>
    <row r="17" spans="1:12" ht="19.5" customHeight="1">
      <c r="A17" s="761"/>
      <c r="B17" s="1807"/>
      <c r="C17" s="833"/>
      <c r="D17" s="833"/>
      <c r="E17" s="2886"/>
      <c r="F17" s="2886"/>
      <c r="G17" s="2886"/>
      <c r="H17" s="834"/>
      <c r="I17" s="773" t="s">
        <v>1338</v>
      </c>
      <c r="J17" s="834"/>
    </row>
    <row r="18" spans="1:12" ht="19.5" customHeight="1">
      <c r="A18" s="761"/>
      <c r="B18" s="1808"/>
      <c r="C18" s="833"/>
      <c r="D18" s="833"/>
      <c r="E18" s="2886"/>
      <c r="F18" s="2886"/>
      <c r="G18" s="2886"/>
      <c r="H18" s="834"/>
      <c r="I18" s="773" t="s">
        <v>1338</v>
      </c>
      <c r="J18" s="834"/>
    </row>
    <row r="19" spans="1:12" ht="19.5" customHeight="1">
      <c r="A19" s="761"/>
      <c r="B19" s="2919" t="s">
        <v>1344</v>
      </c>
      <c r="C19" s="2921" t="s">
        <v>1345</v>
      </c>
      <c r="D19" s="2922"/>
      <c r="E19" s="2922"/>
      <c r="F19" s="2922"/>
      <c r="G19" s="2923"/>
      <c r="H19" s="2887" t="s">
        <v>1346</v>
      </c>
      <c r="I19" s="2888"/>
      <c r="J19" s="2889"/>
    </row>
    <row r="20" spans="1:12" ht="35.25" customHeight="1">
      <c r="A20" s="761"/>
      <c r="B20" s="2920"/>
      <c r="C20" s="2908"/>
      <c r="D20" s="2909"/>
      <c r="E20" s="2909"/>
      <c r="F20" s="2909"/>
      <c r="G20" s="2910"/>
      <c r="H20" s="2914"/>
      <c r="I20" s="2915"/>
      <c r="J20" s="2916"/>
    </row>
    <row r="21" spans="1:12" ht="6" customHeight="1">
      <c r="A21" s="761"/>
      <c r="B21" s="761"/>
      <c r="C21" s="761"/>
      <c r="D21" s="761"/>
      <c r="E21" s="761"/>
      <c r="F21" s="761"/>
      <c r="G21" s="761"/>
      <c r="H21" s="761"/>
      <c r="I21" s="761"/>
      <c r="J21" s="761"/>
    </row>
    <row r="22" spans="1:12" ht="20.25" customHeight="1">
      <c r="A22" s="761"/>
      <c r="B22" s="761" t="s">
        <v>583</v>
      </c>
      <c r="C22" s="761"/>
      <c r="D22" s="761"/>
      <c r="E22" s="761"/>
      <c r="F22" s="761"/>
      <c r="G22" s="761"/>
      <c r="H22" s="761"/>
      <c r="I22" s="761"/>
      <c r="J22" s="761"/>
      <c r="K22" s="409"/>
      <c r="L22" s="409"/>
    </row>
    <row r="23" spans="1:12" ht="62.25" customHeight="1">
      <c r="A23" s="761"/>
      <c r="B23" s="2901" t="s">
        <v>1358</v>
      </c>
      <c r="C23" s="2901"/>
      <c r="D23" s="2901"/>
      <c r="E23" s="2901"/>
      <c r="F23" s="2901"/>
      <c r="G23" s="2901"/>
      <c r="H23" s="2901"/>
      <c r="I23" s="2901"/>
      <c r="J23" s="2901"/>
      <c r="K23" s="409"/>
      <c r="L23" s="409"/>
    </row>
    <row r="24" spans="1:12" ht="39" customHeight="1">
      <c r="A24" s="761"/>
      <c r="B24" s="2901" t="s">
        <v>1359</v>
      </c>
      <c r="C24" s="2901"/>
      <c r="D24" s="2901"/>
      <c r="E24" s="2901"/>
      <c r="F24" s="2901"/>
      <c r="G24" s="2901"/>
      <c r="H24" s="2901"/>
      <c r="I24" s="2901"/>
      <c r="J24" s="2901"/>
      <c r="K24" s="409"/>
      <c r="L24" s="409"/>
    </row>
    <row r="25" spans="1:12" ht="29.25" customHeight="1">
      <c r="A25" s="761"/>
      <c r="B25" s="2902" t="s">
        <v>1360</v>
      </c>
      <c r="C25" s="2902"/>
      <c r="D25" s="2902"/>
      <c r="E25" s="2902"/>
      <c r="F25" s="2902"/>
      <c r="G25" s="2902"/>
      <c r="H25" s="2902"/>
      <c r="I25" s="2902"/>
      <c r="J25" s="2902"/>
      <c r="K25" s="409"/>
      <c r="L25" s="409"/>
    </row>
    <row r="26" spans="1:12" ht="7.5" customHeight="1">
      <c r="A26" s="777"/>
      <c r="B26" s="2903"/>
      <c r="C26" s="2903"/>
      <c r="D26" s="2903"/>
      <c r="E26" s="2903"/>
      <c r="F26" s="2903"/>
      <c r="G26" s="2903"/>
      <c r="H26" s="2903"/>
      <c r="I26" s="2903"/>
      <c r="J26" s="2903"/>
    </row>
    <row r="27" spans="1:12">
      <c r="B27" s="409"/>
    </row>
  </sheetData>
  <mergeCells count="25">
    <mergeCell ref="B24:J24"/>
    <mergeCell ref="B25:J25"/>
    <mergeCell ref="B26:J26"/>
    <mergeCell ref="E18:G18"/>
    <mergeCell ref="B19:B20"/>
    <mergeCell ref="C19:G20"/>
    <mergeCell ref="H19:J19"/>
    <mergeCell ref="H20:J20"/>
    <mergeCell ref="B23:J23"/>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s>
  <phoneticPr fontId="6"/>
  <pageMargins left="0.70866141732283472" right="0.70866141732283472" top="0.74803149606299213" bottom="0.74803149606299213" header="0.31496062992125984" footer="0.31496062992125984"/>
  <pageSetup paperSize="9" scale="7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3">
    <tabColor rgb="FFFF0000"/>
    <pageSetUpPr fitToPage="1"/>
  </sheetPr>
  <dimension ref="A1:H25"/>
  <sheetViews>
    <sheetView view="pageBreakPreview" zoomScale="85" zoomScaleNormal="100" zoomScaleSheetLayoutView="85" workbookViewId="0">
      <selection activeCell="B1" sqref="B1"/>
    </sheetView>
  </sheetViews>
  <sheetFormatPr defaultRowHeight="13"/>
  <cols>
    <col min="1" max="1" width="3.7265625" style="118" customWidth="1"/>
    <col min="2" max="2" width="20.36328125" style="118" customWidth="1"/>
    <col min="3" max="3" width="3.90625" style="118" bestFit="1" customWidth="1"/>
    <col min="4" max="7" width="16.36328125" style="118" customWidth="1"/>
    <col min="8" max="8" width="3.7265625" style="118" customWidth="1"/>
    <col min="9" max="9" width="2.453125" style="118" customWidth="1"/>
    <col min="10" max="256" width="9" style="118"/>
    <col min="257" max="257" width="3.7265625" style="118" customWidth="1"/>
    <col min="258" max="258" width="20.36328125" style="118" customWidth="1"/>
    <col min="259" max="259" width="3.90625" style="118" bestFit="1" customWidth="1"/>
    <col min="260" max="263" width="16.36328125" style="118" customWidth="1"/>
    <col min="264" max="264" width="3.7265625" style="118" customWidth="1"/>
    <col min="265" max="265" width="2.453125" style="118" customWidth="1"/>
    <col min="266" max="512" width="9" style="118"/>
    <col min="513" max="513" width="3.7265625" style="118" customWidth="1"/>
    <col min="514" max="514" width="20.36328125" style="118" customWidth="1"/>
    <col min="515" max="515" width="3.90625" style="118" bestFit="1" customWidth="1"/>
    <col min="516" max="519" width="16.36328125" style="118" customWidth="1"/>
    <col min="520" max="520" width="3.7265625" style="118" customWidth="1"/>
    <col min="521" max="521" width="2.453125" style="118" customWidth="1"/>
    <col min="522" max="768" width="9" style="118"/>
    <col min="769" max="769" width="3.7265625" style="118" customWidth="1"/>
    <col min="770" max="770" width="20.36328125" style="118" customWidth="1"/>
    <col min="771" max="771" width="3.90625" style="118" bestFit="1" customWidth="1"/>
    <col min="772" max="775" width="16.36328125" style="118" customWidth="1"/>
    <col min="776" max="776" width="3.7265625" style="118" customWidth="1"/>
    <col min="777" max="777" width="2.453125" style="118" customWidth="1"/>
    <col min="778" max="1024" width="9" style="118"/>
    <col min="1025" max="1025" width="3.7265625" style="118" customWidth="1"/>
    <col min="1026" max="1026" width="20.36328125" style="118" customWidth="1"/>
    <col min="1027" max="1027" width="3.90625" style="118" bestFit="1" customWidth="1"/>
    <col min="1028" max="1031" width="16.36328125" style="118" customWidth="1"/>
    <col min="1032" max="1032" width="3.7265625" style="118" customWidth="1"/>
    <col min="1033" max="1033" width="2.453125" style="118" customWidth="1"/>
    <col min="1034" max="1280" width="9" style="118"/>
    <col min="1281" max="1281" width="3.7265625" style="118" customWidth="1"/>
    <col min="1282" max="1282" width="20.36328125" style="118" customWidth="1"/>
    <col min="1283" max="1283" width="3.90625" style="118" bestFit="1" customWidth="1"/>
    <col min="1284" max="1287" width="16.36328125" style="118" customWidth="1"/>
    <col min="1288" max="1288" width="3.7265625" style="118" customWidth="1"/>
    <col min="1289" max="1289" width="2.453125" style="118" customWidth="1"/>
    <col min="1290" max="1536" width="9" style="118"/>
    <col min="1537" max="1537" width="3.7265625" style="118" customWidth="1"/>
    <col min="1538" max="1538" width="20.36328125" style="118" customWidth="1"/>
    <col min="1539" max="1539" width="3.90625" style="118" bestFit="1" customWidth="1"/>
    <col min="1540" max="1543" width="16.36328125" style="118" customWidth="1"/>
    <col min="1544" max="1544" width="3.7265625" style="118" customWidth="1"/>
    <col min="1545" max="1545" width="2.453125" style="118" customWidth="1"/>
    <col min="1546" max="1792" width="9" style="118"/>
    <col min="1793" max="1793" width="3.7265625" style="118" customWidth="1"/>
    <col min="1794" max="1794" width="20.36328125" style="118" customWidth="1"/>
    <col min="1795" max="1795" width="3.90625" style="118" bestFit="1" customWidth="1"/>
    <col min="1796" max="1799" width="16.36328125" style="118" customWidth="1"/>
    <col min="1800" max="1800" width="3.7265625" style="118" customWidth="1"/>
    <col min="1801" max="1801" width="2.453125" style="118" customWidth="1"/>
    <col min="1802" max="2048" width="9" style="118"/>
    <col min="2049" max="2049" width="3.7265625" style="118" customWidth="1"/>
    <col min="2050" max="2050" width="20.36328125" style="118" customWidth="1"/>
    <col min="2051" max="2051" width="3.90625" style="118" bestFit="1" customWidth="1"/>
    <col min="2052" max="2055" width="16.36328125" style="118" customWidth="1"/>
    <col min="2056" max="2056" width="3.7265625" style="118" customWidth="1"/>
    <col min="2057" max="2057" width="2.453125" style="118" customWidth="1"/>
    <col min="2058" max="2304" width="9" style="118"/>
    <col min="2305" max="2305" width="3.7265625" style="118" customWidth="1"/>
    <col min="2306" max="2306" width="20.36328125" style="118" customWidth="1"/>
    <col min="2307" max="2307" width="3.90625" style="118" bestFit="1" customWidth="1"/>
    <col min="2308" max="2311" width="16.36328125" style="118" customWidth="1"/>
    <col min="2312" max="2312" width="3.7265625" style="118" customWidth="1"/>
    <col min="2313" max="2313" width="2.453125" style="118" customWidth="1"/>
    <col min="2314" max="2560" width="9" style="118"/>
    <col min="2561" max="2561" width="3.7265625" style="118" customWidth="1"/>
    <col min="2562" max="2562" width="20.36328125" style="118" customWidth="1"/>
    <col min="2563" max="2563" width="3.90625" style="118" bestFit="1" customWidth="1"/>
    <col min="2564" max="2567" width="16.36328125" style="118" customWidth="1"/>
    <col min="2568" max="2568" width="3.7265625" style="118" customWidth="1"/>
    <col min="2569" max="2569" width="2.453125" style="118" customWidth="1"/>
    <col min="2570" max="2816" width="9" style="118"/>
    <col min="2817" max="2817" width="3.7265625" style="118" customWidth="1"/>
    <col min="2818" max="2818" width="20.36328125" style="118" customWidth="1"/>
    <col min="2819" max="2819" width="3.90625" style="118" bestFit="1" customWidth="1"/>
    <col min="2820" max="2823" width="16.36328125" style="118" customWidth="1"/>
    <col min="2824" max="2824" width="3.7265625" style="118" customWidth="1"/>
    <col min="2825" max="2825" width="2.453125" style="118" customWidth="1"/>
    <col min="2826" max="3072" width="9" style="118"/>
    <col min="3073" max="3073" width="3.7265625" style="118" customWidth="1"/>
    <col min="3074" max="3074" width="20.36328125" style="118" customWidth="1"/>
    <col min="3075" max="3075" width="3.90625" style="118" bestFit="1" customWidth="1"/>
    <col min="3076" max="3079" width="16.36328125" style="118" customWidth="1"/>
    <col min="3080" max="3080" width="3.7265625" style="118" customWidth="1"/>
    <col min="3081" max="3081" width="2.453125" style="118" customWidth="1"/>
    <col min="3082" max="3328" width="9" style="118"/>
    <col min="3329" max="3329" width="3.7265625" style="118" customWidth="1"/>
    <col min="3330" max="3330" width="20.36328125" style="118" customWidth="1"/>
    <col min="3331" max="3331" width="3.90625" style="118" bestFit="1" customWidth="1"/>
    <col min="3332" max="3335" width="16.36328125" style="118" customWidth="1"/>
    <col min="3336" max="3336" width="3.7265625" style="118" customWidth="1"/>
    <col min="3337" max="3337" width="2.453125" style="118" customWidth="1"/>
    <col min="3338" max="3584" width="9" style="118"/>
    <col min="3585" max="3585" width="3.7265625" style="118" customWidth="1"/>
    <col min="3586" max="3586" width="20.36328125" style="118" customWidth="1"/>
    <col min="3587" max="3587" width="3.90625" style="118" bestFit="1" customWidth="1"/>
    <col min="3588" max="3591" width="16.36328125" style="118" customWidth="1"/>
    <col min="3592" max="3592" width="3.7265625" style="118" customWidth="1"/>
    <col min="3593" max="3593" width="2.453125" style="118" customWidth="1"/>
    <col min="3594" max="3840" width="9" style="118"/>
    <col min="3841" max="3841" width="3.7265625" style="118" customWidth="1"/>
    <col min="3842" max="3842" width="20.36328125" style="118" customWidth="1"/>
    <col min="3843" max="3843" width="3.90625" style="118" bestFit="1" customWidth="1"/>
    <col min="3844" max="3847" width="16.36328125" style="118" customWidth="1"/>
    <col min="3848" max="3848" width="3.7265625" style="118" customWidth="1"/>
    <col min="3849" max="3849" width="2.453125" style="118" customWidth="1"/>
    <col min="3850" max="4096" width="9" style="118"/>
    <col min="4097" max="4097" width="3.7265625" style="118" customWidth="1"/>
    <col min="4098" max="4098" width="20.36328125" style="118" customWidth="1"/>
    <col min="4099" max="4099" width="3.90625" style="118" bestFit="1" customWidth="1"/>
    <col min="4100" max="4103" width="16.36328125" style="118" customWidth="1"/>
    <col min="4104" max="4104" width="3.7265625" style="118" customWidth="1"/>
    <col min="4105" max="4105" width="2.453125" style="118" customWidth="1"/>
    <col min="4106" max="4352" width="9" style="118"/>
    <col min="4353" max="4353" width="3.7265625" style="118" customWidth="1"/>
    <col min="4354" max="4354" width="20.36328125" style="118" customWidth="1"/>
    <col min="4355" max="4355" width="3.90625" style="118" bestFit="1" customWidth="1"/>
    <col min="4356" max="4359" width="16.36328125" style="118" customWidth="1"/>
    <col min="4360" max="4360" width="3.7265625" style="118" customWidth="1"/>
    <col min="4361" max="4361" width="2.453125" style="118" customWidth="1"/>
    <col min="4362" max="4608" width="9" style="118"/>
    <col min="4609" max="4609" width="3.7265625" style="118" customWidth="1"/>
    <col min="4610" max="4610" width="20.36328125" style="118" customWidth="1"/>
    <col min="4611" max="4611" width="3.90625" style="118" bestFit="1" customWidth="1"/>
    <col min="4612" max="4615" width="16.36328125" style="118" customWidth="1"/>
    <col min="4616" max="4616" width="3.7265625" style="118" customWidth="1"/>
    <col min="4617" max="4617" width="2.453125" style="118" customWidth="1"/>
    <col min="4618" max="4864" width="9" style="118"/>
    <col min="4865" max="4865" width="3.7265625" style="118" customWidth="1"/>
    <col min="4866" max="4866" width="20.36328125" style="118" customWidth="1"/>
    <col min="4867" max="4867" width="3.90625" style="118" bestFit="1" customWidth="1"/>
    <col min="4868" max="4871" width="16.36328125" style="118" customWidth="1"/>
    <col min="4872" max="4872" width="3.7265625" style="118" customWidth="1"/>
    <col min="4873" max="4873" width="2.453125" style="118" customWidth="1"/>
    <col min="4874" max="5120" width="9" style="118"/>
    <col min="5121" max="5121" width="3.7265625" style="118" customWidth="1"/>
    <col min="5122" max="5122" width="20.36328125" style="118" customWidth="1"/>
    <col min="5123" max="5123" width="3.90625" style="118" bestFit="1" customWidth="1"/>
    <col min="5124" max="5127" width="16.36328125" style="118" customWidth="1"/>
    <col min="5128" max="5128" width="3.7265625" style="118" customWidth="1"/>
    <col min="5129" max="5129" width="2.453125" style="118" customWidth="1"/>
    <col min="5130" max="5376" width="9" style="118"/>
    <col min="5377" max="5377" width="3.7265625" style="118" customWidth="1"/>
    <col min="5378" max="5378" width="20.36328125" style="118" customWidth="1"/>
    <col min="5379" max="5379" width="3.90625" style="118" bestFit="1" customWidth="1"/>
    <col min="5380" max="5383" width="16.36328125" style="118" customWidth="1"/>
    <col min="5384" max="5384" width="3.7265625" style="118" customWidth="1"/>
    <col min="5385" max="5385" width="2.453125" style="118" customWidth="1"/>
    <col min="5386" max="5632" width="9" style="118"/>
    <col min="5633" max="5633" width="3.7265625" style="118" customWidth="1"/>
    <col min="5634" max="5634" width="20.36328125" style="118" customWidth="1"/>
    <col min="5635" max="5635" width="3.90625" style="118" bestFit="1" customWidth="1"/>
    <col min="5636" max="5639" width="16.36328125" style="118" customWidth="1"/>
    <col min="5640" max="5640" width="3.7265625" style="118" customWidth="1"/>
    <col min="5641" max="5641" width="2.453125" style="118" customWidth="1"/>
    <col min="5642" max="5888" width="9" style="118"/>
    <col min="5889" max="5889" width="3.7265625" style="118" customWidth="1"/>
    <col min="5890" max="5890" width="20.36328125" style="118" customWidth="1"/>
    <col min="5891" max="5891" width="3.90625" style="118" bestFit="1" customWidth="1"/>
    <col min="5892" max="5895" width="16.36328125" style="118" customWidth="1"/>
    <col min="5896" max="5896" width="3.7265625" style="118" customWidth="1"/>
    <col min="5897" max="5897" width="2.453125" style="118" customWidth="1"/>
    <col min="5898" max="6144" width="9" style="118"/>
    <col min="6145" max="6145" width="3.7265625" style="118" customWidth="1"/>
    <col min="6146" max="6146" width="20.36328125" style="118" customWidth="1"/>
    <col min="6147" max="6147" width="3.90625" style="118" bestFit="1" customWidth="1"/>
    <col min="6148" max="6151" width="16.36328125" style="118" customWidth="1"/>
    <col min="6152" max="6152" width="3.7265625" style="118" customWidth="1"/>
    <col min="6153" max="6153" width="2.453125" style="118" customWidth="1"/>
    <col min="6154" max="6400" width="9" style="118"/>
    <col min="6401" max="6401" width="3.7265625" style="118" customWidth="1"/>
    <col min="6402" max="6402" width="20.36328125" style="118" customWidth="1"/>
    <col min="6403" max="6403" width="3.90625" style="118" bestFit="1" customWidth="1"/>
    <col min="6404" max="6407" width="16.36328125" style="118" customWidth="1"/>
    <col min="6408" max="6408" width="3.7265625" style="118" customWidth="1"/>
    <col min="6409" max="6409" width="2.453125" style="118" customWidth="1"/>
    <col min="6410" max="6656" width="9" style="118"/>
    <col min="6657" max="6657" width="3.7265625" style="118" customWidth="1"/>
    <col min="6658" max="6658" width="20.36328125" style="118" customWidth="1"/>
    <col min="6659" max="6659" width="3.90625" style="118" bestFit="1" customWidth="1"/>
    <col min="6660" max="6663" width="16.36328125" style="118" customWidth="1"/>
    <col min="6664" max="6664" width="3.7265625" style="118" customWidth="1"/>
    <col min="6665" max="6665" width="2.453125" style="118" customWidth="1"/>
    <col min="6666" max="6912" width="9" style="118"/>
    <col min="6913" max="6913" width="3.7265625" style="118" customWidth="1"/>
    <col min="6914" max="6914" width="20.36328125" style="118" customWidth="1"/>
    <col min="6915" max="6915" width="3.90625" style="118" bestFit="1" customWidth="1"/>
    <col min="6916" max="6919" width="16.36328125" style="118" customWidth="1"/>
    <col min="6920" max="6920" width="3.7265625" style="118" customWidth="1"/>
    <col min="6921" max="6921" width="2.453125" style="118" customWidth="1"/>
    <col min="6922" max="7168" width="9" style="118"/>
    <col min="7169" max="7169" width="3.7265625" style="118" customWidth="1"/>
    <col min="7170" max="7170" width="20.36328125" style="118" customWidth="1"/>
    <col min="7171" max="7171" width="3.90625" style="118" bestFit="1" customWidth="1"/>
    <col min="7172" max="7175" width="16.36328125" style="118" customWidth="1"/>
    <col min="7176" max="7176" width="3.7265625" style="118" customWidth="1"/>
    <col min="7177" max="7177" width="2.453125" style="118" customWidth="1"/>
    <col min="7178" max="7424" width="9" style="118"/>
    <col min="7425" max="7425" width="3.7265625" style="118" customWidth="1"/>
    <col min="7426" max="7426" width="20.36328125" style="118" customWidth="1"/>
    <col min="7427" max="7427" width="3.90625" style="118" bestFit="1" customWidth="1"/>
    <col min="7428" max="7431" width="16.36328125" style="118" customWidth="1"/>
    <col min="7432" max="7432" width="3.7265625" style="118" customWidth="1"/>
    <col min="7433" max="7433" width="2.453125" style="118" customWidth="1"/>
    <col min="7434" max="7680" width="9" style="118"/>
    <col min="7681" max="7681" width="3.7265625" style="118" customWidth="1"/>
    <col min="7682" max="7682" width="20.36328125" style="118" customWidth="1"/>
    <col min="7683" max="7683" width="3.90625" style="118" bestFit="1" customWidth="1"/>
    <col min="7684" max="7687" width="16.36328125" style="118" customWidth="1"/>
    <col min="7688" max="7688" width="3.7265625" style="118" customWidth="1"/>
    <col min="7689" max="7689" width="2.453125" style="118" customWidth="1"/>
    <col min="7690" max="7936" width="9" style="118"/>
    <col min="7937" max="7937" width="3.7265625" style="118" customWidth="1"/>
    <col min="7938" max="7938" width="20.36328125" style="118" customWidth="1"/>
    <col min="7939" max="7939" width="3.90625" style="118" bestFit="1" customWidth="1"/>
    <col min="7940" max="7943" width="16.36328125" style="118" customWidth="1"/>
    <col min="7944" max="7944" width="3.7265625" style="118" customWidth="1"/>
    <col min="7945" max="7945" width="2.453125" style="118" customWidth="1"/>
    <col min="7946" max="8192" width="9" style="118"/>
    <col min="8193" max="8193" width="3.7265625" style="118" customWidth="1"/>
    <col min="8194" max="8194" width="20.36328125" style="118" customWidth="1"/>
    <col min="8195" max="8195" width="3.90625" style="118" bestFit="1" customWidth="1"/>
    <col min="8196" max="8199" width="16.36328125" style="118" customWidth="1"/>
    <col min="8200" max="8200" width="3.7265625" style="118" customWidth="1"/>
    <col min="8201" max="8201" width="2.453125" style="118" customWidth="1"/>
    <col min="8202" max="8448" width="9" style="118"/>
    <col min="8449" max="8449" width="3.7265625" style="118" customWidth="1"/>
    <col min="8450" max="8450" width="20.36328125" style="118" customWidth="1"/>
    <col min="8451" max="8451" width="3.90625" style="118" bestFit="1" customWidth="1"/>
    <col min="8452" max="8455" width="16.36328125" style="118" customWidth="1"/>
    <col min="8456" max="8456" width="3.7265625" style="118" customWidth="1"/>
    <col min="8457" max="8457" width="2.453125" style="118" customWidth="1"/>
    <col min="8458" max="8704" width="9" style="118"/>
    <col min="8705" max="8705" width="3.7265625" style="118" customWidth="1"/>
    <col min="8706" max="8706" width="20.36328125" style="118" customWidth="1"/>
    <col min="8707" max="8707" width="3.90625" style="118" bestFit="1" customWidth="1"/>
    <col min="8708" max="8711" width="16.36328125" style="118" customWidth="1"/>
    <col min="8712" max="8712" width="3.7265625" style="118" customWidth="1"/>
    <col min="8713" max="8713" width="2.453125" style="118" customWidth="1"/>
    <col min="8714" max="8960" width="9" style="118"/>
    <col min="8961" max="8961" width="3.7265625" style="118" customWidth="1"/>
    <col min="8962" max="8962" width="20.36328125" style="118" customWidth="1"/>
    <col min="8963" max="8963" width="3.90625" style="118" bestFit="1" customWidth="1"/>
    <col min="8964" max="8967" width="16.36328125" style="118" customWidth="1"/>
    <col min="8968" max="8968" width="3.7265625" style="118" customWidth="1"/>
    <col min="8969" max="8969" width="2.453125" style="118" customWidth="1"/>
    <col min="8970" max="9216" width="9" style="118"/>
    <col min="9217" max="9217" width="3.7265625" style="118" customWidth="1"/>
    <col min="9218" max="9218" width="20.36328125" style="118" customWidth="1"/>
    <col min="9219" max="9219" width="3.90625" style="118" bestFit="1" customWidth="1"/>
    <col min="9220" max="9223" width="16.36328125" style="118" customWidth="1"/>
    <col min="9224" max="9224" width="3.7265625" style="118" customWidth="1"/>
    <col min="9225" max="9225" width="2.453125" style="118" customWidth="1"/>
    <col min="9226" max="9472" width="9" style="118"/>
    <col min="9473" max="9473" width="3.7265625" style="118" customWidth="1"/>
    <col min="9474" max="9474" width="20.36328125" style="118" customWidth="1"/>
    <col min="9475" max="9475" width="3.90625" style="118" bestFit="1" customWidth="1"/>
    <col min="9476" max="9479" width="16.36328125" style="118" customWidth="1"/>
    <col min="9480" max="9480" width="3.7265625" style="118" customWidth="1"/>
    <col min="9481" max="9481" width="2.453125" style="118" customWidth="1"/>
    <col min="9482" max="9728" width="9" style="118"/>
    <col min="9729" max="9729" width="3.7265625" style="118" customWidth="1"/>
    <col min="9730" max="9730" width="20.36328125" style="118" customWidth="1"/>
    <col min="9731" max="9731" width="3.90625" style="118" bestFit="1" customWidth="1"/>
    <col min="9732" max="9735" width="16.36328125" style="118" customWidth="1"/>
    <col min="9736" max="9736" width="3.7265625" style="118" customWidth="1"/>
    <col min="9737" max="9737" width="2.453125" style="118" customWidth="1"/>
    <col min="9738" max="9984" width="9" style="118"/>
    <col min="9985" max="9985" width="3.7265625" style="118" customWidth="1"/>
    <col min="9986" max="9986" width="20.36328125" style="118" customWidth="1"/>
    <col min="9987" max="9987" width="3.90625" style="118" bestFit="1" customWidth="1"/>
    <col min="9988" max="9991" width="16.36328125" style="118" customWidth="1"/>
    <col min="9992" max="9992" width="3.7265625" style="118" customWidth="1"/>
    <col min="9993" max="9993" width="2.453125" style="118" customWidth="1"/>
    <col min="9994" max="10240" width="9" style="118"/>
    <col min="10241" max="10241" width="3.7265625" style="118" customWidth="1"/>
    <col min="10242" max="10242" width="20.36328125" style="118" customWidth="1"/>
    <col min="10243" max="10243" width="3.90625" style="118" bestFit="1" customWidth="1"/>
    <col min="10244" max="10247" width="16.36328125" style="118" customWidth="1"/>
    <col min="10248" max="10248" width="3.7265625" style="118" customWidth="1"/>
    <col min="10249" max="10249" width="2.453125" style="118" customWidth="1"/>
    <col min="10250" max="10496" width="9" style="118"/>
    <col min="10497" max="10497" width="3.7265625" style="118" customWidth="1"/>
    <col min="10498" max="10498" width="20.36328125" style="118" customWidth="1"/>
    <col min="10499" max="10499" width="3.90625" style="118" bestFit="1" customWidth="1"/>
    <col min="10500" max="10503" width="16.36328125" style="118" customWidth="1"/>
    <col min="10504" max="10504" width="3.7265625" style="118" customWidth="1"/>
    <col min="10505" max="10505" width="2.453125" style="118" customWidth="1"/>
    <col min="10506" max="10752" width="9" style="118"/>
    <col min="10753" max="10753" width="3.7265625" style="118" customWidth="1"/>
    <col min="10754" max="10754" width="20.36328125" style="118" customWidth="1"/>
    <col min="10755" max="10755" width="3.90625" style="118" bestFit="1" customWidth="1"/>
    <col min="10756" max="10759" width="16.36328125" style="118" customWidth="1"/>
    <col min="10760" max="10760" width="3.7265625" style="118" customWidth="1"/>
    <col min="10761" max="10761" width="2.453125" style="118" customWidth="1"/>
    <col min="10762" max="11008" width="9" style="118"/>
    <col min="11009" max="11009" width="3.7265625" style="118" customWidth="1"/>
    <col min="11010" max="11010" width="20.36328125" style="118" customWidth="1"/>
    <col min="11011" max="11011" width="3.90625" style="118" bestFit="1" customWidth="1"/>
    <col min="11012" max="11015" width="16.36328125" style="118" customWidth="1"/>
    <col min="11016" max="11016" width="3.7265625" style="118" customWidth="1"/>
    <col min="11017" max="11017" width="2.453125" style="118" customWidth="1"/>
    <col min="11018" max="11264" width="9" style="118"/>
    <col min="11265" max="11265" width="3.7265625" style="118" customWidth="1"/>
    <col min="11266" max="11266" width="20.36328125" style="118" customWidth="1"/>
    <col min="11267" max="11267" width="3.90625" style="118" bestFit="1" customWidth="1"/>
    <col min="11268" max="11271" width="16.36328125" style="118" customWidth="1"/>
    <col min="11272" max="11272" width="3.7265625" style="118" customWidth="1"/>
    <col min="11273" max="11273" width="2.453125" style="118" customWidth="1"/>
    <col min="11274" max="11520" width="9" style="118"/>
    <col min="11521" max="11521" width="3.7265625" style="118" customWidth="1"/>
    <col min="11522" max="11522" width="20.36328125" style="118" customWidth="1"/>
    <col min="11523" max="11523" width="3.90625" style="118" bestFit="1" customWidth="1"/>
    <col min="11524" max="11527" width="16.36328125" style="118" customWidth="1"/>
    <col min="11528" max="11528" width="3.7265625" style="118" customWidth="1"/>
    <col min="11529" max="11529" width="2.453125" style="118" customWidth="1"/>
    <col min="11530" max="11776" width="9" style="118"/>
    <col min="11777" max="11777" width="3.7265625" style="118" customWidth="1"/>
    <col min="11778" max="11778" width="20.36328125" style="118" customWidth="1"/>
    <col min="11779" max="11779" width="3.90625" style="118" bestFit="1" customWidth="1"/>
    <col min="11780" max="11783" width="16.36328125" style="118" customWidth="1"/>
    <col min="11784" max="11784" width="3.7265625" style="118" customWidth="1"/>
    <col min="11785" max="11785" width="2.453125" style="118" customWidth="1"/>
    <col min="11786" max="12032" width="9" style="118"/>
    <col min="12033" max="12033" width="3.7265625" style="118" customWidth="1"/>
    <col min="12034" max="12034" width="20.36328125" style="118" customWidth="1"/>
    <col min="12035" max="12035" width="3.90625" style="118" bestFit="1" customWidth="1"/>
    <col min="12036" max="12039" width="16.36328125" style="118" customWidth="1"/>
    <col min="12040" max="12040" width="3.7265625" style="118" customWidth="1"/>
    <col min="12041" max="12041" width="2.453125" style="118" customWidth="1"/>
    <col min="12042" max="12288" width="9" style="118"/>
    <col min="12289" max="12289" width="3.7265625" style="118" customWidth="1"/>
    <col min="12290" max="12290" width="20.36328125" style="118" customWidth="1"/>
    <col min="12291" max="12291" width="3.90625" style="118" bestFit="1" customWidth="1"/>
    <col min="12292" max="12295" width="16.36328125" style="118" customWidth="1"/>
    <col min="12296" max="12296" width="3.7265625" style="118" customWidth="1"/>
    <col min="12297" max="12297" width="2.453125" style="118" customWidth="1"/>
    <col min="12298" max="12544" width="9" style="118"/>
    <col min="12545" max="12545" width="3.7265625" style="118" customWidth="1"/>
    <col min="12546" max="12546" width="20.36328125" style="118" customWidth="1"/>
    <col min="12547" max="12547" width="3.90625" style="118" bestFit="1" customWidth="1"/>
    <col min="12548" max="12551" width="16.36328125" style="118" customWidth="1"/>
    <col min="12552" max="12552" width="3.7265625" style="118" customWidth="1"/>
    <col min="12553" max="12553" width="2.453125" style="118" customWidth="1"/>
    <col min="12554" max="12800" width="9" style="118"/>
    <col min="12801" max="12801" width="3.7265625" style="118" customWidth="1"/>
    <col min="12802" max="12802" width="20.36328125" style="118" customWidth="1"/>
    <col min="12803" max="12803" width="3.90625" style="118" bestFit="1" customWidth="1"/>
    <col min="12804" max="12807" width="16.36328125" style="118" customWidth="1"/>
    <col min="12808" max="12808" width="3.7265625" style="118" customWidth="1"/>
    <col min="12809" max="12809" width="2.453125" style="118" customWidth="1"/>
    <col min="12810" max="13056" width="9" style="118"/>
    <col min="13057" max="13057" width="3.7265625" style="118" customWidth="1"/>
    <col min="13058" max="13058" width="20.36328125" style="118" customWidth="1"/>
    <col min="13059" max="13059" width="3.90625" style="118" bestFit="1" customWidth="1"/>
    <col min="13060" max="13063" width="16.36328125" style="118" customWidth="1"/>
    <col min="13064" max="13064" width="3.7265625" style="118" customWidth="1"/>
    <col min="13065" max="13065" width="2.453125" style="118" customWidth="1"/>
    <col min="13066" max="13312" width="9" style="118"/>
    <col min="13313" max="13313" width="3.7265625" style="118" customWidth="1"/>
    <col min="13314" max="13314" width="20.36328125" style="118" customWidth="1"/>
    <col min="13315" max="13315" width="3.90625" style="118" bestFit="1" customWidth="1"/>
    <col min="13316" max="13319" width="16.36328125" style="118" customWidth="1"/>
    <col min="13320" max="13320" width="3.7265625" style="118" customWidth="1"/>
    <col min="13321" max="13321" width="2.453125" style="118" customWidth="1"/>
    <col min="13322" max="13568" width="9" style="118"/>
    <col min="13569" max="13569" width="3.7265625" style="118" customWidth="1"/>
    <col min="13570" max="13570" width="20.36328125" style="118" customWidth="1"/>
    <col min="13571" max="13571" width="3.90625" style="118" bestFit="1" customWidth="1"/>
    <col min="13572" max="13575" width="16.36328125" style="118" customWidth="1"/>
    <col min="13576" max="13576" width="3.7265625" style="118" customWidth="1"/>
    <col min="13577" max="13577" width="2.453125" style="118" customWidth="1"/>
    <col min="13578" max="13824" width="9" style="118"/>
    <col min="13825" max="13825" width="3.7265625" style="118" customWidth="1"/>
    <col min="13826" max="13826" width="20.36328125" style="118" customWidth="1"/>
    <col min="13827" max="13827" width="3.90625" style="118" bestFit="1" customWidth="1"/>
    <col min="13828" max="13831" width="16.36328125" style="118" customWidth="1"/>
    <col min="13832" max="13832" width="3.7265625" style="118" customWidth="1"/>
    <col min="13833" max="13833" width="2.453125" style="118" customWidth="1"/>
    <col min="13834" max="14080" width="9" style="118"/>
    <col min="14081" max="14081" width="3.7265625" style="118" customWidth="1"/>
    <col min="14082" max="14082" width="20.36328125" style="118" customWidth="1"/>
    <col min="14083" max="14083" width="3.90625" style="118" bestFit="1" customWidth="1"/>
    <col min="14084" max="14087" width="16.36328125" style="118" customWidth="1"/>
    <col min="14088" max="14088" width="3.7265625" style="118" customWidth="1"/>
    <col min="14089" max="14089" width="2.453125" style="118" customWidth="1"/>
    <col min="14090" max="14336" width="9" style="118"/>
    <col min="14337" max="14337" width="3.7265625" style="118" customWidth="1"/>
    <col min="14338" max="14338" width="20.36328125" style="118" customWidth="1"/>
    <col min="14339" max="14339" width="3.90625" style="118" bestFit="1" customWidth="1"/>
    <col min="14340" max="14343" width="16.36328125" style="118" customWidth="1"/>
    <col min="14344" max="14344" width="3.7265625" style="118" customWidth="1"/>
    <col min="14345" max="14345" width="2.453125" style="118" customWidth="1"/>
    <col min="14346" max="14592" width="9" style="118"/>
    <col min="14593" max="14593" width="3.7265625" style="118" customWidth="1"/>
    <col min="14594" max="14594" width="20.36328125" style="118" customWidth="1"/>
    <col min="14595" max="14595" width="3.90625" style="118" bestFit="1" customWidth="1"/>
    <col min="14596" max="14599" width="16.36328125" style="118" customWidth="1"/>
    <col min="14600" max="14600" width="3.7265625" style="118" customWidth="1"/>
    <col min="14601" max="14601" width="2.453125" style="118" customWidth="1"/>
    <col min="14602" max="14848" width="9" style="118"/>
    <col min="14849" max="14849" width="3.7265625" style="118" customWidth="1"/>
    <col min="14850" max="14850" width="20.36328125" style="118" customWidth="1"/>
    <col min="14851" max="14851" width="3.90625" style="118" bestFit="1" customWidth="1"/>
    <col min="14852" max="14855" width="16.36328125" style="118" customWidth="1"/>
    <col min="14856" max="14856" width="3.7265625" style="118" customWidth="1"/>
    <col min="14857" max="14857" width="2.453125" style="118" customWidth="1"/>
    <col min="14858" max="15104" width="9" style="118"/>
    <col min="15105" max="15105" width="3.7265625" style="118" customWidth="1"/>
    <col min="15106" max="15106" width="20.36328125" style="118" customWidth="1"/>
    <col min="15107" max="15107" width="3.90625" style="118" bestFit="1" customWidth="1"/>
    <col min="15108" max="15111" width="16.36328125" style="118" customWidth="1"/>
    <col min="15112" max="15112" width="3.7265625" style="118" customWidth="1"/>
    <col min="15113" max="15113" width="2.453125" style="118" customWidth="1"/>
    <col min="15114" max="15360" width="9" style="118"/>
    <col min="15361" max="15361" width="3.7265625" style="118" customWidth="1"/>
    <col min="15362" max="15362" width="20.36328125" style="118" customWidth="1"/>
    <col min="15363" max="15363" width="3.90625" style="118" bestFit="1" customWidth="1"/>
    <col min="15364" max="15367" width="16.36328125" style="118" customWidth="1"/>
    <col min="15368" max="15368" width="3.7265625" style="118" customWidth="1"/>
    <col min="15369" max="15369" width="2.453125" style="118" customWidth="1"/>
    <col min="15370" max="15616" width="9" style="118"/>
    <col min="15617" max="15617" width="3.7265625" style="118" customWidth="1"/>
    <col min="15618" max="15618" width="20.36328125" style="118" customWidth="1"/>
    <col min="15619" max="15619" width="3.90625" style="118" bestFit="1" customWidth="1"/>
    <col min="15620" max="15623" width="16.36328125" style="118" customWidth="1"/>
    <col min="15624" max="15624" width="3.7265625" style="118" customWidth="1"/>
    <col min="15625" max="15625" width="2.453125" style="118" customWidth="1"/>
    <col min="15626" max="15872" width="9" style="118"/>
    <col min="15873" max="15873" width="3.7265625" style="118" customWidth="1"/>
    <col min="15874" max="15874" width="20.36328125" style="118" customWidth="1"/>
    <col min="15875" max="15875" width="3.90625" style="118" bestFit="1" customWidth="1"/>
    <col min="15876" max="15879" width="16.36328125" style="118" customWidth="1"/>
    <col min="15880" max="15880" width="3.7265625" style="118" customWidth="1"/>
    <col min="15881" max="15881" width="2.453125" style="118" customWidth="1"/>
    <col min="15882" max="16128" width="9" style="118"/>
    <col min="16129" max="16129" width="3.7265625" style="118" customWidth="1"/>
    <col min="16130" max="16130" width="20.36328125" style="118" customWidth="1"/>
    <col min="16131" max="16131" width="3.90625" style="118" bestFit="1" customWidth="1"/>
    <col min="16132" max="16135" width="16.36328125" style="118" customWidth="1"/>
    <col min="16136" max="16136" width="3.7265625" style="118" customWidth="1"/>
    <col min="16137" max="16137" width="2.453125" style="118" customWidth="1"/>
    <col min="16138" max="16384" width="9" style="118"/>
  </cols>
  <sheetData>
    <row r="1" spans="1:8" ht="16.5">
      <c r="B1" s="575" t="s">
        <v>972</v>
      </c>
    </row>
    <row r="2" spans="1:8" ht="16.5">
      <c r="A2" s="117"/>
      <c r="G2" s="2924" t="s">
        <v>793</v>
      </c>
      <c r="H2" s="1175"/>
    </row>
    <row r="3" spans="1:8" ht="16.5">
      <c r="A3" s="117"/>
      <c r="B3" s="2948" t="s">
        <v>895</v>
      </c>
      <c r="C3" s="2948"/>
      <c r="D3" s="2948"/>
      <c r="E3" s="2948"/>
      <c r="F3" s="2948"/>
      <c r="G3" s="2948"/>
      <c r="H3" s="2948"/>
    </row>
    <row r="4" spans="1:8" ht="16.5">
      <c r="A4" s="348"/>
      <c r="B4" s="348"/>
      <c r="C4" s="348"/>
      <c r="D4" s="348"/>
      <c r="E4" s="348"/>
      <c r="F4" s="348"/>
      <c r="G4" s="348"/>
    </row>
    <row r="5" spans="1:8" ht="30" customHeight="1">
      <c r="A5" s="348"/>
      <c r="B5" s="470" t="s">
        <v>19</v>
      </c>
      <c r="C5" s="2949"/>
      <c r="D5" s="2950"/>
      <c r="E5" s="2950"/>
      <c r="F5" s="2950"/>
      <c r="G5" s="2950"/>
      <c r="H5" s="2951"/>
    </row>
    <row r="6" spans="1:8" ht="30" customHeight="1">
      <c r="A6" s="348"/>
      <c r="B6" s="470" t="s">
        <v>305</v>
      </c>
      <c r="C6" s="2949"/>
      <c r="D6" s="2950"/>
      <c r="E6" s="2950"/>
      <c r="F6" s="2950"/>
      <c r="G6" s="2950"/>
      <c r="H6" s="2951"/>
    </row>
    <row r="7" spans="1:8" ht="30" customHeight="1">
      <c r="A7" s="348"/>
      <c r="B7" s="470" t="s">
        <v>869</v>
      </c>
      <c r="C7" s="2949"/>
      <c r="D7" s="2950"/>
      <c r="E7" s="2950"/>
      <c r="F7" s="2950"/>
      <c r="G7" s="2950"/>
      <c r="H7" s="2951"/>
    </row>
    <row r="8" spans="1:8" ht="30" customHeight="1">
      <c r="B8" s="126" t="s">
        <v>307</v>
      </c>
      <c r="C8" s="1862" t="s">
        <v>870</v>
      </c>
      <c r="D8" s="1863"/>
      <c r="E8" s="1863"/>
      <c r="F8" s="1863"/>
      <c r="G8" s="1863"/>
      <c r="H8" s="1896"/>
    </row>
    <row r="9" spans="1:8" ht="30" customHeight="1">
      <c r="B9" s="126" t="s">
        <v>871</v>
      </c>
      <c r="C9" s="1862" t="s">
        <v>281</v>
      </c>
      <c r="D9" s="1863"/>
      <c r="E9" s="1863"/>
      <c r="F9" s="1863"/>
      <c r="G9" s="1863"/>
      <c r="H9" s="1896"/>
    </row>
    <row r="10" spans="1:8" ht="45" customHeight="1">
      <c r="B10" s="2929" t="s">
        <v>872</v>
      </c>
      <c r="C10" s="120">
        <v>1</v>
      </c>
      <c r="D10" s="2945" t="s">
        <v>873</v>
      </c>
      <c r="E10" s="2952"/>
      <c r="F10" s="2946"/>
      <c r="G10" s="2946"/>
      <c r="H10" s="2946"/>
    </row>
    <row r="11" spans="1:8" ht="45" customHeight="1">
      <c r="B11" s="2930"/>
      <c r="C11" s="120">
        <v>2</v>
      </c>
      <c r="D11" s="2952" t="s">
        <v>874</v>
      </c>
      <c r="E11" s="2952"/>
      <c r="F11" s="2946" t="s">
        <v>875</v>
      </c>
      <c r="G11" s="2946"/>
      <c r="H11" s="2946"/>
    </row>
    <row r="12" spans="1:8" ht="45" customHeight="1">
      <c r="B12" s="2929" t="s">
        <v>876</v>
      </c>
      <c r="C12" s="120">
        <v>1</v>
      </c>
      <c r="D12" s="2945" t="s">
        <v>877</v>
      </c>
      <c r="E12" s="2945"/>
      <c r="F12" s="2946"/>
      <c r="G12" s="2946"/>
      <c r="H12" s="2946"/>
    </row>
    <row r="13" spans="1:8" ht="45" customHeight="1">
      <c r="B13" s="2937"/>
      <c r="C13" s="120">
        <v>2</v>
      </c>
      <c r="D13" s="2938" t="s">
        <v>878</v>
      </c>
      <c r="E13" s="2947"/>
      <c r="F13" s="2946"/>
      <c r="G13" s="2946"/>
      <c r="H13" s="2946"/>
    </row>
    <row r="14" spans="1:8" ht="45" customHeight="1">
      <c r="B14" s="2944"/>
      <c r="C14" s="471">
        <v>3</v>
      </c>
      <c r="D14" s="2926" t="s">
        <v>879</v>
      </c>
      <c r="E14" s="2927"/>
      <c r="F14" s="2928"/>
      <c r="G14" s="2928"/>
      <c r="H14" s="2928"/>
    </row>
    <row r="15" spans="1:8">
      <c r="B15" s="2929" t="s">
        <v>880</v>
      </c>
      <c r="C15" s="2931"/>
      <c r="D15" s="2932"/>
      <c r="E15" s="2932"/>
      <c r="F15" s="2932"/>
      <c r="G15" s="2932"/>
      <c r="H15" s="2933"/>
    </row>
    <row r="16" spans="1:8">
      <c r="B16" s="2930"/>
      <c r="C16" s="2934"/>
      <c r="D16" s="2935"/>
      <c r="E16" s="2935"/>
      <c r="F16" s="2935"/>
      <c r="G16" s="2935"/>
      <c r="H16" s="2936"/>
    </row>
    <row r="17" spans="2:8" ht="30" customHeight="1">
      <c r="B17" s="2929" t="s">
        <v>881</v>
      </c>
      <c r="C17" s="126">
        <v>1</v>
      </c>
      <c r="D17" s="2938" t="s">
        <v>882</v>
      </c>
      <c r="E17" s="2939"/>
      <c r="F17" s="1862" t="s">
        <v>875</v>
      </c>
      <c r="G17" s="1863"/>
      <c r="H17" s="1896"/>
    </row>
    <row r="18" spans="2:8" ht="40" customHeight="1">
      <c r="B18" s="2937"/>
      <c r="C18" s="2929">
        <v>2</v>
      </c>
      <c r="D18" s="2940" t="s">
        <v>883</v>
      </c>
      <c r="E18" s="2941"/>
      <c r="F18" s="2931" t="s">
        <v>875</v>
      </c>
      <c r="G18" s="2932"/>
      <c r="H18" s="2933"/>
    </row>
    <row r="19" spans="2:8" ht="40" customHeight="1">
      <c r="B19" s="2930"/>
      <c r="C19" s="2930"/>
      <c r="D19" s="2942"/>
      <c r="E19" s="2943"/>
      <c r="F19" s="2934"/>
      <c r="G19" s="2935"/>
      <c r="H19" s="2936"/>
    </row>
    <row r="20" spans="2:8">
      <c r="B20" s="118" t="s">
        <v>583</v>
      </c>
    </row>
    <row r="21" spans="2:8" ht="24.75" customHeight="1">
      <c r="B21" s="118" t="s">
        <v>884</v>
      </c>
    </row>
    <row r="22" spans="2:8" ht="42" customHeight="1">
      <c r="B22" s="2925" t="s">
        <v>885</v>
      </c>
      <c r="C22" s="2925"/>
      <c r="D22" s="2925"/>
      <c r="E22" s="2925"/>
      <c r="F22" s="2925"/>
      <c r="G22" s="2925"/>
      <c r="H22" s="2925"/>
    </row>
    <row r="23" spans="2:8" ht="39" customHeight="1">
      <c r="B23" s="2925" t="s">
        <v>886</v>
      </c>
      <c r="C23" s="2925"/>
      <c r="D23" s="2925"/>
      <c r="E23" s="2925"/>
      <c r="F23" s="2925"/>
      <c r="G23" s="2925"/>
      <c r="H23" s="2925"/>
    </row>
    <row r="24" spans="2:8" ht="29.25" customHeight="1">
      <c r="B24" s="2925" t="s">
        <v>887</v>
      </c>
      <c r="C24" s="2925"/>
      <c r="D24" s="2925"/>
      <c r="E24" s="2925"/>
      <c r="F24" s="2925"/>
      <c r="G24" s="2925"/>
      <c r="H24" s="2925"/>
    </row>
    <row r="25" spans="2:8">
      <c r="B25" s="118" t="s">
        <v>888</v>
      </c>
    </row>
  </sheetData>
  <mergeCells count="30">
    <mergeCell ref="F12:H12"/>
    <mergeCell ref="D13:E13"/>
    <mergeCell ref="F13:H13"/>
    <mergeCell ref="B3:H3"/>
    <mergeCell ref="C5:H5"/>
    <mergeCell ref="C6:H6"/>
    <mergeCell ref="C7:H7"/>
    <mergeCell ref="C8:H8"/>
    <mergeCell ref="C9:H9"/>
    <mergeCell ref="B10:B11"/>
    <mergeCell ref="D10:E10"/>
    <mergeCell ref="F10:H10"/>
    <mergeCell ref="D11:E11"/>
    <mergeCell ref="F11:H11"/>
    <mergeCell ref="G2:H2"/>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s>
  <phoneticPr fontId="6"/>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4">
    <tabColor rgb="FFFF0000"/>
    <pageSetUpPr fitToPage="1"/>
  </sheetPr>
  <dimension ref="A1:H12"/>
  <sheetViews>
    <sheetView view="pageBreakPreview" zoomScale="85" zoomScaleNormal="145" zoomScaleSheetLayoutView="85" workbookViewId="0"/>
  </sheetViews>
  <sheetFormatPr defaultRowHeight="13"/>
  <cols>
    <col min="1" max="1" width="3.7265625" style="118" customWidth="1"/>
    <col min="2" max="2" width="20.36328125" style="118" customWidth="1"/>
    <col min="3" max="3" width="3.90625" style="118" bestFit="1" customWidth="1"/>
    <col min="4" max="7" width="16.36328125" style="118" customWidth="1"/>
    <col min="8" max="8" width="3.7265625" style="118" customWidth="1"/>
    <col min="9" max="9" width="2.453125" style="118" customWidth="1"/>
    <col min="10" max="256" width="9" style="118"/>
    <col min="257" max="257" width="3.7265625" style="118" customWidth="1"/>
    <col min="258" max="258" width="20.36328125" style="118" customWidth="1"/>
    <col min="259" max="259" width="3.90625" style="118" bestFit="1" customWidth="1"/>
    <col min="260" max="263" width="16.36328125" style="118" customWidth="1"/>
    <col min="264" max="264" width="3.7265625" style="118" customWidth="1"/>
    <col min="265" max="265" width="2.453125" style="118" customWidth="1"/>
    <col min="266" max="512" width="9" style="118"/>
    <col min="513" max="513" width="3.7265625" style="118" customWidth="1"/>
    <col min="514" max="514" width="20.36328125" style="118" customWidth="1"/>
    <col min="515" max="515" width="3.90625" style="118" bestFit="1" customWidth="1"/>
    <col min="516" max="519" width="16.36328125" style="118" customWidth="1"/>
    <col min="520" max="520" width="3.7265625" style="118" customWidth="1"/>
    <col min="521" max="521" width="2.453125" style="118" customWidth="1"/>
    <col min="522" max="768" width="9" style="118"/>
    <col min="769" max="769" width="3.7265625" style="118" customWidth="1"/>
    <col min="770" max="770" width="20.36328125" style="118" customWidth="1"/>
    <col min="771" max="771" width="3.90625" style="118" bestFit="1" customWidth="1"/>
    <col min="772" max="775" width="16.36328125" style="118" customWidth="1"/>
    <col min="776" max="776" width="3.7265625" style="118" customWidth="1"/>
    <col min="777" max="777" width="2.453125" style="118" customWidth="1"/>
    <col min="778" max="1024" width="9" style="118"/>
    <col min="1025" max="1025" width="3.7265625" style="118" customWidth="1"/>
    <col min="1026" max="1026" width="20.36328125" style="118" customWidth="1"/>
    <col min="1027" max="1027" width="3.90625" style="118" bestFit="1" customWidth="1"/>
    <col min="1028" max="1031" width="16.36328125" style="118" customWidth="1"/>
    <col min="1032" max="1032" width="3.7265625" style="118" customWidth="1"/>
    <col min="1033" max="1033" width="2.453125" style="118" customWidth="1"/>
    <col min="1034" max="1280" width="9" style="118"/>
    <col min="1281" max="1281" width="3.7265625" style="118" customWidth="1"/>
    <col min="1282" max="1282" width="20.36328125" style="118" customWidth="1"/>
    <col min="1283" max="1283" width="3.90625" style="118" bestFit="1" customWidth="1"/>
    <col min="1284" max="1287" width="16.36328125" style="118" customWidth="1"/>
    <col min="1288" max="1288" width="3.7265625" style="118" customWidth="1"/>
    <col min="1289" max="1289" width="2.453125" style="118" customWidth="1"/>
    <col min="1290" max="1536" width="9" style="118"/>
    <col min="1537" max="1537" width="3.7265625" style="118" customWidth="1"/>
    <col min="1538" max="1538" width="20.36328125" style="118" customWidth="1"/>
    <col min="1539" max="1539" width="3.90625" style="118" bestFit="1" customWidth="1"/>
    <col min="1540" max="1543" width="16.36328125" style="118" customWidth="1"/>
    <col min="1544" max="1544" width="3.7265625" style="118" customWidth="1"/>
    <col min="1545" max="1545" width="2.453125" style="118" customWidth="1"/>
    <col min="1546" max="1792" width="9" style="118"/>
    <col min="1793" max="1793" width="3.7265625" style="118" customWidth="1"/>
    <col min="1794" max="1794" width="20.36328125" style="118" customWidth="1"/>
    <col min="1795" max="1795" width="3.90625" style="118" bestFit="1" customWidth="1"/>
    <col min="1796" max="1799" width="16.36328125" style="118" customWidth="1"/>
    <col min="1800" max="1800" width="3.7265625" style="118" customWidth="1"/>
    <col min="1801" max="1801" width="2.453125" style="118" customWidth="1"/>
    <col min="1802" max="2048" width="9" style="118"/>
    <col min="2049" max="2049" width="3.7265625" style="118" customWidth="1"/>
    <col min="2050" max="2050" width="20.36328125" style="118" customWidth="1"/>
    <col min="2051" max="2051" width="3.90625" style="118" bestFit="1" customWidth="1"/>
    <col min="2052" max="2055" width="16.36328125" style="118" customWidth="1"/>
    <col min="2056" max="2056" width="3.7265625" style="118" customWidth="1"/>
    <col min="2057" max="2057" width="2.453125" style="118" customWidth="1"/>
    <col min="2058" max="2304" width="9" style="118"/>
    <col min="2305" max="2305" width="3.7265625" style="118" customWidth="1"/>
    <col min="2306" max="2306" width="20.36328125" style="118" customWidth="1"/>
    <col min="2307" max="2307" width="3.90625" style="118" bestFit="1" customWidth="1"/>
    <col min="2308" max="2311" width="16.36328125" style="118" customWidth="1"/>
    <col min="2312" max="2312" width="3.7265625" style="118" customWidth="1"/>
    <col min="2313" max="2313" width="2.453125" style="118" customWidth="1"/>
    <col min="2314" max="2560" width="9" style="118"/>
    <col min="2561" max="2561" width="3.7265625" style="118" customWidth="1"/>
    <col min="2562" max="2562" width="20.36328125" style="118" customWidth="1"/>
    <col min="2563" max="2563" width="3.90625" style="118" bestFit="1" customWidth="1"/>
    <col min="2564" max="2567" width="16.36328125" style="118" customWidth="1"/>
    <col min="2568" max="2568" width="3.7265625" style="118" customWidth="1"/>
    <col min="2569" max="2569" width="2.453125" style="118" customWidth="1"/>
    <col min="2570" max="2816" width="9" style="118"/>
    <col min="2817" max="2817" width="3.7265625" style="118" customWidth="1"/>
    <col min="2818" max="2818" width="20.36328125" style="118" customWidth="1"/>
    <col min="2819" max="2819" width="3.90625" style="118" bestFit="1" customWidth="1"/>
    <col min="2820" max="2823" width="16.36328125" style="118" customWidth="1"/>
    <col min="2824" max="2824" width="3.7265625" style="118" customWidth="1"/>
    <col min="2825" max="2825" width="2.453125" style="118" customWidth="1"/>
    <col min="2826" max="3072" width="9" style="118"/>
    <col min="3073" max="3073" width="3.7265625" style="118" customWidth="1"/>
    <col min="3074" max="3074" width="20.36328125" style="118" customWidth="1"/>
    <col min="3075" max="3075" width="3.90625" style="118" bestFit="1" customWidth="1"/>
    <col min="3076" max="3079" width="16.36328125" style="118" customWidth="1"/>
    <col min="3080" max="3080" width="3.7265625" style="118" customWidth="1"/>
    <col min="3081" max="3081" width="2.453125" style="118" customWidth="1"/>
    <col min="3082" max="3328" width="9" style="118"/>
    <col min="3329" max="3329" width="3.7265625" style="118" customWidth="1"/>
    <col min="3330" max="3330" width="20.36328125" style="118" customWidth="1"/>
    <col min="3331" max="3331" width="3.90625" style="118" bestFit="1" customWidth="1"/>
    <col min="3332" max="3335" width="16.36328125" style="118" customWidth="1"/>
    <col min="3336" max="3336" width="3.7265625" style="118" customWidth="1"/>
    <col min="3337" max="3337" width="2.453125" style="118" customWidth="1"/>
    <col min="3338" max="3584" width="9" style="118"/>
    <col min="3585" max="3585" width="3.7265625" style="118" customWidth="1"/>
    <col min="3586" max="3586" width="20.36328125" style="118" customWidth="1"/>
    <col min="3587" max="3587" width="3.90625" style="118" bestFit="1" customWidth="1"/>
    <col min="3588" max="3591" width="16.36328125" style="118" customWidth="1"/>
    <col min="3592" max="3592" width="3.7265625" style="118" customWidth="1"/>
    <col min="3593" max="3593" width="2.453125" style="118" customWidth="1"/>
    <col min="3594" max="3840" width="9" style="118"/>
    <col min="3841" max="3841" width="3.7265625" style="118" customWidth="1"/>
    <col min="3842" max="3842" width="20.36328125" style="118" customWidth="1"/>
    <col min="3843" max="3843" width="3.90625" style="118" bestFit="1" customWidth="1"/>
    <col min="3844" max="3847" width="16.36328125" style="118" customWidth="1"/>
    <col min="3848" max="3848" width="3.7265625" style="118" customWidth="1"/>
    <col min="3849" max="3849" width="2.453125" style="118" customWidth="1"/>
    <col min="3850" max="4096" width="9" style="118"/>
    <col min="4097" max="4097" width="3.7265625" style="118" customWidth="1"/>
    <col min="4098" max="4098" width="20.36328125" style="118" customWidth="1"/>
    <col min="4099" max="4099" width="3.90625" style="118" bestFit="1" customWidth="1"/>
    <col min="4100" max="4103" width="16.36328125" style="118" customWidth="1"/>
    <col min="4104" max="4104" width="3.7265625" style="118" customWidth="1"/>
    <col min="4105" max="4105" width="2.453125" style="118" customWidth="1"/>
    <col min="4106" max="4352" width="9" style="118"/>
    <col min="4353" max="4353" width="3.7265625" style="118" customWidth="1"/>
    <col min="4354" max="4354" width="20.36328125" style="118" customWidth="1"/>
    <col min="4355" max="4355" width="3.90625" style="118" bestFit="1" customWidth="1"/>
    <col min="4356" max="4359" width="16.36328125" style="118" customWidth="1"/>
    <col min="4360" max="4360" width="3.7265625" style="118" customWidth="1"/>
    <col min="4361" max="4361" width="2.453125" style="118" customWidth="1"/>
    <col min="4362" max="4608" width="9" style="118"/>
    <col min="4609" max="4609" width="3.7265625" style="118" customWidth="1"/>
    <col min="4610" max="4610" width="20.36328125" style="118" customWidth="1"/>
    <col min="4611" max="4611" width="3.90625" style="118" bestFit="1" customWidth="1"/>
    <col min="4612" max="4615" width="16.36328125" style="118" customWidth="1"/>
    <col min="4616" max="4616" width="3.7265625" style="118" customWidth="1"/>
    <col min="4617" max="4617" width="2.453125" style="118" customWidth="1"/>
    <col min="4618" max="4864" width="9" style="118"/>
    <col min="4865" max="4865" width="3.7265625" style="118" customWidth="1"/>
    <col min="4866" max="4866" width="20.36328125" style="118" customWidth="1"/>
    <col min="4867" max="4867" width="3.90625" style="118" bestFit="1" customWidth="1"/>
    <col min="4868" max="4871" width="16.36328125" style="118" customWidth="1"/>
    <col min="4872" max="4872" width="3.7265625" style="118" customWidth="1"/>
    <col min="4873" max="4873" width="2.453125" style="118" customWidth="1"/>
    <col min="4874" max="5120" width="9" style="118"/>
    <col min="5121" max="5121" width="3.7265625" style="118" customWidth="1"/>
    <col min="5122" max="5122" width="20.36328125" style="118" customWidth="1"/>
    <col min="5123" max="5123" width="3.90625" style="118" bestFit="1" customWidth="1"/>
    <col min="5124" max="5127" width="16.36328125" style="118" customWidth="1"/>
    <col min="5128" max="5128" width="3.7265625" style="118" customWidth="1"/>
    <col min="5129" max="5129" width="2.453125" style="118" customWidth="1"/>
    <col min="5130" max="5376" width="9" style="118"/>
    <col min="5377" max="5377" width="3.7265625" style="118" customWidth="1"/>
    <col min="5378" max="5378" width="20.36328125" style="118" customWidth="1"/>
    <col min="5379" max="5379" width="3.90625" style="118" bestFit="1" customWidth="1"/>
    <col min="5380" max="5383" width="16.36328125" style="118" customWidth="1"/>
    <col min="5384" max="5384" width="3.7265625" style="118" customWidth="1"/>
    <col min="5385" max="5385" width="2.453125" style="118" customWidth="1"/>
    <col min="5386" max="5632" width="9" style="118"/>
    <col min="5633" max="5633" width="3.7265625" style="118" customWidth="1"/>
    <col min="5634" max="5634" width="20.36328125" style="118" customWidth="1"/>
    <col min="5635" max="5635" width="3.90625" style="118" bestFit="1" customWidth="1"/>
    <col min="5636" max="5639" width="16.36328125" style="118" customWidth="1"/>
    <col min="5640" max="5640" width="3.7265625" style="118" customWidth="1"/>
    <col min="5641" max="5641" width="2.453125" style="118" customWidth="1"/>
    <col min="5642" max="5888" width="9" style="118"/>
    <col min="5889" max="5889" width="3.7265625" style="118" customWidth="1"/>
    <col min="5890" max="5890" width="20.36328125" style="118" customWidth="1"/>
    <col min="5891" max="5891" width="3.90625" style="118" bestFit="1" customWidth="1"/>
    <col min="5892" max="5895" width="16.36328125" style="118" customWidth="1"/>
    <col min="5896" max="5896" width="3.7265625" style="118" customWidth="1"/>
    <col min="5897" max="5897" width="2.453125" style="118" customWidth="1"/>
    <col min="5898" max="6144" width="9" style="118"/>
    <col min="6145" max="6145" width="3.7265625" style="118" customWidth="1"/>
    <col min="6146" max="6146" width="20.36328125" style="118" customWidth="1"/>
    <col min="6147" max="6147" width="3.90625" style="118" bestFit="1" customWidth="1"/>
    <col min="6148" max="6151" width="16.36328125" style="118" customWidth="1"/>
    <col min="6152" max="6152" width="3.7265625" style="118" customWidth="1"/>
    <col min="6153" max="6153" width="2.453125" style="118" customWidth="1"/>
    <col min="6154" max="6400" width="9" style="118"/>
    <col min="6401" max="6401" width="3.7265625" style="118" customWidth="1"/>
    <col min="6402" max="6402" width="20.36328125" style="118" customWidth="1"/>
    <col min="6403" max="6403" width="3.90625" style="118" bestFit="1" customWidth="1"/>
    <col min="6404" max="6407" width="16.36328125" style="118" customWidth="1"/>
    <col min="6408" max="6408" width="3.7265625" style="118" customWidth="1"/>
    <col min="6409" max="6409" width="2.453125" style="118" customWidth="1"/>
    <col min="6410" max="6656" width="9" style="118"/>
    <col min="6657" max="6657" width="3.7265625" style="118" customWidth="1"/>
    <col min="6658" max="6658" width="20.36328125" style="118" customWidth="1"/>
    <col min="6659" max="6659" width="3.90625" style="118" bestFit="1" customWidth="1"/>
    <col min="6660" max="6663" width="16.36328125" style="118" customWidth="1"/>
    <col min="6664" max="6664" width="3.7265625" style="118" customWidth="1"/>
    <col min="6665" max="6665" width="2.453125" style="118" customWidth="1"/>
    <col min="6666" max="6912" width="9" style="118"/>
    <col min="6913" max="6913" width="3.7265625" style="118" customWidth="1"/>
    <col min="6914" max="6914" width="20.36328125" style="118" customWidth="1"/>
    <col min="6915" max="6915" width="3.90625" style="118" bestFit="1" customWidth="1"/>
    <col min="6916" max="6919" width="16.36328125" style="118" customWidth="1"/>
    <col min="6920" max="6920" width="3.7265625" style="118" customWidth="1"/>
    <col min="6921" max="6921" width="2.453125" style="118" customWidth="1"/>
    <col min="6922" max="7168" width="9" style="118"/>
    <col min="7169" max="7169" width="3.7265625" style="118" customWidth="1"/>
    <col min="7170" max="7170" width="20.36328125" style="118" customWidth="1"/>
    <col min="7171" max="7171" width="3.90625" style="118" bestFit="1" customWidth="1"/>
    <col min="7172" max="7175" width="16.36328125" style="118" customWidth="1"/>
    <col min="7176" max="7176" width="3.7265625" style="118" customWidth="1"/>
    <col min="7177" max="7177" width="2.453125" style="118" customWidth="1"/>
    <col min="7178" max="7424" width="9" style="118"/>
    <col min="7425" max="7425" width="3.7265625" style="118" customWidth="1"/>
    <col min="7426" max="7426" width="20.36328125" style="118" customWidth="1"/>
    <col min="7427" max="7427" width="3.90625" style="118" bestFit="1" customWidth="1"/>
    <col min="7428" max="7431" width="16.36328125" style="118" customWidth="1"/>
    <col min="7432" max="7432" width="3.7265625" style="118" customWidth="1"/>
    <col min="7433" max="7433" width="2.453125" style="118" customWidth="1"/>
    <col min="7434" max="7680" width="9" style="118"/>
    <col min="7681" max="7681" width="3.7265625" style="118" customWidth="1"/>
    <col min="7682" max="7682" width="20.36328125" style="118" customWidth="1"/>
    <col min="7683" max="7683" width="3.90625" style="118" bestFit="1" customWidth="1"/>
    <col min="7684" max="7687" width="16.36328125" style="118" customWidth="1"/>
    <col min="7688" max="7688" width="3.7265625" style="118" customWidth="1"/>
    <col min="7689" max="7689" width="2.453125" style="118" customWidth="1"/>
    <col min="7690" max="7936" width="9" style="118"/>
    <col min="7937" max="7937" width="3.7265625" style="118" customWidth="1"/>
    <col min="7938" max="7938" width="20.36328125" style="118" customWidth="1"/>
    <col min="7939" max="7939" width="3.90625" style="118" bestFit="1" customWidth="1"/>
    <col min="7940" max="7943" width="16.36328125" style="118" customWidth="1"/>
    <col min="7944" max="7944" width="3.7265625" style="118" customWidth="1"/>
    <col min="7945" max="7945" width="2.453125" style="118" customWidth="1"/>
    <col min="7946" max="8192" width="9" style="118"/>
    <col min="8193" max="8193" width="3.7265625" style="118" customWidth="1"/>
    <col min="8194" max="8194" width="20.36328125" style="118" customWidth="1"/>
    <col min="8195" max="8195" width="3.90625" style="118" bestFit="1" customWidth="1"/>
    <col min="8196" max="8199" width="16.36328125" style="118" customWidth="1"/>
    <col min="8200" max="8200" width="3.7265625" style="118" customWidth="1"/>
    <col min="8201" max="8201" width="2.453125" style="118" customWidth="1"/>
    <col min="8202" max="8448" width="9" style="118"/>
    <col min="8449" max="8449" width="3.7265625" style="118" customWidth="1"/>
    <col min="8450" max="8450" width="20.36328125" style="118" customWidth="1"/>
    <col min="8451" max="8451" width="3.90625" style="118" bestFit="1" customWidth="1"/>
    <col min="8452" max="8455" width="16.36328125" style="118" customWidth="1"/>
    <col min="8456" max="8456" width="3.7265625" style="118" customWidth="1"/>
    <col min="8457" max="8457" width="2.453125" style="118" customWidth="1"/>
    <col min="8458" max="8704" width="9" style="118"/>
    <col min="8705" max="8705" width="3.7265625" style="118" customWidth="1"/>
    <col min="8706" max="8706" width="20.36328125" style="118" customWidth="1"/>
    <col min="8707" max="8707" width="3.90625" style="118" bestFit="1" customWidth="1"/>
    <col min="8708" max="8711" width="16.36328125" style="118" customWidth="1"/>
    <col min="8712" max="8712" width="3.7265625" style="118" customWidth="1"/>
    <col min="8713" max="8713" width="2.453125" style="118" customWidth="1"/>
    <col min="8714" max="8960" width="9" style="118"/>
    <col min="8961" max="8961" width="3.7265625" style="118" customWidth="1"/>
    <col min="8962" max="8962" width="20.36328125" style="118" customWidth="1"/>
    <col min="8963" max="8963" width="3.90625" style="118" bestFit="1" customWidth="1"/>
    <col min="8964" max="8967" width="16.36328125" style="118" customWidth="1"/>
    <col min="8968" max="8968" width="3.7265625" style="118" customWidth="1"/>
    <col min="8969" max="8969" width="2.453125" style="118" customWidth="1"/>
    <col min="8970" max="9216" width="9" style="118"/>
    <col min="9217" max="9217" width="3.7265625" style="118" customWidth="1"/>
    <col min="9218" max="9218" width="20.36328125" style="118" customWidth="1"/>
    <col min="9219" max="9219" width="3.90625" style="118" bestFit="1" customWidth="1"/>
    <col min="9220" max="9223" width="16.36328125" style="118" customWidth="1"/>
    <col min="9224" max="9224" width="3.7265625" style="118" customWidth="1"/>
    <col min="9225" max="9225" width="2.453125" style="118" customWidth="1"/>
    <col min="9226" max="9472" width="9" style="118"/>
    <col min="9473" max="9473" width="3.7265625" style="118" customWidth="1"/>
    <col min="9474" max="9474" width="20.36328125" style="118" customWidth="1"/>
    <col min="9475" max="9475" width="3.90625" style="118" bestFit="1" customWidth="1"/>
    <col min="9476" max="9479" width="16.36328125" style="118" customWidth="1"/>
    <col min="9480" max="9480" width="3.7265625" style="118" customWidth="1"/>
    <col min="9481" max="9481" width="2.453125" style="118" customWidth="1"/>
    <col min="9482" max="9728" width="9" style="118"/>
    <col min="9729" max="9729" width="3.7265625" style="118" customWidth="1"/>
    <col min="9730" max="9730" width="20.36328125" style="118" customWidth="1"/>
    <col min="9731" max="9731" width="3.90625" style="118" bestFit="1" customWidth="1"/>
    <col min="9732" max="9735" width="16.36328125" style="118" customWidth="1"/>
    <col min="9736" max="9736" width="3.7265625" style="118" customWidth="1"/>
    <col min="9737" max="9737" width="2.453125" style="118" customWidth="1"/>
    <col min="9738" max="9984" width="9" style="118"/>
    <col min="9985" max="9985" width="3.7265625" style="118" customWidth="1"/>
    <col min="9986" max="9986" width="20.36328125" style="118" customWidth="1"/>
    <col min="9987" max="9987" width="3.90625" style="118" bestFit="1" customWidth="1"/>
    <col min="9988" max="9991" width="16.36328125" style="118" customWidth="1"/>
    <col min="9992" max="9992" width="3.7265625" style="118" customWidth="1"/>
    <col min="9993" max="9993" width="2.453125" style="118" customWidth="1"/>
    <col min="9994" max="10240" width="9" style="118"/>
    <col min="10241" max="10241" width="3.7265625" style="118" customWidth="1"/>
    <col min="10242" max="10242" width="20.36328125" style="118" customWidth="1"/>
    <col min="10243" max="10243" width="3.90625" style="118" bestFit="1" customWidth="1"/>
    <col min="10244" max="10247" width="16.36328125" style="118" customWidth="1"/>
    <col min="10248" max="10248" width="3.7265625" style="118" customWidth="1"/>
    <col min="10249" max="10249" width="2.453125" style="118" customWidth="1"/>
    <col min="10250" max="10496" width="9" style="118"/>
    <col min="10497" max="10497" width="3.7265625" style="118" customWidth="1"/>
    <col min="10498" max="10498" width="20.36328125" style="118" customWidth="1"/>
    <col min="10499" max="10499" width="3.90625" style="118" bestFit="1" customWidth="1"/>
    <col min="10500" max="10503" width="16.36328125" style="118" customWidth="1"/>
    <col min="10504" max="10504" width="3.7265625" style="118" customWidth="1"/>
    <col min="10505" max="10505" width="2.453125" style="118" customWidth="1"/>
    <col min="10506" max="10752" width="9" style="118"/>
    <col min="10753" max="10753" width="3.7265625" style="118" customWidth="1"/>
    <col min="10754" max="10754" width="20.36328125" style="118" customWidth="1"/>
    <col min="10755" max="10755" width="3.90625" style="118" bestFit="1" customWidth="1"/>
    <col min="10756" max="10759" width="16.36328125" style="118" customWidth="1"/>
    <col min="10760" max="10760" width="3.7265625" style="118" customWidth="1"/>
    <col min="10761" max="10761" width="2.453125" style="118" customWidth="1"/>
    <col min="10762" max="11008" width="9" style="118"/>
    <col min="11009" max="11009" width="3.7265625" style="118" customWidth="1"/>
    <col min="11010" max="11010" width="20.36328125" style="118" customWidth="1"/>
    <col min="11011" max="11011" width="3.90625" style="118" bestFit="1" customWidth="1"/>
    <col min="11012" max="11015" width="16.36328125" style="118" customWidth="1"/>
    <col min="11016" max="11016" width="3.7265625" style="118" customWidth="1"/>
    <col min="11017" max="11017" width="2.453125" style="118" customWidth="1"/>
    <col min="11018" max="11264" width="9" style="118"/>
    <col min="11265" max="11265" width="3.7265625" style="118" customWidth="1"/>
    <col min="11266" max="11266" width="20.36328125" style="118" customWidth="1"/>
    <col min="11267" max="11267" width="3.90625" style="118" bestFit="1" customWidth="1"/>
    <col min="11268" max="11271" width="16.36328125" style="118" customWidth="1"/>
    <col min="11272" max="11272" width="3.7265625" style="118" customWidth="1"/>
    <col min="11273" max="11273" width="2.453125" style="118" customWidth="1"/>
    <col min="11274" max="11520" width="9" style="118"/>
    <col min="11521" max="11521" width="3.7265625" style="118" customWidth="1"/>
    <col min="11522" max="11522" width="20.36328125" style="118" customWidth="1"/>
    <col min="11523" max="11523" width="3.90625" style="118" bestFit="1" customWidth="1"/>
    <col min="11524" max="11527" width="16.36328125" style="118" customWidth="1"/>
    <col min="11528" max="11528" width="3.7265625" style="118" customWidth="1"/>
    <col min="11529" max="11529" width="2.453125" style="118" customWidth="1"/>
    <col min="11530" max="11776" width="9" style="118"/>
    <col min="11777" max="11777" width="3.7265625" style="118" customWidth="1"/>
    <col min="11778" max="11778" width="20.36328125" style="118" customWidth="1"/>
    <col min="11779" max="11779" width="3.90625" style="118" bestFit="1" customWidth="1"/>
    <col min="11780" max="11783" width="16.36328125" style="118" customWidth="1"/>
    <col min="11784" max="11784" width="3.7265625" style="118" customWidth="1"/>
    <col min="11785" max="11785" width="2.453125" style="118" customWidth="1"/>
    <col min="11786" max="12032" width="9" style="118"/>
    <col min="12033" max="12033" width="3.7265625" style="118" customWidth="1"/>
    <col min="12034" max="12034" width="20.36328125" style="118" customWidth="1"/>
    <col min="12035" max="12035" width="3.90625" style="118" bestFit="1" customWidth="1"/>
    <col min="12036" max="12039" width="16.36328125" style="118" customWidth="1"/>
    <col min="12040" max="12040" width="3.7265625" style="118" customWidth="1"/>
    <col min="12041" max="12041" width="2.453125" style="118" customWidth="1"/>
    <col min="12042" max="12288" width="9" style="118"/>
    <col min="12289" max="12289" width="3.7265625" style="118" customWidth="1"/>
    <col min="12290" max="12290" width="20.36328125" style="118" customWidth="1"/>
    <col min="12291" max="12291" width="3.90625" style="118" bestFit="1" customWidth="1"/>
    <col min="12292" max="12295" width="16.36328125" style="118" customWidth="1"/>
    <col min="12296" max="12296" width="3.7265625" style="118" customWidth="1"/>
    <col min="12297" max="12297" width="2.453125" style="118" customWidth="1"/>
    <col min="12298" max="12544" width="9" style="118"/>
    <col min="12545" max="12545" width="3.7265625" style="118" customWidth="1"/>
    <col min="12546" max="12546" width="20.36328125" style="118" customWidth="1"/>
    <col min="12547" max="12547" width="3.90625" style="118" bestFit="1" customWidth="1"/>
    <col min="12548" max="12551" width="16.36328125" style="118" customWidth="1"/>
    <col min="12552" max="12552" width="3.7265625" style="118" customWidth="1"/>
    <col min="12553" max="12553" width="2.453125" style="118" customWidth="1"/>
    <col min="12554" max="12800" width="9" style="118"/>
    <col min="12801" max="12801" width="3.7265625" style="118" customWidth="1"/>
    <col min="12802" max="12802" width="20.36328125" style="118" customWidth="1"/>
    <col min="12803" max="12803" width="3.90625" style="118" bestFit="1" customWidth="1"/>
    <col min="12804" max="12807" width="16.36328125" style="118" customWidth="1"/>
    <col min="12808" max="12808" width="3.7265625" style="118" customWidth="1"/>
    <col min="12809" max="12809" width="2.453125" style="118" customWidth="1"/>
    <col min="12810" max="13056" width="9" style="118"/>
    <col min="13057" max="13057" width="3.7265625" style="118" customWidth="1"/>
    <col min="13058" max="13058" width="20.36328125" style="118" customWidth="1"/>
    <col min="13059" max="13059" width="3.90625" style="118" bestFit="1" customWidth="1"/>
    <col min="13060" max="13063" width="16.36328125" style="118" customWidth="1"/>
    <col min="13064" max="13064" width="3.7265625" style="118" customWidth="1"/>
    <col min="13065" max="13065" width="2.453125" style="118" customWidth="1"/>
    <col min="13066" max="13312" width="9" style="118"/>
    <col min="13313" max="13313" width="3.7265625" style="118" customWidth="1"/>
    <col min="13314" max="13314" width="20.36328125" style="118" customWidth="1"/>
    <col min="13315" max="13315" width="3.90625" style="118" bestFit="1" customWidth="1"/>
    <col min="13316" max="13319" width="16.36328125" style="118" customWidth="1"/>
    <col min="13320" max="13320" width="3.7265625" style="118" customWidth="1"/>
    <col min="13321" max="13321" width="2.453125" style="118" customWidth="1"/>
    <col min="13322" max="13568" width="9" style="118"/>
    <col min="13569" max="13569" width="3.7265625" style="118" customWidth="1"/>
    <col min="13570" max="13570" width="20.36328125" style="118" customWidth="1"/>
    <col min="13571" max="13571" width="3.90625" style="118" bestFit="1" customWidth="1"/>
    <col min="13572" max="13575" width="16.36328125" style="118" customWidth="1"/>
    <col min="13576" max="13576" width="3.7265625" style="118" customWidth="1"/>
    <col min="13577" max="13577" width="2.453125" style="118" customWidth="1"/>
    <col min="13578" max="13824" width="9" style="118"/>
    <col min="13825" max="13825" width="3.7265625" style="118" customWidth="1"/>
    <col min="13826" max="13826" width="20.36328125" style="118" customWidth="1"/>
    <col min="13827" max="13827" width="3.90625" style="118" bestFit="1" customWidth="1"/>
    <col min="13828" max="13831" width="16.36328125" style="118" customWidth="1"/>
    <col min="13832" max="13832" width="3.7265625" style="118" customWidth="1"/>
    <col min="13833" max="13833" width="2.453125" style="118" customWidth="1"/>
    <col min="13834" max="14080" width="9" style="118"/>
    <col min="14081" max="14081" width="3.7265625" style="118" customWidth="1"/>
    <col min="14082" max="14082" width="20.36328125" style="118" customWidth="1"/>
    <col min="14083" max="14083" width="3.90625" style="118" bestFit="1" customWidth="1"/>
    <col min="14084" max="14087" width="16.36328125" style="118" customWidth="1"/>
    <col min="14088" max="14088" width="3.7265625" style="118" customWidth="1"/>
    <col min="14089" max="14089" width="2.453125" style="118" customWidth="1"/>
    <col min="14090" max="14336" width="9" style="118"/>
    <col min="14337" max="14337" width="3.7265625" style="118" customWidth="1"/>
    <col min="14338" max="14338" width="20.36328125" style="118" customWidth="1"/>
    <col min="14339" max="14339" width="3.90625" style="118" bestFit="1" customWidth="1"/>
    <col min="14340" max="14343" width="16.36328125" style="118" customWidth="1"/>
    <col min="14344" max="14344" width="3.7265625" style="118" customWidth="1"/>
    <col min="14345" max="14345" width="2.453125" style="118" customWidth="1"/>
    <col min="14346" max="14592" width="9" style="118"/>
    <col min="14593" max="14593" width="3.7265625" style="118" customWidth="1"/>
    <col min="14594" max="14594" width="20.36328125" style="118" customWidth="1"/>
    <col min="14595" max="14595" width="3.90625" style="118" bestFit="1" customWidth="1"/>
    <col min="14596" max="14599" width="16.36328125" style="118" customWidth="1"/>
    <col min="14600" max="14600" width="3.7265625" style="118" customWidth="1"/>
    <col min="14601" max="14601" width="2.453125" style="118" customWidth="1"/>
    <col min="14602" max="14848" width="9" style="118"/>
    <col min="14849" max="14849" width="3.7265625" style="118" customWidth="1"/>
    <col min="14850" max="14850" width="20.36328125" style="118" customWidth="1"/>
    <col min="14851" max="14851" width="3.90625" style="118" bestFit="1" customWidth="1"/>
    <col min="14852" max="14855" width="16.36328125" style="118" customWidth="1"/>
    <col min="14856" max="14856" width="3.7265625" style="118" customWidth="1"/>
    <col min="14857" max="14857" width="2.453125" style="118" customWidth="1"/>
    <col min="14858" max="15104" width="9" style="118"/>
    <col min="15105" max="15105" width="3.7265625" style="118" customWidth="1"/>
    <col min="15106" max="15106" width="20.36328125" style="118" customWidth="1"/>
    <col min="15107" max="15107" width="3.90625" style="118" bestFit="1" customWidth="1"/>
    <col min="15108" max="15111" width="16.36328125" style="118" customWidth="1"/>
    <col min="15112" max="15112" width="3.7265625" style="118" customWidth="1"/>
    <col min="15113" max="15113" width="2.453125" style="118" customWidth="1"/>
    <col min="15114" max="15360" width="9" style="118"/>
    <col min="15361" max="15361" width="3.7265625" style="118" customWidth="1"/>
    <col min="15362" max="15362" width="20.36328125" style="118" customWidth="1"/>
    <col min="15363" max="15363" width="3.90625" style="118" bestFit="1" customWidth="1"/>
    <col min="15364" max="15367" width="16.36328125" style="118" customWidth="1"/>
    <col min="15368" max="15368" width="3.7265625" style="118" customWidth="1"/>
    <col min="15369" max="15369" width="2.453125" style="118" customWidth="1"/>
    <col min="15370" max="15616" width="9" style="118"/>
    <col min="15617" max="15617" width="3.7265625" style="118" customWidth="1"/>
    <col min="15618" max="15618" width="20.36328125" style="118" customWidth="1"/>
    <col min="15619" max="15619" width="3.90625" style="118" bestFit="1" customWidth="1"/>
    <col min="15620" max="15623" width="16.36328125" style="118" customWidth="1"/>
    <col min="15624" max="15624" width="3.7265625" style="118" customWidth="1"/>
    <col min="15625" max="15625" width="2.453125" style="118" customWidth="1"/>
    <col min="15626" max="15872" width="9" style="118"/>
    <col min="15873" max="15873" width="3.7265625" style="118" customWidth="1"/>
    <col min="15874" max="15874" width="20.36328125" style="118" customWidth="1"/>
    <col min="15875" max="15875" width="3.90625" style="118" bestFit="1" customWidth="1"/>
    <col min="15876" max="15879" width="16.36328125" style="118" customWidth="1"/>
    <col min="15880" max="15880" width="3.7265625" style="118" customWidth="1"/>
    <col min="15881" max="15881" width="2.453125" style="118" customWidth="1"/>
    <col min="15882" max="16128" width="9" style="118"/>
    <col min="16129" max="16129" width="3.7265625" style="118" customWidth="1"/>
    <col min="16130" max="16130" width="20.36328125" style="118" customWidth="1"/>
    <col min="16131" max="16131" width="3.90625" style="118" bestFit="1" customWidth="1"/>
    <col min="16132" max="16135" width="16.36328125" style="118" customWidth="1"/>
    <col min="16136" max="16136" width="3.7265625" style="118" customWidth="1"/>
    <col min="16137" max="16137" width="2.453125" style="118" customWidth="1"/>
    <col min="16138" max="16384" width="9" style="118"/>
  </cols>
  <sheetData>
    <row r="1" spans="1:8" ht="16.5">
      <c r="A1" s="575" t="s">
        <v>971</v>
      </c>
    </row>
    <row r="2" spans="1:8" ht="16.5">
      <c r="A2" s="117"/>
      <c r="G2" s="2924" t="s">
        <v>793</v>
      </c>
      <c r="H2" s="1175"/>
    </row>
    <row r="3" spans="1:8" ht="16.5">
      <c r="A3" s="117"/>
      <c r="B3" s="2948" t="s">
        <v>889</v>
      </c>
      <c r="C3" s="2948"/>
      <c r="D3" s="2948"/>
      <c r="E3" s="2948"/>
      <c r="F3" s="2948"/>
      <c r="G3" s="2948"/>
      <c r="H3" s="2948"/>
    </row>
    <row r="4" spans="1:8" ht="16.5">
      <c r="A4" s="348"/>
      <c r="B4" s="348"/>
      <c r="C4" s="348"/>
      <c r="D4" s="348"/>
      <c r="E4" s="348"/>
      <c r="F4" s="348"/>
      <c r="G4" s="348"/>
    </row>
    <row r="5" spans="1:8" ht="30" customHeight="1">
      <c r="A5" s="348"/>
      <c r="B5" s="470" t="s">
        <v>19</v>
      </c>
      <c r="C5" s="2949"/>
      <c r="D5" s="2950"/>
      <c r="E5" s="2950"/>
      <c r="F5" s="2950"/>
      <c r="G5" s="2950"/>
      <c r="H5" s="2951"/>
    </row>
    <row r="6" spans="1:8" ht="30" customHeight="1">
      <c r="A6" s="348"/>
      <c r="B6" s="470" t="s">
        <v>305</v>
      </c>
      <c r="C6" s="2949"/>
      <c r="D6" s="2950"/>
      <c r="E6" s="2950"/>
      <c r="F6" s="2950"/>
      <c r="G6" s="2950"/>
      <c r="H6" s="2951"/>
    </row>
    <row r="7" spans="1:8" ht="30" customHeight="1">
      <c r="A7" s="348"/>
      <c r="B7" s="470" t="s">
        <v>869</v>
      </c>
      <c r="C7" s="2949"/>
      <c r="D7" s="2950"/>
      <c r="E7" s="2950"/>
      <c r="F7" s="2950"/>
      <c r="G7" s="2950"/>
      <c r="H7" s="2951"/>
    </row>
    <row r="8" spans="1:8" ht="30" customHeight="1">
      <c r="B8" s="126" t="s">
        <v>307</v>
      </c>
      <c r="C8" s="1862" t="s">
        <v>870</v>
      </c>
      <c r="D8" s="1863"/>
      <c r="E8" s="1863"/>
      <c r="F8" s="1863"/>
      <c r="G8" s="1863"/>
      <c r="H8" s="1896"/>
    </row>
    <row r="9" spans="1:8" ht="45" customHeight="1">
      <c r="B9" s="2929" t="s">
        <v>890</v>
      </c>
      <c r="C9" s="120">
        <v>1</v>
      </c>
      <c r="D9" s="2945" t="s">
        <v>891</v>
      </c>
      <c r="E9" s="2945"/>
      <c r="F9" s="2946"/>
      <c r="G9" s="2946"/>
      <c r="H9" s="2946"/>
    </row>
    <row r="10" spans="1:8" ht="45" customHeight="1">
      <c r="B10" s="2930"/>
      <c r="C10" s="120">
        <v>2</v>
      </c>
      <c r="D10" s="2938" t="s">
        <v>892</v>
      </c>
      <c r="E10" s="2947"/>
      <c r="F10" s="2946"/>
      <c r="G10" s="2946"/>
      <c r="H10" s="2946"/>
    </row>
    <row r="11" spans="1:8">
      <c r="B11" s="118" t="s">
        <v>583</v>
      </c>
    </row>
    <row r="12" spans="1:8">
      <c r="B12" s="2925" t="s">
        <v>893</v>
      </c>
      <c r="C12" s="2925"/>
      <c r="D12" s="2925"/>
      <c r="E12" s="2925"/>
      <c r="F12" s="2925"/>
      <c r="G12" s="2925"/>
      <c r="H12" s="2925"/>
    </row>
  </sheetData>
  <mergeCells count="12">
    <mergeCell ref="G2:H2"/>
    <mergeCell ref="B12:H12"/>
    <mergeCell ref="B3:H3"/>
    <mergeCell ref="C5:H5"/>
    <mergeCell ref="C6:H6"/>
    <mergeCell ref="C7:H7"/>
    <mergeCell ref="C8:H8"/>
    <mergeCell ref="B9:B10"/>
    <mergeCell ref="D9:E9"/>
    <mergeCell ref="F9:H9"/>
    <mergeCell ref="D10:E10"/>
    <mergeCell ref="F10:H10"/>
  </mergeCells>
  <phoneticPr fontId="6"/>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tabColor rgb="FFFF0000"/>
  </sheetPr>
  <dimension ref="A1:H15"/>
  <sheetViews>
    <sheetView view="pageBreakPreview" zoomScale="91" zoomScaleNormal="100" workbookViewId="0"/>
  </sheetViews>
  <sheetFormatPr defaultColWidth="9" defaultRowHeight="13"/>
  <cols>
    <col min="1" max="1" width="4" style="551" customWidth="1"/>
    <col min="2" max="2" width="13.7265625" style="551" customWidth="1"/>
    <col min="3" max="3" width="8.26953125" style="551" customWidth="1"/>
    <col min="4" max="4" width="12" style="551" customWidth="1"/>
    <col min="5" max="6" width="18.36328125" style="551" customWidth="1"/>
    <col min="7" max="7" width="3.36328125" style="551" customWidth="1"/>
    <col min="8" max="16384" width="9" style="551"/>
  </cols>
  <sheetData>
    <row r="1" spans="1:8" ht="24.75" customHeight="1">
      <c r="A1" s="583" t="s">
        <v>982</v>
      </c>
      <c r="B1" s="118"/>
      <c r="C1" s="118"/>
      <c r="D1" s="118"/>
      <c r="E1" s="118"/>
      <c r="G1" s="119" t="s">
        <v>978</v>
      </c>
    </row>
    <row r="2" spans="1:8" ht="24.75" customHeight="1">
      <c r="A2" s="528"/>
      <c r="B2" s="118"/>
      <c r="C2" s="118"/>
      <c r="D2" s="118"/>
      <c r="E2" s="118"/>
      <c r="F2" s="2956" t="s">
        <v>1027</v>
      </c>
      <c r="G2" s="2957"/>
    </row>
    <row r="3" spans="1:8" ht="24.75" customHeight="1">
      <c r="A3" s="528"/>
      <c r="B3" s="118"/>
      <c r="C3" s="118"/>
      <c r="D3" s="118"/>
      <c r="E3" s="118"/>
      <c r="F3" s="567"/>
      <c r="G3" s="555"/>
    </row>
    <row r="4" spans="1:8" ht="26.25" customHeight="1">
      <c r="A4" s="2954" t="s">
        <v>987</v>
      </c>
      <c r="B4" s="2955"/>
      <c r="C4" s="2955"/>
      <c r="D4" s="2955"/>
      <c r="E4" s="2955"/>
      <c r="F4" s="2955"/>
      <c r="G4" s="2955"/>
    </row>
    <row r="5" spans="1:8" ht="29.25" customHeight="1">
      <c r="A5" s="118"/>
      <c r="B5" s="348"/>
      <c r="C5" s="348"/>
      <c r="D5" s="348"/>
      <c r="E5" s="348"/>
    </row>
    <row r="6" spans="1:8" ht="29.25" customHeight="1">
      <c r="A6" s="348"/>
      <c r="B6" s="530"/>
      <c r="C6" s="530"/>
      <c r="D6" s="530"/>
      <c r="E6" s="530"/>
      <c r="F6" s="530"/>
      <c r="G6" s="530"/>
    </row>
    <row r="7" spans="1:8" ht="21.75" customHeight="1">
      <c r="A7" s="2958" t="s">
        <v>979</v>
      </c>
      <c r="B7" s="2959"/>
      <c r="C7" s="2960"/>
      <c r="D7" s="2960"/>
      <c r="E7" s="2960"/>
      <c r="F7" s="2960"/>
      <c r="G7" s="2960"/>
    </row>
    <row r="8" spans="1:8" ht="23.25" customHeight="1">
      <c r="A8" s="118"/>
      <c r="B8" s="530"/>
      <c r="C8" s="127"/>
      <c r="D8" s="127"/>
      <c r="E8" s="127"/>
      <c r="F8" s="127"/>
      <c r="G8" s="127"/>
    </row>
    <row r="9" spans="1:8" ht="87.75" customHeight="1">
      <c r="A9" s="2961" t="s">
        <v>980</v>
      </c>
      <c r="B9" s="2962"/>
      <c r="C9" s="2962"/>
      <c r="D9" s="2963"/>
      <c r="E9" s="2964" t="s">
        <v>952</v>
      </c>
      <c r="F9" s="2965"/>
      <c r="G9" s="2966"/>
    </row>
    <row r="10" spans="1:8" ht="9.75" customHeight="1">
      <c r="A10" s="118"/>
      <c r="B10" s="127"/>
      <c r="C10" s="127"/>
      <c r="D10" s="127"/>
      <c r="E10" s="127"/>
      <c r="F10" s="127"/>
      <c r="G10" s="127"/>
    </row>
    <row r="11" spans="1:8" ht="56.25" customHeight="1">
      <c r="A11" s="2953" t="s">
        <v>981</v>
      </c>
      <c r="B11" s="2953"/>
      <c r="C11" s="2953"/>
      <c r="D11" s="2953"/>
      <c r="E11" s="2953"/>
      <c r="F11" s="2953"/>
      <c r="G11" s="2953"/>
      <c r="H11" s="552"/>
    </row>
    <row r="13" spans="1:8" ht="36.75" customHeight="1"/>
    <row r="14" spans="1:8" ht="45" customHeight="1"/>
    <row r="15" spans="1:8" ht="36" customHeight="1"/>
  </sheetData>
  <mergeCells count="7">
    <mergeCell ref="A11:G11"/>
    <mergeCell ref="A4:G4"/>
    <mergeCell ref="F2:G2"/>
    <mergeCell ref="A7:B7"/>
    <mergeCell ref="C7:G7"/>
    <mergeCell ref="A9:D9"/>
    <mergeCell ref="E9:G9"/>
  </mergeCells>
  <phoneticPr fontId="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BA227"/>
  <sheetViews>
    <sheetView showZeros="0" view="pageBreakPreview" zoomScale="70" zoomScaleNormal="100" zoomScaleSheetLayoutView="70" workbookViewId="0">
      <selection activeCell="AI11" sqref="AI11:AI18"/>
    </sheetView>
  </sheetViews>
  <sheetFormatPr defaultColWidth="9" defaultRowHeight="12"/>
  <cols>
    <col min="1" max="1" width="22.6328125" style="3" customWidth="1"/>
    <col min="2" max="32" width="5.6328125" style="8" customWidth="1"/>
    <col min="33" max="33" width="10" style="3" customWidth="1"/>
    <col min="34" max="34" width="5.90625" style="3" bestFit="1" customWidth="1"/>
    <col min="35" max="35" width="9.6328125" style="3" customWidth="1"/>
    <col min="36" max="36" width="4.08984375" style="3" customWidth="1"/>
    <col min="37" max="37" width="17.26953125" style="3" bestFit="1" customWidth="1"/>
    <col min="38" max="38" width="9.6328125" style="3" customWidth="1"/>
    <col min="39" max="39" width="4.26953125" style="3" customWidth="1"/>
    <col min="40" max="40" width="2.26953125" style="3" customWidth="1"/>
    <col min="41" max="16384" width="9" style="3"/>
  </cols>
  <sheetData>
    <row r="1" spans="1:53" s="17" customFormat="1" ht="26" thickBot="1">
      <c r="A1" s="14" t="s">
        <v>724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6"/>
      <c r="AL1" s="16"/>
      <c r="AM1" s="16"/>
      <c r="AN1" s="16"/>
      <c r="AO1" s="16"/>
      <c r="AP1" s="16"/>
      <c r="AQ1" s="16"/>
      <c r="AR1" s="16"/>
      <c r="AS1" s="16"/>
      <c r="AT1" s="16"/>
      <c r="AU1" s="16"/>
      <c r="AV1" s="16"/>
    </row>
    <row r="2" spans="1:53" ht="30" customHeight="1" thickBot="1">
      <c r="A2" s="1524" t="s">
        <v>39</v>
      </c>
      <c r="B2" s="1525"/>
      <c r="C2" s="1526"/>
      <c r="D2" s="1530" t="e">
        <f>#REF!</f>
        <v>#REF!</v>
      </c>
      <c r="E2" s="1531"/>
      <c r="F2" s="1531"/>
      <c r="G2" s="1531"/>
      <c r="H2" s="1531"/>
      <c r="I2" s="1531"/>
      <c r="J2" s="1531"/>
      <c r="K2" s="1531"/>
      <c r="L2" s="1531"/>
      <c r="M2" s="1531"/>
      <c r="N2" s="1532"/>
      <c r="O2" s="1524" t="s">
        <v>80</v>
      </c>
      <c r="P2" s="1525"/>
      <c r="Q2" s="1525"/>
      <c r="R2" s="1526"/>
      <c r="S2" s="1530"/>
      <c r="T2" s="1531"/>
      <c r="U2" s="1531"/>
      <c r="V2" s="1531"/>
      <c r="W2" s="1531"/>
      <c r="X2" s="1531"/>
      <c r="Y2" s="1531"/>
      <c r="Z2" s="1532"/>
      <c r="AA2" s="1524" t="s">
        <v>206</v>
      </c>
      <c r="AB2" s="1525"/>
      <c r="AC2" s="1525"/>
      <c r="AD2" s="1526"/>
      <c r="AE2" s="1527"/>
      <c r="AF2" s="1528"/>
      <c r="AG2" s="1529"/>
      <c r="AH2" s="8"/>
      <c r="AI2" s="8"/>
    </row>
    <row r="3" spans="1:53" s="17" customFormat="1" ht="10.5" customHeight="1" thickBot="1">
      <c r="A3" s="14"/>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6"/>
      <c r="AL3" s="16"/>
      <c r="AM3" s="16"/>
      <c r="AN3" s="16"/>
      <c r="AO3" s="16"/>
      <c r="AP3" s="16"/>
      <c r="AQ3" s="16"/>
      <c r="AR3" s="16"/>
      <c r="AS3" s="16"/>
      <c r="AT3" s="16"/>
      <c r="AU3" s="16"/>
      <c r="AV3" s="16"/>
    </row>
    <row r="4" spans="1:53" ht="26.25" customHeight="1" thickBot="1">
      <c r="A4" s="9" t="s">
        <v>784</v>
      </c>
      <c r="B4" s="1533"/>
      <c r="C4" s="1534"/>
      <c r="D4" s="18" t="s">
        <v>4</v>
      </c>
      <c r="E4" s="1535">
        <v>4</v>
      </c>
      <c r="F4" s="1535"/>
      <c r="G4" s="19" t="s">
        <v>5</v>
      </c>
      <c r="H4" s="20" t="s">
        <v>6</v>
      </c>
      <c r="M4" s="3"/>
      <c r="N4" s="3"/>
      <c r="O4" s="3"/>
      <c r="P4" s="3"/>
      <c r="S4" s="3"/>
      <c r="T4" s="3"/>
      <c r="U4" s="3"/>
      <c r="V4" s="3"/>
      <c r="W4" s="3"/>
      <c r="X4" s="3"/>
      <c r="Y4" s="3"/>
      <c r="Z4" s="3"/>
    </row>
    <row r="5" spans="1:53" ht="20.149999999999999" customHeight="1" thickBot="1">
      <c r="AJ5" s="3">
        <f>E4</f>
        <v>4</v>
      </c>
      <c r="AK5" s="3" t="s">
        <v>81</v>
      </c>
    </row>
    <row r="6" spans="1:53" ht="25" customHeight="1" thickBot="1">
      <c r="A6" s="21" t="s">
        <v>7</v>
      </c>
      <c r="B6" s="22">
        <v>1</v>
      </c>
      <c r="C6" s="23">
        <v>2</v>
      </c>
      <c r="D6" s="23">
        <v>3</v>
      </c>
      <c r="E6" s="23">
        <v>4</v>
      </c>
      <c r="F6" s="23">
        <v>5</v>
      </c>
      <c r="G6" s="23">
        <v>6</v>
      </c>
      <c r="H6" s="23">
        <v>7</v>
      </c>
      <c r="I6" s="23">
        <v>8</v>
      </c>
      <c r="J6" s="23">
        <v>9</v>
      </c>
      <c r="K6" s="24">
        <v>10</v>
      </c>
      <c r="L6" s="22">
        <v>11</v>
      </c>
      <c r="M6" s="23">
        <v>12</v>
      </c>
      <c r="N6" s="23">
        <v>13</v>
      </c>
      <c r="O6" s="23">
        <v>14</v>
      </c>
      <c r="P6" s="23">
        <v>15</v>
      </c>
      <c r="Q6" s="23">
        <v>16</v>
      </c>
      <c r="R6" s="23">
        <v>17</v>
      </c>
      <c r="S6" s="23">
        <v>18</v>
      </c>
      <c r="T6" s="23">
        <v>19</v>
      </c>
      <c r="U6" s="24">
        <v>20</v>
      </c>
      <c r="V6" s="22">
        <v>21</v>
      </c>
      <c r="W6" s="23">
        <v>22</v>
      </c>
      <c r="X6" s="23">
        <v>23</v>
      </c>
      <c r="Y6" s="23">
        <v>24</v>
      </c>
      <c r="Z6" s="23">
        <v>25</v>
      </c>
      <c r="AA6" s="23">
        <v>26</v>
      </c>
      <c r="AB6" s="23">
        <v>27</v>
      </c>
      <c r="AC6" s="23">
        <v>28</v>
      </c>
      <c r="AD6" s="23">
        <v>29</v>
      </c>
      <c r="AE6" s="23">
        <v>30</v>
      </c>
      <c r="AF6" s="24"/>
      <c r="AG6" s="1508" t="s">
        <v>1</v>
      </c>
      <c r="AK6" s="25" t="s">
        <v>725</v>
      </c>
      <c r="AL6" s="325" t="e">
        <f>ROUNDUP(AG9/AG8,1)</f>
        <v>#DIV/0!</v>
      </c>
      <c r="AS6" s="8"/>
      <c r="AT6" s="8"/>
      <c r="BA6" s="8"/>
    </row>
    <row r="7" spans="1:53" ht="25" customHeight="1" thickBot="1">
      <c r="A7" s="26" t="s">
        <v>8</v>
      </c>
      <c r="B7" s="38" t="s">
        <v>62</v>
      </c>
      <c r="C7" s="39" t="s">
        <v>505</v>
      </c>
      <c r="D7" s="39" t="s">
        <v>500</v>
      </c>
      <c r="E7" s="39" t="s">
        <v>501</v>
      </c>
      <c r="F7" s="39" t="s">
        <v>502</v>
      </c>
      <c r="G7" s="39" t="s">
        <v>503</v>
      </c>
      <c r="H7" s="39" t="s">
        <v>504</v>
      </c>
      <c r="I7" s="39" t="s">
        <v>62</v>
      </c>
      <c r="J7" s="39" t="s">
        <v>505</v>
      </c>
      <c r="K7" s="40" t="s">
        <v>500</v>
      </c>
      <c r="L7" s="38" t="s">
        <v>501</v>
      </c>
      <c r="M7" s="39" t="s">
        <v>502</v>
      </c>
      <c r="N7" s="39" t="s">
        <v>503</v>
      </c>
      <c r="O7" s="39" t="s">
        <v>504</v>
      </c>
      <c r="P7" s="39" t="s">
        <v>62</v>
      </c>
      <c r="Q7" s="39" t="s">
        <v>505</v>
      </c>
      <c r="R7" s="39" t="s">
        <v>500</v>
      </c>
      <c r="S7" s="39" t="s">
        <v>501</v>
      </c>
      <c r="T7" s="39" t="s">
        <v>502</v>
      </c>
      <c r="U7" s="666" t="s">
        <v>503</v>
      </c>
      <c r="V7" s="38" t="s">
        <v>504</v>
      </c>
      <c r="W7" s="39" t="s">
        <v>62</v>
      </c>
      <c r="X7" s="39" t="s">
        <v>505</v>
      </c>
      <c r="Y7" s="39" t="s">
        <v>502</v>
      </c>
      <c r="Z7" s="39" t="s">
        <v>503</v>
      </c>
      <c r="AA7" s="39" t="s">
        <v>504</v>
      </c>
      <c r="AB7" s="39" t="s">
        <v>62</v>
      </c>
      <c r="AC7" s="39" t="s">
        <v>505</v>
      </c>
      <c r="AD7" s="39" t="s">
        <v>500</v>
      </c>
      <c r="AE7" s="39" t="s">
        <v>501</v>
      </c>
      <c r="AF7" s="40"/>
      <c r="AG7" s="1509"/>
      <c r="AK7" s="1513" t="s">
        <v>726</v>
      </c>
      <c r="AL7" s="1515" t="e">
        <f>ROUND((AG11+AG13+AG15+AG17+AG18)/AG20*100,0) &amp;"％"</f>
        <v>#DIV/0!</v>
      </c>
    </row>
    <row r="8" spans="1:53" ht="25" customHeight="1" thickBot="1">
      <c r="A8" s="27" t="s">
        <v>9</v>
      </c>
      <c r="B8" s="661"/>
      <c r="C8" s="662"/>
      <c r="D8" s="662"/>
      <c r="E8" s="662"/>
      <c r="F8" s="662"/>
      <c r="G8" s="662"/>
      <c r="H8" s="662"/>
      <c r="I8" s="662"/>
      <c r="J8" s="662"/>
      <c r="K8" s="663"/>
      <c r="L8" s="661"/>
      <c r="M8" s="662"/>
      <c r="N8" s="662"/>
      <c r="O8" s="662"/>
      <c r="P8" s="662"/>
      <c r="Q8" s="662"/>
      <c r="R8" s="662"/>
      <c r="S8" s="662"/>
      <c r="T8" s="662"/>
      <c r="U8" s="663"/>
      <c r="V8" s="664"/>
      <c r="W8" s="662"/>
      <c r="X8" s="662"/>
      <c r="Y8" s="662"/>
      <c r="Z8" s="662"/>
      <c r="AA8" s="662"/>
      <c r="AB8" s="662"/>
      <c r="AC8" s="662"/>
      <c r="AD8" s="662"/>
      <c r="AE8" s="662"/>
      <c r="AF8" s="665"/>
      <c r="AG8" s="326">
        <f>COUNTIF(B8:AF8,"○")</f>
        <v>0</v>
      </c>
      <c r="AH8" s="28"/>
      <c r="AK8" s="1514"/>
      <c r="AL8" s="1516" t="e">
        <f>ROUND((AG20+#REF!)/AG21*100,0) &amp;"％"</f>
        <v>#REF!</v>
      </c>
    </row>
    <row r="9" spans="1:53" ht="25" customHeight="1" thickBot="1">
      <c r="A9" s="27" t="s">
        <v>10</v>
      </c>
      <c r="B9" s="283">
        <f t="shared" ref="B9:AF9" si="0">SUM(B10:B18)</f>
        <v>0</v>
      </c>
      <c r="C9" s="284">
        <f t="shared" si="0"/>
        <v>0</v>
      </c>
      <c r="D9" s="284">
        <f t="shared" si="0"/>
        <v>0</v>
      </c>
      <c r="E9" s="284">
        <f t="shared" si="0"/>
        <v>0</v>
      </c>
      <c r="F9" s="284">
        <f t="shared" si="0"/>
        <v>0</v>
      </c>
      <c r="G9" s="284">
        <f t="shared" si="0"/>
        <v>0</v>
      </c>
      <c r="H9" s="284">
        <f t="shared" si="0"/>
        <v>0</v>
      </c>
      <c r="I9" s="284">
        <f t="shared" si="0"/>
        <v>0</v>
      </c>
      <c r="J9" s="284">
        <f t="shared" si="0"/>
        <v>0</v>
      </c>
      <c r="K9" s="285">
        <f t="shared" si="0"/>
        <v>0</v>
      </c>
      <c r="L9" s="283">
        <f t="shared" si="0"/>
        <v>0</v>
      </c>
      <c r="M9" s="284">
        <f t="shared" si="0"/>
        <v>0</v>
      </c>
      <c r="N9" s="284">
        <f t="shared" si="0"/>
        <v>0</v>
      </c>
      <c r="O9" s="284">
        <f t="shared" si="0"/>
        <v>0</v>
      </c>
      <c r="P9" s="284">
        <f t="shared" si="0"/>
        <v>0</v>
      </c>
      <c r="Q9" s="284">
        <f t="shared" si="0"/>
        <v>0</v>
      </c>
      <c r="R9" s="284">
        <f t="shared" si="0"/>
        <v>0</v>
      </c>
      <c r="S9" s="284">
        <f t="shared" si="0"/>
        <v>0</v>
      </c>
      <c r="T9" s="284">
        <f t="shared" si="0"/>
        <v>0</v>
      </c>
      <c r="U9" s="285">
        <f t="shared" si="0"/>
        <v>0</v>
      </c>
      <c r="V9" s="286">
        <f t="shared" si="0"/>
        <v>0</v>
      </c>
      <c r="W9" s="284">
        <f t="shared" si="0"/>
        <v>0</v>
      </c>
      <c r="X9" s="284">
        <f t="shared" si="0"/>
        <v>0</v>
      </c>
      <c r="Y9" s="284">
        <f t="shared" si="0"/>
        <v>0</v>
      </c>
      <c r="Z9" s="284">
        <f t="shared" si="0"/>
        <v>0</v>
      </c>
      <c r="AA9" s="284">
        <f t="shared" si="0"/>
        <v>0</v>
      </c>
      <c r="AB9" s="284">
        <f t="shared" si="0"/>
        <v>0</v>
      </c>
      <c r="AC9" s="284">
        <f t="shared" si="0"/>
        <v>0</v>
      </c>
      <c r="AD9" s="284">
        <f t="shared" si="0"/>
        <v>0</v>
      </c>
      <c r="AE9" s="284">
        <f t="shared" si="0"/>
        <v>0</v>
      </c>
      <c r="AF9" s="284">
        <f t="shared" si="0"/>
        <v>0</v>
      </c>
      <c r="AG9" s="327">
        <f t="shared" ref="AG9:AG18" si="1">SUM(B9:AF9)</f>
        <v>0</v>
      </c>
      <c r="AH9" s="10"/>
      <c r="AI9" s="1504" t="s">
        <v>727</v>
      </c>
      <c r="AK9" s="25" t="s">
        <v>728</v>
      </c>
      <c r="AL9" s="328" t="e">
        <f>ROUND(SUM(AI11:AI18)/AG20,1)</f>
        <v>#DIV/0!</v>
      </c>
    </row>
    <row r="10" spans="1:53" ht="25" customHeight="1" thickBot="1">
      <c r="A10" s="27" t="s">
        <v>82</v>
      </c>
      <c r="B10" s="287"/>
      <c r="C10" s="282"/>
      <c r="D10" s="282"/>
      <c r="E10" s="282"/>
      <c r="F10" s="282"/>
      <c r="G10" s="282"/>
      <c r="H10" s="282"/>
      <c r="I10" s="282"/>
      <c r="J10" s="282"/>
      <c r="K10" s="280"/>
      <c r="L10" s="287"/>
      <c r="M10" s="282"/>
      <c r="N10" s="282"/>
      <c r="O10" s="282"/>
      <c r="P10" s="282"/>
      <c r="Q10" s="282"/>
      <c r="R10" s="282"/>
      <c r="S10" s="282"/>
      <c r="T10" s="282"/>
      <c r="U10" s="280"/>
      <c r="V10" s="288"/>
      <c r="W10" s="282"/>
      <c r="X10" s="282"/>
      <c r="Y10" s="282"/>
      <c r="Z10" s="282"/>
      <c r="AA10" s="282"/>
      <c r="AB10" s="282"/>
      <c r="AC10" s="282"/>
      <c r="AD10" s="282"/>
      <c r="AE10" s="282"/>
      <c r="AF10" s="282"/>
      <c r="AG10" s="327">
        <f>SUM(B10:AF10)</f>
        <v>0</v>
      </c>
      <c r="AI10" s="1517"/>
      <c r="AK10" s="13" t="s">
        <v>83</v>
      </c>
      <c r="AL10" s="329"/>
    </row>
    <row r="11" spans="1:53" ht="25" customHeight="1" thickBot="1">
      <c r="A11" s="29" t="s">
        <v>530</v>
      </c>
      <c r="B11" s="289"/>
      <c r="C11" s="290"/>
      <c r="D11" s="290"/>
      <c r="E11" s="290"/>
      <c r="F11" s="290"/>
      <c r="G11" s="290"/>
      <c r="H11" s="290"/>
      <c r="I11" s="290"/>
      <c r="J11" s="290"/>
      <c r="K11" s="291"/>
      <c r="L11" s="289"/>
      <c r="M11" s="290"/>
      <c r="N11" s="290"/>
      <c r="O11" s="290"/>
      <c r="P11" s="290"/>
      <c r="Q11" s="290"/>
      <c r="R11" s="290"/>
      <c r="S11" s="290"/>
      <c r="T11" s="290"/>
      <c r="U11" s="291"/>
      <c r="V11" s="292"/>
      <c r="W11" s="290"/>
      <c r="X11" s="290"/>
      <c r="Y11" s="290"/>
      <c r="Z11" s="290"/>
      <c r="AA11" s="290"/>
      <c r="AB11" s="290"/>
      <c r="AC11" s="290"/>
      <c r="AD11" s="290"/>
      <c r="AE11" s="290"/>
      <c r="AF11" s="290"/>
      <c r="AG11" s="330">
        <f t="shared" si="1"/>
        <v>0</v>
      </c>
      <c r="AH11" s="30" t="s">
        <v>729</v>
      </c>
      <c r="AI11" s="331">
        <f>AG11*2</f>
        <v>0</v>
      </c>
      <c r="AK11" s="13" t="s">
        <v>84</v>
      </c>
      <c r="AL11" s="332" t="e">
        <f>AL6/AE2</f>
        <v>#DIV/0!</v>
      </c>
    </row>
    <row r="12" spans="1:53" ht="25" customHeight="1" thickBot="1">
      <c r="A12" s="29" t="s">
        <v>85</v>
      </c>
      <c r="B12" s="293"/>
      <c r="C12" s="294"/>
      <c r="D12" s="294"/>
      <c r="E12" s="294"/>
      <c r="F12" s="294"/>
      <c r="G12" s="294"/>
      <c r="H12" s="294"/>
      <c r="I12" s="294"/>
      <c r="J12" s="294"/>
      <c r="K12" s="295"/>
      <c r="L12" s="293"/>
      <c r="M12" s="294"/>
      <c r="N12" s="294"/>
      <c r="O12" s="294"/>
      <c r="P12" s="294"/>
      <c r="Q12" s="294"/>
      <c r="R12" s="294"/>
      <c r="S12" s="294"/>
      <c r="T12" s="294"/>
      <c r="U12" s="295"/>
      <c r="V12" s="296"/>
      <c r="W12" s="294"/>
      <c r="X12" s="294"/>
      <c r="Y12" s="294"/>
      <c r="Z12" s="294"/>
      <c r="AA12" s="294"/>
      <c r="AB12" s="294"/>
      <c r="AC12" s="294"/>
      <c r="AD12" s="294"/>
      <c r="AE12" s="294"/>
      <c r="AF12" s="297"/>
      <c r="AG12" s="330">
        <f>SUM(B12:AF12)</f>
        <v>0</v>
      </c>
      <c r="AH12" s="30" t="s">
        <v>729</v>
      </c>
      <c r="AI12" s="331">
        <f>AG12*2</f>
        <v>0</v>
      </c>
      <c r="AK12" s="333" t="s">
        <v>730</v>
      </c>
      <c r="AL12" s="334" t="e">
        <f>ROUND((AG21)/AG9*100,0) &amp;"％"</f>
        <v>#DIV/0!</v>
      </c>
    </row>
    <row r="13" spans="1:53" ht="25" customHeight="1" thickBot="1">
      <c r="A13" s="31" t="s">
        <v>531</v>
      </c>
      <c r="B13" s="293"/>
      <c r="C13" s="294"/>
      <c r="D13" s="294"/>
      <c r="E13" s="294"/>
      <c r="F13" s="294"/>
      <c r="G13" s="294"/>
      <c r="H13" s="294"/>
      <c r="I13" s="294"/>
      <c r="J13" s="294"/>
      <c r="K13" s="295"/>
      <c r="L13" s="293"/>
      <c r="M13" s="294"/>
      <c r="N13" s="294"/>
      <c r="O13" s="294"/>
      <c r="P13" s="294"/>
      <c r="Q13" s="294"/>
      <c r="R13" s="294"/>
      <c r="S13" s="294"/>
      <c r="T13" s="294"/>
      <c r="U13" s="295"/>
      <c r="V13" s="296"/>
      <c r="W13" s="294"/>
      <c r="X13" s="294"/>
      <c r="Y13" s="294"/>
      <c r="Z13" s="294"/>
      <c r="AA13" s="294"/>
      <c r="AB13" s="294"/>
      <c r="AC13" s="294"/>
      <c r="AD13" s="294"/>
      <c r="AE13" s="294"/>
      <c r="AF13" s="297"/>
      <c r="AG13" s="330">
        <f>SUM(B13:AF13)</f>
        <v>0</v>
      </c>
      <c r="AH13" s="30" t="s">
        <v>118</v>
      </c>
      <c r="AI13" s="331">
        <f>AG13*3</f>
        <v>0</v>
      </c>
    </row>
    <row r="14" spans="1:53" ht="25" customHeight="1" thickBot="1">
      <c r="A14" s="29" t="s">
        <v>86</v>
      </c>
      <c r="B14" s="293"/>
      <c r="C14" s="294"/>
      <c r="D14" s="294"/>
      <c r="E14" s="294"/>
      <c r="F14" s="294"/>
      <c r="G14" s="294"/>
      <c r="H14" s="294"/>
      <c r="I14" s="294"/>
      <c r="J14" s="294"/>
      <c r="K14" s="295"/>
      <c r="L14" s="293"/>
      <c r="M14" s="294"/>
      <c r="N14" s="294"/>
      <c r="O14" s="294"/>
      <c r="P14" s="294"/>
      <c r="Q14" s="294"/>
      <c r="R14" s="294"/>
      <c r="S14" s="294"/>
      <c r="T14" s="294"/>
      <c r="U14" s="295"/>
      <c r="V14" s="296"/>
      <c r="W14" s="294"/>
      <c r="X14" s="294"/>
      <c r="Y14" s="294"/>
      <c r="Z14" s="294"/>
      <c r="AA14" s="294"/>
      <c r="AB14" s="294"/>
      <c r="AC14" s="294"/>
      <c r="AD14" s="294"/>
      <c r="AE14" s="294"/>
      <c r="AF14" s="297"/>
      <c r="AG14" s="330">
        <f t="shared" si="1"/>
        <v>0</v>
      </c>
      <c r="AH14" s="30" t="s">
        <v>118</v>
      </c>
      <c r="AI14" s="331">
        <f>AG14*3</f>
        <v>0</v>
      </c>
      <c r="AK14" s="32"/>
      <c r="AL14" s="11"/>
    </row>
    <row r="15" spans="1:53" ht="25" customHeight="1" thickBot="1">
      <c r="A15" s="33" t="s">
        <v>532</v>
      </c>
      <c r="B15" s="293"/>
      <c r="C15" s="294"/>
      <c r="D15" s="294"/>
      <c r="E15" s="294"/>
      <c r="F15" s="294"/>
      <c r="G15" s="294"/>
      <c r="H15" s="294"/>
      <c r="I15" s="294"/>
      <c r="J15" s="294"/>
      <c r="K15" s="295"/>
      <c r="L15" s="293"/>
      <c r="M15" s="294"/>
      <c r="N15" s="294"/>
      <c r="O15" s="294"/>
      <c r="P15" s="294"/>
      <c r="Q15" s="294"/>
      <c r="R15" s="294"/>
      <c r="S15" s="294"/>
      <c r="T15" s="294"/>
      <c r="U15" s="295"/>
      <c r="V15" s="296"/>
      <c r="W15" s="294"/>
      <c r="X15" s="294"/>
      <c r="Y15" s="294"/>
      <c r="Z15" s="294"/>
      <c r="AA15" s="294"/>
      <c r="AB15" s="294"/>
      <c r="AC15" s="294"/>
      <c r="AD15" s="294"/>
      <c r="AE15" s="294"/>
      <c r="AF15" s="297"/>
      <c r="AG15" s="335">
        <f t="shared" si="1"/>
        <v>0</v>
      </c>
      <c r="AH15" s="30" t="s">
        <v>119</v>
      </c>
      <c r="AI15" s="336">
        <f>AG15*4</f>
        <v>0</v>
      </c>
    </row>
    <row r="16" spans="1:53" ht="25" customHeight="1" thickBot="1">
      <c r="A16" s="34" t="s">
        <v>87</v>
      </c>
      <c r="B16" s="298"/>
      <c r="C16" s="299"/>
      <c r="D16" s="299"/>
      <c r="E16" s="299"/>
      <c r="F16" s="299"/>
      <c r="G16" s="299"/>
      <c r="H16" s="299"/>
      <c r="I16" s="299"/>
      <c r="J16" s="299"/>
      <c r="K16" s="300"/>
      <c r="L16" s="298"/>
      <c r="M16" s="299"/>
      <c r="N16" s="299"/>
      <c r="O16" s="299"/>
      <c r="P16" s="299"/>
      <c r="Q16" s="299"/>
      <c r="R16" s="299"/>
      <c r="S16" s="299"/>
      <c r="T16" s="299"/>
      <c r="U16" s="300"/>
      <c r="V16" s="301"/>
      <c r="W16" s="299"/>
      <c r="X16" s="299"/>
      <c r="Y16" s="299"/>
      <c r="Z16" s="299"/>
      <c r="AA16" s="299"/>
      <c r="AB16" s="299"/>
      <c r="AC16" s="299"/>
      <c r="AD16" s="299"/>
      <c r="AE16" s="299"/>
      <c r="AF16" s="302"/>
      <c r="AG16" s="335">
        <f t="shared" si="1"/>
        <v>0</v>
      </c>
      <c r="AH16" s="30" t="s">
        <v>119</v>
      </c>
      <c r="AI16" s="336">
        <f>AG16*4</f>
        <v>0</v>
      </c>
    </row>
    <row r="17" spans="1:53" ht="25" customHeight="1" thickBot="1">
      <c r="A17" s="33" t="s">
        <v>120</v>
      </c>
      <c r="B17" s="298"/>
      <c r="C17" s="299"/>
      <c r="D17" s="299"/>
      <c r="E17" s="299"/>
      <c r="F17" s="299"/>
      <c r="G17" s="299"/>
      <c r="H17" s="299"/>
      <c r="I17" s="299"/>
      <c r="J17" s="299"/>
      <c r="K17" s="300"/>
      <c r="L17" s="298"/>
      <c r="M17" s="299"/>
      <c r="N17" s="299"/>
      <c r="O17" s="299"/>
      <c r="P17" s="299"/>
      <c r="Q17" s="299"/>
      <c r="R17" s="299"/>
      <c r="S17" s="299"/>
      <c r="T17" s="299"/>
      <c r="U17" s="300"/>
      <c r="V17" s="301"/>
      <c r="W17" s="299"/>
      <c r="X17" s="299"/>
      <c r="Y17" s="299"/>
      <c r="Z17" s="299"/>
      <c r="AA17" s="299"/>
      <c r="AB17" s="299"/>
      <c r="AC17" s="299"/>
      <c r="AD17" s="299"/>
      <c r="AE17" s="299"/>
      <c r="AF17" s="302"/>
      <c r="AG17" s="335">
        <f t="shared" si="1"/>
        <v>0</v>
      </c>
      <c r="AH17" s="30" t="s">
        <v>121</v>
      </c>
      <c r="AI17" s="337">
        <f>AG17*5</f>
        <v>0</v>
      </c>
    </row>
    <row r="18" spans="1:53" ht="25" customHeight="1" thickBot="1">
      <c r="A18" s="37" t="s">
        <v>122</v>
      </c>
      <c r="B18" s="303"/>
      <c r="C18" s="304"/>
      <c r="D18" s="304"/>
      <c r="E18" s="304"/>
      <c r="F18" s="304"/>
      <c r="G18" s="304"/>
      <c r="H18" s="304"/>
      <c r="I18" s="304"/>
      <c r="J18" s="304"/>
      <c r="K18" s="305"/>
      <c r="L18" s="303"/>
      <c r="M18" s="304"/>
      <c r="N18" s="304"/>
      <c r="O18" s="304"/>
      <c r="P18" s="304"/>
      <c r="Q18" s="304"/>
      <c r="R18" s="304"/>
      <c r="S18" s="304"/>
      <c r="T18" s="304"/>
      <c r="U18" s="305"/>
      <c r="V18" s="306"/>
      <c r="W18" s="304"/>
      <c r="X18" s="304"/>
      <c r="Y18" s="304"/>
      <c r="Z18" s="304"/>
      <c r="AA18" s="304"/>
      <c r="AB18" s="304"/>
      <c r="AC18" s="304"/>
      <c r="AD18" s="304"/>
      <c r="AE18" s="304"/>
      <c r="AF18" s="307"/>
      <c r="AG18" s="338">
        <f t="shared" si="1"/>
        <v>0</v>
      </c>
      <c r="AH18" s="30" t="s">
        <v>123</v>
      </c>
      <c r="AI18" s="337">
        <f>AG18*6</f>
        <v>0</v>
      </c>
    </row>
    <row r="19" spans="1:53" ht="24.75" customHeight="1" thickBot="1">
      <c r="A19" s="90" t="s">
        <v>731</v>
      </c>
      <c r="B19" s="292"/>
      <c r="C19" s="290"/>
      <c r="D19" s="290"/>
      <c r="E19" s="290"/>
      <c r="F19" s="290"/>
      <c r="G19" s="290"/>
      <c r="H19" s="290"/>
      <c r="I19" s="290"/>
      <c r="J19" s="290"/>
      <c r="K19" s="291"/>
      <c r="L19" s="289"/>
      <c r="M19" s="290"/>
      <c r="N19" s="290"/>
      <c r="O19" s="290"/>
      <c r="P19" s="290"/>
      <c r="Q19" s="290"/>
      <c r="R19" s="290"/>
      <c r="S19" s="290"/>
      <c r="T19" s="290"/>
      <c r="U19" s="291"/>
      <c r="V19" s="292"/>
      <c r="W19" s="290"/>
      <c r="X19" s="290"/>
      <c r="Y19" s="290"/>
      <c r="Z19" s="290"/>
      <c r="AA19" s="290"/>
      <c r="AB19" s="290"/>
      <c r="AC19" s="290"/>
      <c r="AD19" s="290"/>
      <c r="AE19" s="290"/>
      <c r="AF19" s="308"/>
      <c r="AG19" s="339">
        <f>SUM(B19:AF19)</f>
        <v>0</v>
      </c>
      <c r="AH19" s="42"/>
      <c r="AI19" s="89"/>
    </row>
    <row r="20" spans="1:53" ht="26.25" customHeight="1" thickBot="1">
      <c r="A20" s="43" t="s">
        <v>732</v>
      </c>
      <c r="B20" s="286">
        <f>SUM(B11:B18)</f>
        <v>0</v>
      </c>
      <c r="C20" s="284">
        <f t="shared" ref="C20:AF20" si="2">SUM(C11:C18)</f>
        <v>0</v>
      </c>
      <c r="D20" s="284">
        <f t="shared" si="2"/>
        <v>0</v>
      </c>
      <c r="E20" s="284">
        <f t="shared" si="2"/>
        <v>0</v>
      </c>
      <c r="F20" s="284">
        <f t="shared" si="2"/>
        <v>0</v>
      </c>
      <c r="G20" s="284">
        <f>SUM(G11:G18)</f>
        <v>0</v>
      </c>
      <c r="H20" s="284">
        <f t="shared" si="2"/>
        <v>0</v>
      </c>
      <c r="I20" s="284">
        <f t="shared" si="2"/>
        <v>0</v>
      </c>
      <c r="J20" s="284">
        <f t="shared" si="2"/>
        <v>0</v>
      </c>
      <c r="K20" s="285">
        <f t="shared" si="2"/>
        <v>0</v>
      </c>
      <c r="L20" s="283">
        <f t="shared" si="2"/>
        <v>0</v>
      </c>
      <c r="M20" s="284">
        <f t="shared" si="2"/>
        <v>0</v>
      </c>
      <c r="N20" s="284">
        <f t="shared" si="2"/>
        <v>0</v>
      </c>
      <c r="O20" s="284">
        <f t="shared" si="2"/>
        <v>0</v>
      </c>
      <c r="P20" s="284">
        <f t="shared" si="2"/>
        <v>0</v>
      </c>
      <c r="Q20" s="284">
        <f t="shared" si="2"/>
        <v>0</v>
      </c>
      <c r="R20" s="284">
        <f t="shared" si="2"/>
        <v>0</v>
      </c>
      <c r="S20" s="284">
        <f t="shared" si="2"/>
        <v>0</v>
      </c>
      <c r="T20" s="284">
        <f t="shared" si="2"/>
        <v>0</v>
      </c>
      <c r="U20" s="285">
        <f t="shared" si="2"/>
        <v>0</v>
      </c>
      <c r="V20" s="286">
        <f t="shared" si="2"/>
        <v>0</v>
      </c>
      <c r="W20" s="284">
        <f t="shared" si="2"/>
        <v>0</v>
      </c>
      <c r="X20" s="284">
        <f t="shared" si="2"/>
        <v>0</v>
      </c>
      <c r="Y20" s="284">
        <f t="shared" si="2"/>
        <v>0</v>
      </c>
      <c r="Z20" s="284">
        <f t="shared" si="2"/>
        <v>0</v>
      </c>
      <c r="AA20" s="284">
        <f t="shared" si="2"/>
        <v>0</v>
      </c>
      <c r="AB20" s="284">
        <f t="shared" si="2"/>
        <v>0</v>
      </c>
      <c r="AC20" s="284">
        <f t="shared" si="2"/>
        <v>0</v>
      </c>
      <c r="AD20" s="284">
        <f t="shared" si="2"/>
        <v>0</v>
      </c>
      <c r="AE20" s="284">
        <f t="shared" si="2"/>
        <v>0</v>
      </c>
      <c r="AF20" s="309">
        <f t="shared" si="2"/>
        <v>0</v>
      </c>
      <c r="AG20" s="327">
        <f>SUM(AG11:AG18)</f>
        <v>0</v>
      </c>
      <c r="AH20" s="42" t="s">
        <v>1</v>
      </c>
      <c r="AI20" s="336">
        <f>SUM(AI11:AI18)</f>
        <v>0</v>
      </c>
    </row>
    <row r="21" spans="1:53" s="17" customFormat="1" ht="24.5" thickBot="1">
      <c r="A21" s="340" t="s">
        <v>733</v>
      </c>
      <c r="B21" s="310"/>
      <c r="C21" s="311"/>
      <c r="D21" s="311"/>
      <c r="E21" s="311"/>
      <c r="F21" s="311"/>
      <c r="G21" s="311"/>
      <c r="H21" s="311"/>
      <c r="I21" s="311"/>
      <c r="J21" s="311"/>
      <c r="K21" s="312"/>
      <c r="L21" s="313"/>
      <c r="M21" s="311"/>
      <c r="N21" s="311"/>
      <c r="O21" s="311"/>
      <c r="P21" s="311"/>
      <c r="Q21" s="311"/>
      <c r="R21" s="311"/>
      <c r="S21" s="311"/>
      <c r="T21" s="311"/>
      <c r="U21" s="314"/>
      <c r="V21" s="310"/>
      <c r="W21" s="311"/>
      <c r="X21" s="311"/>
      <c r="Y21" s="311"/>
      <c r="Z21" s="311"/>
      <c r="AA21" s="311"/>
      <c r="AB21" s="311"/>
      <c r="AC21" s="311"/>
      <c r="AD21" s="311"/>
      <c r="AE21" s="311"/>
      <c r="AF21" s="312"/>
      <c r="AG21" s="341">
        <f>SUM(B21:AF21)</f>
        <v>0</v>
      </c>
      <c r="AH21" s="15"/>
      <c r="AI21" s="15"/>
      <c r="AM21" s="16"/>
      <c r="AN21" s="16"/>
      <c r="AO21" s="16"/>
      <c r="AP21" s="16"/>
      <c r="AQ21" s="16"/>
      <c r="AR21" s="16"/>
      <c r="AS21" s="16"/>
      <c r="AT21" s="16"/>
      <c r="AU21" s="16"/>
      <c r="AV21" s="16"/>
    </row>
    <row r="22" spans="1:53" ht="26.25" customHeight="1">
      <c r="A22" s="9" t="s">
        <v>784</v>
      </c>
      <c r="B22" s="1506">
        <f>B4</f>
        <v>0</v>
      </c>
      <c r="C22" s="1506"/>
      <c r="D22" s="18" t="s">
        <v>4</v>
      </c>
      <c r="E22" s="1507">
        <v>5</v>
      </c>
      <c r="F22" s="1507"/>
      <c r="G22" s="19" t="s">
        <v>5</v>
      </c>
      <c r="H22" s="20" t="s">
        <v>6</v>
      </c>
    </row>
    <row r="23" spans="1:53" ht="20.149999999999999" customHeight="1" thickBot="1">
      <c r="AJ23" s="3">
        <f>E22</f>
        <v>5</v>
      </c>
      <c r="AK23" s="3" t="s">
        <v>81</v>
      </c>
    </row>
    <row r="24" spans="1:53" ht="25" customHeight="1" thickBot="1">
      <c r="A24" s="21" t="s">
        <v>7</v>
      </c>
      <c r="B24" s="22">
        <v>1</v>
      </c>
      <c r="C24" s="23">
        <v>2</v>
      </c>
      <c r="D24" s="23">
        <v>3</v>
      </c>
      <c r="E24" s="23">
        <v>4</v>
      </c>
      <c r="F24" s="23">
        <v>5</v>
      </c>
      <c r="G24" s="23">
        <v>6</v>
      </c>
      <c r="H24" s="23">
        <v>7</v>
      </c>
      <c r="I24" s="23">
        <v>8</v>
      </c>
      <c r="J24" s="23">
        <v>9</v>
      </c>
      <c r="K24" s="24">
        <v>10</v>
      </c>
      <c r="L24" s="22">
        <v>11</v>
      </c>
      <c r="M24" s="23">
        <v>12</v>
      </c>
      <c r="N24" s="23">
        <v>13</v>
      </c>
      <c r="O24" s="23">
        <v>14</v>
      </c>
      <c r="P24" s="23">
        <v>15</v>
      </c>
      <c r="Q24" s="23">
        <v>16</v>
      </c>
      <c r="R24" s="23">
        <v>17</v>
      </c>
      <c r="S24" s="23">
        <v>18</v>
      </c>
      <c r="T24" s="23">
        <v>19</v>
      </c>
      <c r="U24" s="24">
        <v>20</v>
      </c>
      <c r="V24" s="22">
        <v>21</v>
      </c>
      <c r="W24" s="23">
        <v>22</v>
      </c>
      <c r="X24" s="23">
        <v>23</v>
      </c>
      <c r="Y24" s="23">
        <v>24</v>
      </c>
      <c r="Z24" s="23">
        <v>25</v>
      </c>
      <c r="AA24" s="23">
        <v>26</v>
      </c>
      <c r="AB24" s="23">
        <v>27</v>
      </c>
      <c r="AC24" s="23">
        <v>28</v>
      </c>
      <c r="AD24" s="23">
        <v>29</v>
      </c>
      <c r="AE24" s="23">
        <v>30</v>
      </c>
      <c r="AF24" s="24">
        <v>31</v>
      </c>
      <c r="AG24" s="1518" t="s">
        <v>1</v>
      </c>
      <c r="AK24" s="25" t="s">
        <v>725</v>
      </c>
      <c r="AL24" s="325" t="e">
        <f>ROUNDUP(AG27/AG26,1)</f>
        <v>#DIV/0!</v>
      </c>
      <c r="AS24" s="8"/>
      <c r="AT24" s="8"/>
      <c r="BA24" s="8"/>
    </row>
    <row r="25" spans="1:53" ht="25" customHeight="1" thickBot="1">
      <c r="A25" s="26" t="s">
        <v>8</v>
      </c>
      <c r="B25" s="38" t="s">
        <v>723</v>
      </c>
      <c r="C25" s="39" t="s">
        <v>918</v>
      </c>
      <c r="D25" s="38" t="s">
        <v>504</v>
      </c>
      <c r="E25" s="39" t="s">
        <v>62</v>
      </c>
      <c r="F25" s="38" t="s">
        <v>505</v>
      </c>
      <c r="G25" s="39" t="s">
        <v>500</v>
      </c>
      <c r="H25" s="38" t="s">
        <v>501</v>
      </c>
      <c r="I25" s="39" t="s">
        <v>502</v>
      </c>
      <c r="J25" s="38" t="s">
        <v>503</v>
      </c>
      <c r="K25" s="39" t="s">
        <v>504</v>
      </c>
      <c r="L25" s="38" t="s">
        <v>62</v>
      </c>
      <c r="M25" s="39" t="s">
        <v>505</v>
      </c>
      <c r="N25" s="38" t="s">
        <v>500</v>
      </c>
      <c r="O25" s="39" t="s">
        <v>501</v>
      </c>
      <c r="P25" s="38" t="s">
        <v>502</v>
      </c>
      <c r="Q25" s="39" t="s">
        <v>503</v>
      </c>
      <c r="R25" s="38" t="s">
        <v>504</v>
      </c>
      <c r="S25" s="39" t="s">
        <v>62</v>
      </c>
      <c r="T25" s="38" t="s">
        <v>505</v>
      </c>
      <c r="U25" s="39" t="s">
        <v>500</v>
      </c>
      <c r="V25" s="38" t="s">
        <v>501</v>
      </c>
      <c r="W25" s="39" t="s">
        <v>502</v>
      </c>
      <c r="X25" s="38" t="s">
        <v>503</v>
      </c>
      <c r="Y25" s="39" t="s">
        <v>504</v>
      </c>
      <c r="Z25" s="38" t="s">
        <v>62</v>
      </c>
      <c r="AA25" s="39" t="s">
        <v>505</v>
      </c>
      <c r="AB25" s="38" t="s">
        <v>500</v>
      </c>
      <c r="AC25" s="39" t="s">
        <v>501</v>
      </c>
      <c r="AD25" s="38" t="s">
        <v>502</v>
      </c>
      <c r="AE25" s="39" t="s">
        <v>503</v>
      </c>
      <c r="AF25" s="38" t="s">
        <v>504</v>
      </c>
      <c r="AG25" s="1519"/>
      <c r="AK25" s="1513" t="s">
        <v>726</v>
      </c>
      <c r="AL25" s="1515" t="e">
        <f>ROUND((AG29+AG31+AG33+AG35+AG36)/AG38*100,0) &amp;"％"</f>
        <v>#DIV/0!</v>
      </c>
    </row>
    <row r="26" spans="1:53" ht="25" customHeight="1" thickBot="1">
      <c r="A26" s="27" t="s">
        <v>9</v>
      </c>
      <c r="B26" s="278"/>
      <c r="C26" s="279"/>
      <c r="D26" s="279"/>
      <c r="E26" s="279"/>
      <c r="F26" s="279"/>
      <c r="G26" s="279"/>
      <c r="H26" s="279"/>
      <c r="I26" s="279"/>
      <c r="J26" s="279"/>
      <c r="K26" s="280"/>
      <c r="L26" s="278"/>
      <c r="M26" s="279"/>
      <c r="N26" s="279"/>
      <c r="O26" s="279"/>
      <c r="P26" s="279"/>
      <c r="Q26" s="279"/>
      <c r="R26" s="279"/>
      <c r="S26" s="279"/>
      <c r="T26" s="279"/>
      <c r="U26" s="280"/>
      <c r="V26" s="281"/>
      <c r="W26" s="279"/>
      <c r="X26" s="279"/>
      <c r="Y26" s="279"/>
      <c r="Z26" s="279"/>
      <c r="AA26" s="279"/>
      <c r="AB26" s="279"/>
      <c r="AC26" s="279"/>
      <c r="AD26" s="279"/>
      <c r="AE26" s="279"/>
      <c r="AF26" s="282"/>
      <c r="AG26" s="326">
        <f>COUNTIF(B26:AF26,"○")</f>
        <v>0</v>
      </c>
      <c r="AH26" s="28"/>
      <c r="AK26" s="1514"/>
      <c r="AL26" s="1516" t="e">
        <f>ROUND((AG38+#REF!)/AG39*100,0) &amp;"％"</f>
        <v>#REF!</v>
      </c>
    </row>
    <row r="27" spans="1:53" ht="25" customHeight="1" thickBot="1">
      <c r="A27" s="27" t="s">
        <v>10</v>
      </c>
      <c r="B27" s="283">
        <f t="shared" ref="B27:AF27" si="3">SUM(B28:B36)</f>
        <v>0</v>
      </c>
      <c r="C27" s="284">
        <f t="shared" si="3"/>
        <v>0</v>
      </c>
      <c r="D27" s="284">
        <f t="shared" si="3"/>
        <v>0</v>
      </c>
      <c r="E27" s="284">
        <f t="shared" si="3"/>
        <v>0</v>
      </c>
      <c r="F27" s="284">
        <f t="shared" si="3"/>
        <v>0</v>
      </c>
      <c r="G27" s="284">
        <f t="shared" si="3"/>
        <v>0</v>
      </c>
      <c r="H27" s="284">
        <f t="shared" si="3"/>
        <v>0</v>
      </c>
      <c r="I27" s="284">
        <f t="shared" si="3"/>
        <v>0</v>
      </c>
      <c r="J27" s="284">
        <f t="shared" si="3"/>
        <v>0</v>
      </c>
      <c r="K27" s="285">
        <f t="shared" si="3"/>
        <v>0</v>
      </c>
      <c r="L27" s="283">
        <f t="shared" si="3"/>
        <v>0</v>
      </c>
      <c r="M27" s="284">
        <f t="shared" si="3"/>
        <v>0</v>
      </c>
      <c r="N27" s="284">
        <f t="shared" si="3"/>
        <v>0</v>
      </c>
      <c r="O27" s="284">
        <f t="shared" si="3"/>
        <v>0</v>
      </c>
      <c r="P27" s="284">
        <f t="shared" si="3"/>
        <v>0</v>
      </c>
      <c r="Q27" s="284">
        <f t="shared" si="3"/>
        <v>0</v>
      </c>
      <c r="R27" s="284">
        <f t="shared" si="3"/>
        <v>0</v>
      </c>
      <c r="S27" s="284">
        <f t="shared" si="3"/>
        <v>0</v>
      </c>
      <c r="T27" s="284">
        <f t="shared" si="3"/>
        <v>0</v>
      </c>
      <c r="U27" s="285">
        <f t="shared" si="3"/>
        <v>0</v>
      </c>
      <c r="V27" s="286">
        <f t="shared" si="3"/>
        <v>0</v>
      </c>
      <c r="W27" s="284">
        <f t="shared" si="3"/>
        <v>0</v>
      </c>
      <c r="X27" s="284">
        <f t="shared" si="3"/>
        <v>0</v>
      </c>
      <c r="Y27" s="284">
        <f t="shared" si="3"/>
        <v>0</v>
      </c>
      <c r="Z27" s="284">
        <f t="shared" si="3"/>
        <v>0</v>
      </c>
      <c r="AA27" s="284">
        <f t="shared" si="3"/>
        <v>0</v>
      </c>
      <c r="AB27" s="284">
        <f t="shared" si="3"/>
        <v>0</v>
      </c>
      <c r="AC27" s="284">
        <f t="shared" si="3"/>
        <v>0</v>
      </c>
      <c r="AD27" s="284">
        <f t="shared" si="3"/>
        <v>0</v>
      </c>
      <c r="AE27" s="284">
        <f t="shared" si="3"/>
        <v>0</v>
      </c>
      <c r="AF27" s="284">
        <f t="shared" si="3"/>
        <v>0</v>
      </c>
      <c r="AG27" s="327">
        <f>SUM(B27:AF27)</f>
        <v>0</v>
      </c>
      <c r="AH27" s="10"/>
      <c r="AI27" s="1504" t="s">
        <v>727</v>
      </c>
      <c r="AK27" s="25" t="s">
        <v>728</v>
      </c>
      <c r="AL27" s="328" t="e">
        <f>ROUND(SUM(AI29:AI36)/AG38,1)</f>
        <v>#DIV/0!</v>
      </c>
    </row>
    <row r="28" spans="1:53" ht="25" customHeight="1" thickBot="1">
      <c r="A28" s="27" t="s">
        <v>82</v>
      </c>
      <c r="B28" s="287"/>
      <c r="C28" s="282"/>
      <c r="D28" s="282"/>
      <c r="E28" s="282"/>
      <c r="F28" s="282"/>
      <c r="G28" s="282"/>
      <c r="H28" s="282"/>
      <c r="I28" s="282"/>
      <c r="J28" s="282"/>
      <c r="K28" s="280"/>
      <c r="L28" s="287"/>
      <c r="M28" s="282"/>
      <c r="N28" s="282"/>
      <c r="O28" s="282"/>
      <c r="P28" s="282"/>
      <c r="Q28" s="282"/>
      <c r="R28" s="282"/>
      <c r="S28" s="282"/>
      <c r="T28" s="282"/>
      <c r="U28" s="280"/>
      <c r="V28" s="288"/>
      <c r="W28" s="282"/>
      <c r="X28" s="282"/>
      <c r="Y28" s="282"/>
      <c r="Z28" s="282"/>
      <c r="AA28" s="282"/>
      <c r="AB28" s="282"/>
      <c r="AC28" s="282"/>
      <c r="AD28" s="282"/>
      <c r="AE28" s="282"/>
      <c r="AF28" s="282"/>
      <c r="AG28" s="327">
        <f>SUM(B28:AF28)</f>
        <v>0</v>
      </c>
      <c r="AI28" s="1517"/>
      <c r="AK28" s="13" t="s">
        <v>83</v>
      </c>
      <c r="AL28" s="329"/>
    </row>
    <row r="29" spans="1:53" ht="25" customHeight="1" thickBot="1">
      <c r="A29" s="29" t="s">
        <v>530</v>
      </c>
      <c r="B29" s="289"/>
      <c r="C29" s="290"/>
      <c r="D29" s="290"/>
      <c r="E29" s="290"/>
      <c r="F29" s="290"/>
      <c r="G29" s="290"/>
      <c r="H29" s="290"/>
      <c r="I29" s="290"/>
      <c r="J29" s="290"/>
      <c r="K29" s="291"/>
      <c r="L29" s="289"/>
      <c r="M29" s="290"/>
      <c r="N29" s="290"/>
      <c r="O29" s="290"/>
      <c r="P29" s="290"/>
      <c r="Q29" s="290"/>
      <c r="R29" s="290"/>
      <c r="S29" s="290"/>
      <c r="T29" s="290"/>
      <c r="U29" s="291"/>
      <c r="V29" s="292"/>
      <c r="W29" s="290"/>
      <c r="X29" s="290"/>
      <c r="Y29" s="290"/>
      <c r="Z29" s="290"/>
      <c r="AA29" s="290"/>
      <c r="AB29" s="290"/>
      <c r="AC29" s="290"/>
      <c r="AD29" s="290"/>
      <c r="AE29" s="290"/>
      <c r="AF29" s="290"/>
      <c r="AG29" s="330">
        <f t="shared" ref="AG29:AG37" si="4">SUM(B29:AF29)</f>
        <v>0</v>
      </c>
      <c r="AH29" s="30" t="s">
        <v>729</v>
      </c>
      <c r="AI29" s="331">
        <f>AG29*2</f>
        <v>0</v>
      </c>
      <c r="AK29" s="13" t="s">
        <v>84</v>
      </c>
      <c r="AL29" s="332" t="e">
        <f>AL24/AE2</f>
        <v>#DIV/0!</v>
      </c>
    </row>
    <row r="30" spans="1:53" ht="25" customHeight="1" thickBot="1">
      <c r="A30" s="29" t="s">
        <v>85</v>
      </c>
      <c r="B30" s="293"/>
      <c r="C30" s="294"/>
      <c r="D30" s="294"/>
      <c r="E30" s="294"/>
      <c r="F30" s="294"/>
      <c r="G30" s="294"/>
      <c r="H30" s="294"/>
      <c r="I30" s="294"/>
      <c r="J30" s="294"/>
      <c r="K30" s="295"/>
      <c r="L30" s="293"/>
      <c r="M30" s="294"/>
      <c r="N30" s="294"/>
      <c r="O30" s="294"/>
      <c r="P30" s="294"/>
      <c r="Q30" s="294"/>
      <c r="R30" s="294"/>
      <c r="S30" s="294"/>
      <c r="T30" s="294"/>
      <c r="U30" s="295"/>
      <c r="V30" s="296"/>
      <c r="W30" s="294"/>
      <c r="X30" s="294"/>
      <c r="Y30" s="294"/>
      <c r="Z30" s="294"/>
      <c r="AA30" s="294"/>
      <c r="AB30" s="294"/>
      <c r="AC30" s="294"/>
      <c r="AD30" s="294"/>
      <c r="AE30" s="294"/>
      <c r="AF30" s="297"/>
      <c r="AG30" s="330">
        <f t="shared" si="4"/>
        <v>0</v>
      </c>
      <c r="AH30" s="30" t="s">
        <v>729</v>
      </c>
      <c r="AI30" s="331">
        <f>AG30*2</f>
        <v>0</v>
      </c>
      <c r="AK30" s="333" t="s">
        <v>730</v>
      </c>
      <c r="AL30" s="334" t="e">
        <f>ROUND((AG39)/AG27*100,0) &amp;"％"</f>
        <v>#DIV/0!</v>
      </c>
    </row>
    <row r="31" spans="1:53" ht="25" customHeight="1" thickBot="1">
      <c r="A31" s="31" t="s">
        <v>531</v>
      </c>
      <c r="B31" s="293"/>
      <c r="C31" s="294"/>
      <c r="D31" s="294"/>
      <c r="E31" s="294"/>
      <c r="F31" s="294"/>
      <c r="G31" s="294"/>
      <c r="H31" s="294"/>
      <c r="I31" s="294"/>
      <c r="J31" s="294"/>
      <c r="K31" s="295"/>
      <c r="L31" s="293"/>
      <c r="M31" s="294"/>
      <c r="N31" s="294"/>
      <c r="O31" s="294"/>
      <c r="P31" s="294"/>
      <c r="Q31" s="294"/>
      <c r="R31" s="294"/>
      <c r="S31" s="294"/>
      <c r="T31" s="294"/>
      <c r="U31" s="295"/>
      <c r="V31" s="296"/>
      <c r="W31" s="294"/>
      <c r="X31" s="294"/>
      <c r="Y31" s="294"/>
      <c r="Z31" s="294"/>
      <c r="AA31" s="294"/>
      <c r="AB31" s="294"/>
      <c r="AC31" s="294"/>
      <c r="AD31" s="294"/>
      <c r="AE31" s="294"/>
      <c r="AF31" s="297"/>
      <c r="AG31" s="330">
        <f t="shared" si="4"/>
        <v>0</v>
      </c>
      <c r="AH31" s="30" t="s">
        <v>118</v>
      </c>
      <c r="AI31" s="331">
        <f>AG31*3</f>
        <v>0</v>
      </c>
    </row>
    <row r="32" spans="1:53" ht="25" customHeight="1" thickBot="1">
      <c r="A32" s="29" t="s">
        <v>86</v>
      </c>
      <c r="B32" s="293"/>
      <c r="C32" s="294"/>
      <c r="D32" s="294"/>
      <c r="E32" s="294"/>
      <c r="F32" s="294"/>
      <c r="G32" s="294"/>
      <c r="H32" s="294"/>
      <c r="I32" s="294"/>
      <c r="J32" s="294"/>
      <c r="K32" s="295"/>
      <c r="L32" s="293"/>
      <c r="M32" s="294"/>
      <c r="N32" s="294"/>
      <c r="O32" s="294"/>
      <c r="P32" s="294"/>
      <c r="Q32" s="294"/>
      <c r="R32" s="294"/>
      <c r="S32" s="294"/>
      <c r="T32" s="294"/>
      <c r="U32" s="295"/>
      <c r="V32" s="296"/>
      <c r="W32" s="294"/>
      <c r="X32" s="294"/>
      <c r="Y32" s="294"/>
      <c r="Z32" s="294"/>
      <c r="AA32" s="294"/>
      <c r="AB32" s="294"/>
      <c r="AC32" s="294"/>
      <c r="AD32" s="294"/>
      <c r="AE32" s="294"/>
      <c r="AF32" s="297"/>
      <c r="AG32" s="330">
        <f t="shared" si="4"/>
        <v>0</v>
      </c>
      <c r="AH32" s="30" t="s">
        <v>118</v>
      </c>
      <c r="AI32" s="331">
        <f>AG32*3</f>
        <v>0</v>
      </c>
      <c r="AK32" s="32"/>
      <c r="AL32" s="11"/>
    </row>
    <row r="33" spans="1:53" ht="25" customHeight="1" thickBot="1">
      <c r="A33" s="33" t="s">
        <v>532</v>
      </c>
      <c r="B33" s="293"/>
      <c r="C33" s="294"/>
      <c r="D33" s="294"/>
      <c r="E33" s="294"/>
      <c r="F33" s="294"/>
      <c r="G33" s="294"/>
      <c r="H33" s="294"/>
      <c r="I33" s="294"/>
      <c r="J33" s="294"/>
      <c r="K33" s="295"/>
      <c r="L33" s="293"/>
      <c r="M33" s="294"/>
      <c r="N33" s="294"/>
      <c r="O33" s="294"/>
      <c r="P33" s="294"/>
      <c r="Q33" s="294"/>
      <c r="R33" s="294"/>
      <c r="S33" s="294"/>
      <c r="T33" s="294"/>
      <c r="U33" s="295"/>
      <c r="V33" s="296"/>
      <c r="W33" s="294"/>
      <c r="X33" s="294"/>
      <c r="Y33" s="294"/>
      <c r="Z33" s="294"/>
      <c r="AA33" s="294"/>
      <c r="AB33" s="294"/>
      <c r="AC33" s="294"/>
      <c r="AD33" s="294"/>
      <c r="AE33" s="294"/>
      <c r="AF33" s="297"/>
      <c r="AG33" s="335">
        <f t="shared" si="4"/>
        <v>0</v>
      </c>
      <c r="AH33" s="30" t="s">
        <v>119</v>
      </c>
      <c r="AI33" s="336">
        <f>AG33*4</f>
        <v>0</v>
      </c>
      <c r="AK33" s="35"/>
      <c r="AL33" s="36"/>
    </row>
    <row r="34" spans="1:53" ht="25" customHeight="1" thickBot="1">
      <c r="A34" s="34" t="s">
        <v>87</v>
      </c>
      <c r="B34" s="298"/>
      <c r="C34" s="299"/>
      <c r="D34" s="299"/>
      <c r="E34" s="299"/>
      <c r="F34" s="299"/>
      <c r="G34" s="299"/>
      <c r="H34" s="299"/>
      <c r="I34" s="299"/>
      <c r="J34" s="299"/>
      <c r="K34" s="300"/>
      <c r="L34" s="298"/>
      <c r="M34" s="299"/>
      <c r="N34" s="299"/>
      <c r="O34" s="299"/>
      <c r="P34" s="299"/>
      <c r="Q34" s="299"/>
      <c r="R34" s="299"/>
      <c r="S34" s="299"/>
      <c r="T34" s="299"/>
      <c r="U34" s="300"/>
      <c r="V34" s="301"/>
      <c r="W34" s="299"/>
      <c r="X34" s="299"/>
      <c r="Y34" s="299"/>
      <c r="Z34" s="299"/>
      <c r="AA34" s="299"/>
      <c r="AB34" s="299"/>
      <c r="AC34" s="299"/>
      <c r="AD34" s="299"/>
      <c r="AE34" s="299"/>
      <c r="AF34" s="302"/>
      <c r="AG34" s="335">
        <f t="shared" si="4"/>
        <v>0</v>
      </c>
      <c r="AH34" s="30" t="s">
        <v>119</v>
      </c>
      <c r="AI34" s="336">
        <f>AG34*4</f>
        <v>0</v>
      </c>
    </row>
    <row r="35" spans="1:53" ht="25" customHeight="1" thickBot="1">
      <c r="A35" s="33" t="s">
        <v>120</v>
      </c>
      <c r="B35" s="298"/>
      <c r="C35" s="299"/>
      <c r="D35" s="299"/>
      <c r="E35" s="299"/>
      <c r="F35" s="299"/>
      <c r="G35" s="299"/>
      <c r="H35" s="299"/>
      <c r="I35" s="299"/>
      <c r="J35" s="299"/>
      <c r="K35" s="300"/>
      <c r="L35" s="298"/>
      <c r="M35" s="299"/>
      <c r="N35" s="299"/>
      <c r="O35" s="299"/>
      <c r="P35" s="299"/>
      <c r="Q35" s="299"/>
      <c r="R35" s="299"/>
      <c r="S35" s="299"/>
      <c r="T35" s="299"/>
      <c r="U35" s="300"/>
      <c r="V35" s="301"/>
      <c r="W35" s="299"/>
      <c r="X35" s="299"/>
      <c r="Y35" s="299"/>
      <c r="Z35" s="299"/>
      <c r="AA35" s="299"/>
      <c r="AB35" s="299"/>
      <c r="AC35" s="299"/>
      <c r="AD35" s="299"/>
      <c r="AE35" s="299"/>
      <c r="AF35" s="302"/>
      <c r="AG35" s="335">
        <f t="shared" si="4"/>
        <v>0</v>
      </c>
      <c r="AH35" s="30" t="s">
        <v>121</v>
      </c>
      <c r="AI35" s="337">
        <f>AG35*5</f>
        <v>0</v>
      </c>
    </row>
    <row r="36" spans="1:53" ht="25" customHeight="1" thickBot="1">
      <c r="A36" s="26" t="s">
        <v>122</v>
      </c>
      <c r="B36" s="315"/>
      <c r="C36" s="316"/>
      <c r="D36" s="316"/>
      <c r="E36" s="316"/>
      <c r="F36" s="316"/>
      <c r="G36" s="316"/>
      <c r="H36" s="316"/>
      <c r="I36" s="316"/>
      <c r="J36" s="316"/>
      <c r="K36" s="317"/>
      <c r="L36" s="315"/>
      <c r="M36" s="316"/>
      <c r="N36" s="316"/>
      <c r="O36" s="316"/>
      <c r="P36" s="316"/>
      <c r="Q36" s="316"/>
      <c r="R36" s="316"/>
      <c r="S36" s="316"/>
      <c r="T36" s="316"/>
      <c r="U36" s="317"/>
      <c r="V36" s="318"/>
      <c r="W36" s="316"/>
      <c r="X36" s="316"/>
      <c r="Y36" s="316"/>
      <c r="Z36" s="316"/>
      <c r="AA36" s="316"/>
      <c r="AB36" s="316"/>
      <c r="AC36" s="316"/>
      <c r="AD36" s="316"/>
      <c r="AE36" s="316"/>
      <c r="AF36" s="319"/>
      <c r="AG36" s="342">
        <f t="shared" si="4"/>
        <v>0</v>
      </c>
      <c r="AH36" s="30" t="s">
        <v>123</v>
      </c>
      <c r="AI36" s="337">
        <f>AG36*6</f>
        <v>0</v>
      </c>
    </row>
    <row r="37" spans="1:53" ht="24.75" customHeight="1" thickBot="1">
      <c r="A37" s="115" t="s">
        <v>731</v>
      </c>
      <c r="B37" s="320"/>
      <c r="C37" s="321"/>
      <c r="D37" s="321"/>
      <c r="E37" s="321"/>
      <c r="F37" s="321"/>
      <c r="G37" s="321"/>
      <c r="H37" s="321"/>
      <c r="I37" s="321"/>
      <c r="J37" s="321"/>
      <c r="K37" s="322"/>
      <c r="L37" s="323"/>
      <c r="M37" s="321"/>
      <c r="N37" s="321"/>
      <c r="O37" s="321"/>
      <c r="P37" s="321"/>
      <c r="Q37" s="321"/>
      <c r="R37" s="321"/>
      <c r="S37" s="321"/>
      <c r="T37" s="321"/>
      <c r="U37" s="322"/>
      <c r="V37" s="320"/>
      <c r="W37" s="321"/>
      <c r="X37" s="321"/>
      <c r="Y37" s="321"/>
      <c r="Z37" s="321"/>
      <c r="AA37" s="321"/>
      <c r="AB37" s="321"/>
      <c r="AC37" s="321"/>
      <c r="AD37" s="321"/>
      <c r="AE37" s="321"/>
      <c r="AF37" s="324"/>
      <c r="AG37" s="343">
        <f t="shared" si="4"/>
        <v>0</v>
      </c>
      <c r="AH37" s="42"/>
      <c r="AI37" s="89"/>
    </row>
    <row r="38" spans="1:53" ht="26.25" customHeight="1" thickBot="1">
      <c r="A38" s="43" t="s">
        <v>732</v>
      </c>
      <c r="B38" s="286">
        <f t="shared" ref="B38:AF38" si="5">SUM(B29:B36)</f>
        <v>0</v>
      </c>
      <c r="C38" s="284">
        <f t="shared" si="5"/>
        <v>0</v>
      </c>
      <c r="D38" s="284">
        <f t="shared" si="5"/>
        <v>0</v>
      </c>
      <c r="E38" s="284">
        <f t="shared" si="5"/>
        <v>0</v>
      </c>
      <c r="F38" s="284">
        <f t="shared" si="5"/>
        <v>0</v>
      </c>
      <c r="G38" s="284">
        <f t="shared" si="5"/>
        <v>0</v>
      </c>
      <c r="H38" s="284">
        <f t="shared" si="5"/>
        <v>0</v>
      </c>
      <c r="I38" s="284">
        <f t="shared" si="5"/>
        <v>0</v>
      </c>
      <c r="J38" s="284">
        <f t="shared" si="5"/>
        <v>0</v>
      </c>
      <c r="K38" s="285">
        <f t="shared" si="5"/>
        <v>0</v>
      </c>
      <c r="L38" s="283">
        <f t="shared" si="5"/>
        <v>0</v>
      </c>
      <c r="M38" s="284">
        <f t="shared" si="5"/>
        <v>0</v>
      </c>
      <c r="N38" s="284">
        <f t="shared" si="5"/>
        <v>0</v>
      </c>
      <c r="O38" s="284">
        <f t="shared" si="5"/>
        <v>0</v>
      </c>
      <c r="P38" s="284">
        <f t="shared" si="5"/>
        <v>0</v>
      </c>
      <c r="Q38" s="284">
        <f t="shared" si="5"/>
        <v>0</v>
      </c>
      <c r="R38" s="284">
        <f t="shared" si="5"/>
        <v>0</v>
      </c>
      <c r="S38" s="284">
        <f t="shared" si="5"/>
        <v>0</v>
      </c>
      <c r="T38" s="284">
        <f t="shared" si="5"/>
        <v>0</v>
      </c>
      <c r="U38" s="285">
        <f t="shared" si="5"/>
        <v>0</v>
      </c>
      <c r="V38" s="286">
        <f t="shared" si="5"/>
        <v>0</v>
      </c>
      <c r="W38" s="284">
        <f t="shared" si="5"/>
        <v>0</v>
      </c>
      <c r="X38" s="284">
        <f t="shared" si="5"/>
        <v>0</v>
      </c>
      <c r="Y38" s="284">
        <f t="shared" si="5"/>
        <v>0</v>
      </c>
      <c r="Z38" s="284">
        <f t="shared" si="5"/>
        <v>0</v>
      </c>
      <c r="AA38" s="284">
        <f t="shared" si="5"/>
        <v>0</v>
      </c>
      <c r="AB38" s="284">
        <f t="shared" si="5"/>
        <v>0</v>
      </c>
      <c r="AC38" s="284">
        <f t="shared" si="5"/>
        <v>0</v>
      </c>
      <c r="AD38" s="284">
        <f t="shared" si="5"/>
        <v>0</v>
      </c>
      <c r="AE38" s="284">
        <f t="shared" si="5"/>
        <v>0</v>
      </c>
      <c r="AF38" s="309">
        <f t="shared" si="5"/>
        <v>0</v>
      </c>
      <c r="AG38" s="327">
        <f t="shared" ref="AG38" si="6">SUM(AG29:AG36)</f>
        <v>0</v>
      </c>
      <c r="AH38" s="42" t="s">
        <v>1</v>
      </c>
      <c r="AI38" s="336">
        <f>SUM(AI29:AI36)</f>
        <v>0</v>
      </c>
      <c r="AJ38" s="12"/>
    </row>
    <row r="39" spans="1:53" s="17" customFormat="1" ht="24.5" thickBot="1">
      <c r="A39" s="340" t="s">
        <v>733</v>
      </c>
      <c r="B39" s="310"/>
      <c r="C39" s="311"/>
      <c r="D39" s="311"/>
      <c r="E39" s="311"/>
      <c r="F39" s="311"/>
      <c r="G39" s="311"/>
      <c r="H39" s="311"/>
      <c r="I39" s="311"/>
      <c r="J39" s="311"/>
      <c r="K39" s="312"/>
      <c r="L39" s="313"/>
      <c r="M39" s="311"/>
      <c r="N39" s="311"/>
      <c r="O39" s="311"/>
      <c r="P39" s="311"/>
      <c r="Q39" s="311"/>
      <c r="R39" s="311"/>
      <c r="S39" s="311"/>
      <c r="T39" s="311"/>
      <c r="U39" s="314"/>
      <c r="V39" s="310"/>
      <c r="W39" s="311"/>
      <c r="X39" s="311"/>
      <c r="Y39" s="311"/>
      <c r="Z39" s="311"/>
      <c r="AA39" s="311"/>
      <c r="AB39" s="311"/>
      <c r="AC39" s="311"/>
      <c r="AD39" s="311"/>
      <c r="AE39" s="311"/>
      <c r="AF39" s="312"/>
      <c r="AG39" s="341">
        <f>SUM(B39:AF39)</f>
        <v>0</v>
      </c>
      <c r="AH39" s="15"/>
      <c r="AI39" s="15"/>
      <c r="AM39" s="16"/>
      <c r="AN39" s="16"/>
      <c r="AO39" s="16"/>
      <c r="AP39" s="16"/>
      <c r="AQ39" s="16"/>
      <c r="AR39" s="16"/>
      <c r="AS39" s="16"/>
      <c r="AT39" s="16"/>
      <c r="AU39" s="16"/>
      <c r="AV39" s="16"/>
    </row>
    <row r="40" spans="1:53" ht="26.25" customHeight="1">
      <c r="A40" s="9" t="s">
        <v>784</v>
      </c>
      <c r="B40" s="1506">
        <f>B22</f>
        <v>0</v>
      </c>
      <c r="C40" s="1506"/>
      <c r="D40" s="18" t="s">
        <v>4</v>
      </c>
      <c r="E40" s="1507">
        <v>6</v>
      </c>
      <c r="F40" s="1507"/>
      <c r="G40" s="19" t="s">
        <v>5</v>
      </c>
      <c r="H40" s="20" t="s">
        <v>6</v>
      </c>
    </row>
    <row r="41" spans="1:53" ht="20.149999999999999" customHeight="1" thickBot="1">
      <c r="AJ41" s="3">
        <f>E40</f>
        <v>6</v>
      </c>
      <c r="AK41" s="3" t="s">
        <v>81</v>
      </c>
    </row>
    <row r="42" spans="1:53" ht="25" customHeight="1" thickBot="1">
      <c r="A42" s="21" t="s">
        <v>7</v>
      </c>
      <c r="B42" s="22">
        <v>1</v>
      </c>
      <c r="C42" s="23">
        <v>2</v>
      </c>
      <c r="D42" s="23">
        <v>3</v>
      </c>
      <c r="E42" s="23">
        <v>4</v>
      </c>
      <c r="F42" s="23">
        <v>5</v>
      </c>
      <c r="G42" s="23">
        <v>6</v>
      </c>
      <c r="H42" s="23">
        <v>7</v>
      </c>
      <c r="I42" s="23">
        <v>8</v>
      </c>
      <c r="J42" s="23">
        <v>9</v>
      </c>
      <c r="K42" s="24">
        <v>10</v>
      </c>
      <c r="L42" s="22">
        <v>11</v>
      </c>
      <c r="M42" s="23">
        <v>12</v>
      </c>
      <c r="N42" s="23">
        <v>13</v>
      </c>
      <c r="O42" s="23">
        <v>14</v>
      </c>
      <c r="P42" s="23">
        <v>15</v>
      </c>
      <c r="Q42" s="23">
        <v>16</v>
      </c>
      <c r="R42" s="23">
        <v>17</v>
      </c>
      <c r="S42" s="23">
        <v>18</v>
      </c>
      <c r="T42" s="23">
        <v>19</v>
      </c>
      <c r="U42" s="24">
        <v>20</v>
      </c>
      <c r="V42" s="22">
        <v>21</v>
      </c>
      <c r="W42" s="23">
        <v>22</v>
      </c>
      <c r="X42" s="23">
        <v>23</v>
      </c>
      <c r="Y42" s="23">
        <v>24</v>
      </c>
      <c r="Z42" s="23">
        <v>25</v>
      </c>
      <c r="AA42" s="23">
        <v>26</v>
      </c>
      <c r="AB42" s="23">
        <v>27</v>
      </c>
      <c r="AC42" s="23">
        <v>28</v>
      </c>
      <c r="AD42" s="23">
        <v>29</v>
      </c>
      <c r="AE42" s="23">
        <v>30</v>
      </c>
      <c r="AF42" s="24"/>
      <c r="AG42" s="1508" t="s">
        <v>1</v>
      </c>
      <c r="AK42" s="25" t="s">
        <v>725</v>
      </c>
      <c r="AL42" s="325" t="e">
        <f>ROUNDUP(AG45/AG44,1)</f>
        <v>#DIV/0!</v>
      </c>
      <c r="AS42" s="8"/>
      <c r="AT42" s="8"/>
      <c r="BA42" s="8"/>
    </row>
    <row r="43" spans="1:53" ht="25" customHeight="1" thickBot="1">
      <c r="A43" s="26" t="s">
        <v>8</v>
      </c>
      <c r="B43" s="38" t="s">
        <v>917</v>
      </c>
      <c r="C43" s="39" t="s">
        <v>720</v>
      </c>
      <c r="D43" s="38" t="s">
        <v>500</v>
      </c>
      <c r="E43" s="39" t="s">
        <v>501</v>
      </c>
      <c r="F43" s="38" t="s">
        <v>502</v>
      </c>
      <c r="G43" s="39" t="s">
        <v>503</v>
      </c>
      <c r="H43" s="38" t="s">
        <v>504</v>
      </c>
      <c r="I43" s="39" t="s">
        <v>62</v>
      </c>
      <c r="J43" s="38" t="s">
        <v>505</v>
      </c>
      <c r="K43" s="39" t="s">
        <v>500</v>
      </c>
      <c r="L43" s="38" t="s">
        <v>501</v>
      </c>
      <c r="M43" s="39" t="s">
        <v>502</v>
      </c>
      <c r="N43" s="38" t="s">
        <v>503</v>
      </c>
      <c r="O43" s="39" t="s">
        <v>504</v>
      </c>
      <c r="P43" s="38" t="s">
        <v>62</v>
      </c>
      <c r="Q43" s="39" t="s">
        <v>505</v>
      </c>
      <c r="R43" s="38" t="s">
        <v>500</v>
      </c>
      <c r="S43" s="39" t="s">
        <v>501</v>
      </c>
      <c r="T43" s="38" t="s">
        <v>502</v>
      </c>
      <c r="U43" s="39" t="s">
        <v>503</v>
      </c>
      <c r="V43" s="38" t="s">
        <v>504</v>
      </c>
      <c r="W43" s="39" t="s">
        <v>62</v>
      </c>
      <c r="X43" s="38" t="s">
        <v>505</v>
      </c>
      <c r="Y43" s="39" t="s">
        <v>500</v>
      </c>
      <c r="Z43" s="38" t="s">
        <v>501</v>
      </c>
      <c r="AA43" s="39" t="s">
        <v>502</v>
      </c>
      <c r="AB43" s="38" t="s">
        <v>503</v>
      </c>
      <c r="AC43" s="39" t="s">
        <v>504</v>
      </c>
      <c r="AD43" s="38" t="s">
        <v>62</v>
      </c>
      <c r="AE43" s="39" t="s">
        <v>505</v>
      </c>
      <c r="AF43" s="40"/>
      <c r="AG43" s="1509"/>
      <c r="AK43" s="1513" t="s">
        <v>726</v>
      </c>
      <c r="AL43" s="1515" t="e">
        <f>ROUND((AG47+AG49+AG51+AG53+AG54)/AG56*100,0) &amp;"％"</f>
        <v>#DIV/0!</v>
      </c>
    </row>
    <row r="44" spans="1:53" ht="25" customHeight="1" thickBot="1">
      <c r="A44" s="27" t="s">
        <v>9</v>
      </c>
      <c r="B44" s="278"/>
      <c r="C44" s="279"/>
      <c r="D44" s="279"/>
      <c r="E44" s="279"/>
      <c r="F44" s="279"/>
      <c r="G44" s="279"/>
      <c r="H44" s="279"/>
      <c r="I44" s="279"/>
      <c r="J44" s="279"/>
      <c r="K44" s="280"/>
      <c r="L44" s="278"/>
      <c r="M44" s="279"/>
      <c r="N44" s="279"/>
      <c r="O44" s="279"/>
      <c r="P44" s="279"/>
      <c r="Q44" s="279"/>
      <c r="R44" s="279"/>
      <c r="S44" s="279"/>
      <c r="T44" s="279"/>
      <c r="U44" s="280"/>
      <c r="V44" s="281"/>
      <c r="W44" s="279"/>
      <c r="X44" s="279"/>
      <c r="Y44" s="279"/>
      <c r="Z44" s="279"/>
      <c r="AA44" s="279"/>
      <c r="AB44" s="279"/>
      <c r="AC44" s="279"/>
      <c r="AD44" s="279"/>
      <c r="AE44" s="279"/>
      <c r="AF44" s="282"/>
      <c r="AG44" s="326">
        <f>COUNTIF(B44:AF44,"○")</f>
        <v>0</v>
      </c>
      <c r="AH44" s="28"/>
      <c r="AK44" s="1514"/>
      <c r="AL44" s="1516" t="e">
        <f>ROUND((AG56+#REF!)/AG57*100,0) &amp;"％"</f>
        <v>#REF!</v>
      </c>
    </row>
    <row r="45" spans="1:53" ht="25" customHeight="1" thickBot="1">
      <c r="A45" s="27" t="s">
        <v>10</v>
      </c>
      <c r="B45" s="283">
        <f t="shared" ref="B45:AF45" si="7">SUM(B46:B54)</f>
        <v>0</v>
      </c>
      <c r="C45" s="284">
        <f t="shared" si="7"/>
        <v>0</v>
      </c>
      <c r="D45" s="284">
        <f t="shared" si="7"/>
        <v>0</v>
      </c>
      <c r="E45" s="284">
        <f t="shared" si="7"/>
        <v>0</v>
      </c>
      <c r="F45" s="284">
        <f t="shared" si="7"/>
        <v>0</v>
      </c>
      <c r="G45" s="284">
        <f t="shared" si="7"/>
        <v>0</v>
      </c>
      <c r="H45" s="284">
        <f t="shared" si="7"/>
        <v>0</v>
      </c>
      <c r="I45" s="284">
        <f t="shared" si="7"/>
        <v>0</v>
      </c>
      <c r="J45" s="284">
        <f t="shared" si="7"/>
        <v>0</v>
      </c>
      <c r="K45" s="285">
        <f t="shared" si="7"/>
        <v>0</v>
      </c>
      <c r="L45" s="283">
        <f t="shared" si="7"/>
        <v>0</v>
      </c>
      <c r="M45" s="284">
        <f t="shared" si="7"/>
        <v>0</v>
      </c>
      <c r="N45" s="284">
        <f t="shared" si="7"/>
        <v>0</v>
      </c>
      <c r="O45" s="284">
        <f t="shared" si="7"/>
        <v>0</v>
      </c>
      <c r="P45" s="284">
        <f t="shared" si="7"/>
        <v>0</v>
      </c>
      <c r="Q45" s="284">
        <f t="shared" si="7"/>
        <v>0</v>
      </c>
      <c r="R45" s="284">
        <f t="shared" si="7"/>
        <v>0</v>
      </c>
      <c r="S45" s="284">
        <f t="shared" si="7"/>
        <v>0</v>
      </c>
      <c r="T45" s="284">
        <f t="shared" si="7"/>
        <v>0</v>
      </c>
      <c r="U45" s="285">
        <f t="shared" si="7"/>
        <v>0</v>
      </c>
      <c r="V45" s="286">
        <f t="shared" si="7"/>
        <v>0</v>
      </c>
      <c r="W45" s="284">
        <f t="shared" si="7"/>
        <v>0</v>
      </c>
      <c r="X45" s="284">
        <f t="shared" si="7"/>
        <v>0</v>
      </c>
      <c r="Y45" s="284">
        <f t="shared" si="7"/>
        <v>0</v>
      </c>
      <c r="Z45" s="284">
        <f t="shared" si="7"/>
        <v>0</v>
      </c>
      <c r="AA45" s="284">
        <f t="shared" si="7"/>
        <v>0</v>
      </c>
      <c r="AB45" s="284">
        <f t="shared" si="7"/>
        <v>0</v>
      </c>
      <c r="AC45" s="284">
        <f t="shared" si="7"/>
        <v>0</v>
      </c>
      <c r="AD45" s="284">
        <f t="shared" si="7"/>
        <v>0</v>
      </c>
      <c r="AE45" s="284">
        <f t="shared" si="7"/>
        <v>0</v>
      </c>
      <c r="AF45" s="284">
        <f t="shared" si="7"/>
        <v>0</v>
      </c>
      <c r="AG45" s="327">
        <f>SUM(B45:AF45)</f>
        <v>0</v>
      </c>
      <c r="AH45" s="10"/>
      <c r="AI45" s="1504" t="s">
        <v>727</v>
      </c>
      <c r="AK45" s="25" t="s">
        <v>728</v>
      </c>
      <c r="AL45" s="328" t="e">
        <f>ROUND(SUM(AI47:AI54)/AG56,1)</f>
        <v>#DIV/0!</v>
      </c>
    </row>
    <row r="46" spans="1:53" ht="25" customHeight="1" thickBot="1">
      <c r="A46" s="27" t="s">
        <v>82</v>
      </c>
      <c r="B46" s="287"/>
      <c r="C46" s="282"/>
      <c r="D46" s="282"/>
      <c r="E46" s="282"/>
      <c r="F46" s="282"/>
      <c r="G46" s="282"/>
      <c r="H46" s="282"/>
      <c r="I46" s="282"/>
      <c r="J46" s="282"/>
      <c r="K46" s="280"/>
      <c r="L46" s="287"/>
      <c r="M46" s="282"/>
      <c r="N46" s="282"/>
      <c r="O46" s="282"/>
      <c r="P46" s="282"/>
      <c r="Q46" s="282"/>
      <c r="R46" s="282"/>
      <c r="S46" s="282"/>
      <c r="T46" s="282"/>
      <c r="U46" s="280"/>
      <c r="V46" s="288"/>
      <c r="W46" s="282"/>
      <c r="X46" s="282"/>
      <c r="Y46" s="282"/>
      <c r="Z46" s="282"/>
      <c r="AA46" s="282"/>
      <c r="AB46" s="282"/>
      <c r="AC46" s="282"/>
      <c r="AD46" s="282"/>
      <c r="AE46" s="282"/>
      <c r="AF46" s="282"/>
      <c r="AG46" s="327">
        <f>SUM(B46:AF46)</f>
        <v>0</v>
      </c>
      <c r="AI46" s="1517"/>
      <c r="AK46" s="13" t="s">
        <v>83</v>
      </c>
      <c r="AL46" s="329"/>
    </row>
    <row r="47" spans="1:53" ht="25" customHeight="1" thickBot="1">
      <c r="A47" s="29" t="s">
        <v>530</v>
      </c>
      <c r="B47" s="289"/>
      <c r="C47" s="290"/>
      <c r="D47" s="290"/>
      <c r="E47" s="290"/>
      <c r="F47" s="290"/>
      <c r="G47" s="290"/>
      <c r="H47" s="290"/>
      <c r="I47" s="290"/>
      <c r="J47" s="290"/>
      <c r="K47" s="291"/>
      <c r="L47" s="289"/>
      <c r="M47" s="290"/>
      <c r="N47" s="290"/>
      <c r="O47" s="290"/>
      <c r="P47" s="290"/>
      <c r="Q47" s="290"/>
      <c r="R47" s="290"/>
      <c r="S47" s="290"/>
      <c r="T47" s="290"/>
      <c r="U47" s="291"/>
      <c r="V47" s="292"/>
      <c r="W47" s="290"/>
      <c r="X47" s="290"/>
      <c r="Y47" s="290"/>
      <c r="Z47" s="290"/>
      <c r="AA47" s="290"/>
      <c r="AB47" s="290"/>
      <c r="AC47" s="290"/>
      <c r="AD47" s="290"/>
      <c r="AE47" s="290"/>
      <c r="AF47" s="290"/>
      <c r="AG47" s="330">
        <f t="shared" ref="AG47:AG55" si="8">SUM(B47:AF47)</f>
        <v>0</v>
      </c>
      <c r="AH47" s="30" t="s">
        <v>729</v>
      </c>
      <c r="AI47" s="331">
        <f>AG47*2</f>
        <v>0</v>
      </c>
      <c r="AK47" s="13" t="s">
        <v>84</v>
      </c>
      <c r="AL47" s="332" t="e">
        <f>AL42/AE2</f>
        <v>#DIV/0!</v>
      </c>
    </row>
    <row r="48" spans="1:53" ht="25" customHeight="1" thickBot="1">
      <c r="A48" s="29" t="s">
        <v>85</v>
      </c>
      <c r="B48" s="293"/>
      <c r="C48" s="294"/>
      <c r="D48" s="294"/>
      <c r="E48" s="294"/>
      <c r="F48" s="294"/>
      <c r="G48" s="294"/>
      <c r="H48" s="294"/>
      <c r="I48" s="294"/>
      <c r="J48" s="294"/>
      <c r="K48" s="295"/>
      <c r="L48" s="293"/>
      <c r="M48" s="294"/>
      <c r="N48" s="294"/>
      <c r="O48" s="294"/>
      <c r="P48" s="294"/>
      <c r="Q48" s="294"/>
      <c r="R48" s="294"/>
      <c r="S48" s="294"/>
      <c r="T48" s="294"/>
      <c r="U48" s="295"/>
      <c r="V48" s="296"/>
      <c r="W48" s="294"/>
      <c r="X48" s="294"/>
      <c r="Y48" s="294"/>
      <c r="Z48" s="294"/>
      <c r="AA48" s="294"/>
      <c r="AB48" s="294"/>
      <c r="AC48" s="294"/>
      <c r="AD48" s="294"/>
      <c r="AE48" s="294"/>
      <c r="AF48" s="297"/>
      <c r="AG48" s="330">
        <f t="shared" si="8"/>
        <v>0</v>
      </c>
      <c r="AH48" s="30" t="s">
        <v>729</v>
      </c>
      <c r="AI48" s="331">
        <f>AG48*2</f>
        <v>0</v>
      </c>
      <c r="AJ48" s="15"/>
      <c r="AK48" s="333" t="s">
        <v>730</v>
      </c>
      <c r="AL48" s="334" t="e">
        <f>ROUND((AG57)/AG45*100,0) &amp;"％"</f>
        <v>#DIV/0!</v>
      </c>
    </row>
    <row r="49" spans="1:53" ht="25" customHeight="1" thickBot="1">
      <c r="A49" s="31" t="s">
        <v>531</v>
      </c>
      <c r="B49" s="293"/>
      <c r="C49" s="294"/>
      <c r="D49" s="294"/>
      <c r="E49" s="294"/>
      <c r="F49" s="294"/>
      <c r="G49" s="294"/>
      <c r="H49" s="294"/>
      <c r="I49" s="294"/>
      <c r="J49" s="294"/>
      <c r="K49" s="295"/>
      <c r="L49" s="293"/>
      <c r="M49" s="294"/>
      <c r="N49" s="294"/>
      <c r="O49" s="294"/>
      <c r="P49" s="294"/>
      <c r="Q49" s="294"/>
      <c r="R49" s="294"/>
      <c r="S49" s="294"/>
      <c r="T49" s="294"/>
      <c r="U49" s="295"/>
      <c r="V49" s="296"/>
      <c r="W49" s="294"/>
      <c r="X49" s="294"/>
      <c r="Y49" s="294"/>
      <c r="Z49" s="294"/>
      <c r="AA49" s="294"/>
      <c r="AB49" s="294"/>
      <c r="AC49" s="294"/>
      <c r="AD49" s="294"/>
      <c r="AE49" s="294"/>
      <c r="AF49" s="297"/>
      <c r="AG49" s="330">
        <f t="shared" si="8"/>
        <v>0</v>
      </c>
      <c r="AH49" s="30" t="s">
        <v>118</v>
      </c>
      <c r="AI49" s="331">
        <f>AG49*3</f>
        <v>0</v>
      </c>
    </row>
    <row r="50" spans="1:53" ht="25" customHeight="1" thickBot="1">
      <c r="A50" s="29" t="s">
        <v>86</v>
      </c>
      <c r="B50" s="293"/>
      <c r="C50" s="294"/>
      <c r="D50" s="294"/>
      <c r="E50" s="294"/>
      <c r="F50" s="294"/>
      <c r="G50" s="294"/>
      <c r="H50" s="294"/>
      <c r="I50" s="294"/>
      <c r="J50" s="294"/>
      <c r="K50" s="295"/>
      <c r="L50" s="293"/>
      <c r="M50" s="294"/>
      <c r="N50" s="294"/>
      <c r="O50" s="294"/>
      <c r="P50" s="294"/>
      <c r="Q50" s="294"/>
      <c r="R50" s="294"/>
      <c r="S50" s="294"/>
      <c r="T50" s="294"/>
      <c r="U50" s="295"/>
      <c r="V50" s="296"/>
      <c r="W50" s="294"/>
      <c r="X50" s="294"/>
      <c r="Y50" s="294"/>
      <c r="Z50" s="294"/>
      <c r="AA50" s="294"/>
      <c r="AB50" s="294"/>
      <c r="AC50" s="294"/>
      <c r="AD50" s="294"/>
      <c r="AE50" s="294"/>
      <c r="AF50" s="297"/>
      <c r="AG50" s="330">
        <f t="shared" si="8"/>
        <v>0</v>
      </c>
      <c r="AH50" s="30" t="s">
        <v>118</v>
      </c>
      <c r="AI50" s="331">
        <f>AG50*3</f>
        <v>0</v>
      </c>
    </row>
    <row r="51" spans="1:53" ht="25" customHeight="1" thickBot="1">
      <c r="A51" s="33" t="s">
        <v>532</v>
      </c>
      <c r="B51" s="293"/>
      <c r="C51" s="294"/>
      <c r="D51" s="294"/>
      <c r="E51" s="294"/>
      <c r="F51" s="294"/>
      <c r="G51" s="294"/>
      <c r="H51" s="294"/>
      <c r="I51" s="294"/>
      <c r="J51" s="294"/>
      <c r="K51" s="295"/>
      <c r="L51" s="293"/>
      <c r="M51" s="294"/>
      <c r="N51" s="294"/>
      <c r="O51" s="294"/>
      <c r="P51" s="294"/>
      <c r="Q51" s="294"/>
      <c r="R51" s="294"/>
      <c r="S51" s="294"/>
      <c r="T51" s="294"/>
      <c r="U51" s="295"/>
      <c r="V51" s="296"/>
      <c r="W51" s="294"/>
      <c r="X51" s="294"/>
      <c r="Y51" s="294"/>
      <c r="Z51" s="294"/>
      <c r="AA51" s="294"/>
      <c r="AB51" s="294"/>
      <c r="AC51" s="294"/>
      <c r="AD51" s="294"/>
      <c r="AE51" s="294"/>
      <c r="AF51" s="297"/>
      <c r="AG51" s="335">
        <f t="shared" si="8"/>
        <v>0</v>
      </c>
      <c r="AH51" s="30" t="s">
        <v>119</v>
      </c>
      <c r="AI51" s="336">
        <f>AG51*4</f>
        <v>0</v>
      </c>
    </row>
    <row r="52" spans="1:53" ht="25" customHeight="1" thickBot="1">
      <c r="A52" s="34" t="s">
        <v>87</v>
      </c>
      <c r="B52" s="298"/>
      <c r="C52" s="299"/>
      <c r="D52" s="299"/>
      <c r="E52" s="299"/>
      <c r="F52" s="299"/>
      <c r="G52" s="299"/>
      <c r="H52" s="299"/>
      <c r="I52" s="299"/>
      <c r="J52" s="299"/>
      <c r="K52" s="300"/>
      <c r="L52" s="298"/>
      <c r="M52" s="299"/>
      <c r="N52" s="299"/>
      <c r="O52" s="299"/>
      <c r="P52" s="299"/>
      <c r="Q52" s="299"/>
      <c r="R52" s="299"/>
      <c r="S52" s="299"/>
      <c r="T52" s="299"/>
      <c r="U52" s="300"/>
      <c r="V52" s="301"/>
      <c r="W52" s="299"/>
      <c r="X52" s="299"/>
      <c r="Y52" s="299"/>
      <c r="Z52" s="299"/>
      <c r="AA52" s="299"/>
      <c r="AB52" s="299"/>
      <c r="AC52" s="299"/>
      <c r="AD52" s="299"/>
      <c r="AE52" s="299"/>
      <c r="AF52" s="302"/>
      <c r="AG52" s="335">
        <f t="shared" si="8"/>
        <v>0</v>
      </c>
      <c r="AH52" s="30" t="s">
        <v>119</v>
      </c>
      <c r="AI52" s="336">
        <f>AG52*4</f>
        <v>0</v>
      </c>
    </row>
    <row r="53" spans="1:53" ht="25" customHeight="1" thickBot="1">
      <c r="A53" s="33" t="s">
        <v>120</v>
      </c>
      <c r="B53" s="298"/>
      <c r="C53" s="299"/>
      <c r="D53" s="299"/>
      <c r="E53" s="299"/>
      <c r="F53" s="299"/>
      <c r="G53" s="299"/>
      <c r="H53" s="299"/>
      <c r="I53" s="299"/>
      <c r="J53" s="299"/>
      <c r="K53" s="300"/>
      <c r="L53" s="298"/>
      <c r="M53" s="299"/>
      <c r="N53" s="299"/>
      <c r="O53" s="299"/>
      <c r="P53" s="299"/>
      <c r="Q53" s="299"/>
      <c r="R53" s="299"/>
      <c r="S53" s="299"/>
      <c r="T53" s="299"/>
      <c r="U53" s="300"/>
      <c r="V53" s="301"/>
      <c r="W53" s="299"/>
      <c r="X53" s="299"/>
      <c r="Y53" s="299"/>
      <c r="Z53" s="299"/>
      <c r="AA53" s="299"/>
      <c r="AB53" s="299"/>
      <c r="AC53" s="299"/>
      <c r="AD53" s="299"/>
      <c r="AE53" s="299"/>
      <c r="AF53" s="302"/>
      <c r="AG53" s="335">
        <f t="shared" si="8"/>
        <v>0</v>
      </c>
      <c r="AH53" s="30" t="s">
        <v>121</v>
      </c>
      <c r="AI53" s="337">
        <f>AG53*5</f>
        <v>0</v>
      </c>
    </row>
    <row r="54" spans="1:53" ht="25" customHeight="1" thickBot="1">
      <c r="A54" s="26" t="s">
        <v>122</v>
      </c>
      <c r="B54" s="315"/>
      <c r="C54" s="316"/>
      <c r="D54" s="316"/>
      <c r="E54" s="316"/>
      <c r="F54" s="316"/>
      <c r="G54" s="316"/>
      <c r="H54" s="316"/>
      <c r="I54" s="316"/>
      <c r="J54" s="316"/>
      <c r="K54" s="317"/>
      <c r="L54" s="315"/>
      <c r="M54" s="316"/>
      <c r="N54" s="316"/>
      <c r="O54" s="316"/>
      <c r="P54" s="316"/>
      <c r="Q54" s="316"/>
      <c r="R54" s="316"/>
      <c r="S54" s="316"/>
      <c r="T54" s="316"/>
      <c r="U54" s="317"/>
      <c r="V54" s="318"/>
      <c r="W54" s="316"/>
      <c r="X54" s="316"/>
      <c r="Y54" s="316"/>
      <c r="Z54" s="316"/>
      <c r="AA54" s="316"/>
      <c r="AB54" s="316"/>
      <c r="AC54" s="316"/>
      <c r="AD54" s="316"/>
      <c r="AE54" s="316"/>
      <c r="AF54" s="319"/>
      <c r="AG54" s="342">
        <f t="shared" si="8"/>
        <v>0</v>
      </c>
      <c r="AH54" s="30" t="s">
        <v>123</v>
      </c>
      <c r="AI54" s="337">
        <f>AG54*6</f>
        <v>0</v>
      </c>
    </row>
    <row r="55" spans="1:53" ht="24.75" customHeight="1" thickBot="1">
      <c r="A55" s="90" t="s">
        <v>731</v>
      </c>
      <c r="B55" s="292"/>
      <c r="C55" s="290"/>
      <c r="D55" s="290"/>
      <c r="E55" s="290"/>
      <c r="F55" s="290"/>
      <c r="G55" s="290"/>
      <c r="H55" s="290"/>
      <c r="I55" s="290"/>
      <c r="J55" s="290"/>
      <c r="K55" s="291"/>
      <c r="L55" s="289"/>
      <c r="M55" s="290"/>
      <c r="N55" s="290"/>
      <c r="O55" s="290"/>
      <c r="P55" s="290"/>
      <c r="Q55" s="290"/>
      <c r="R55" s="290"/>
      <c r="S55" s="290"/>
      <c r="T55" s="290"/>
      <c r="U55" s="291"/>
      <c r="V55" s="292"/>
      <c r="W55" s="290"/>
      <c r="X55" s="290"/>
      <c r="Y55" s="290"/>
      <c r="Z55" s="290"/>
      <c r="AA55" s="290"/>
      <c r="AB55" s="290"/>
      <c r="AC55" s="290"/>
      <c r="AD55" s="290"/>
      <c r="AE55" s="290"/>
      <c r="AF55" s="308"/>
      <c r="AG55" s="339">
        <f t="shared" si="8"/>
        <v>0</v>
      </c>
      <c r="AH55" s="42"/>
      <c r="AI55" s="89"/>
    </row>
    <row r="56" spans="1:53" ht="26.25" customHeight="1" thickTop="1" thickBot="1">
      <c r="A56" s="43" t="s">
        <v>732</v>
      </c>
      <c r="B56" s="286">
        <f t="shared" ref="B56:AF56" si="9">SUM(B47:B54)</f>
        <v>0</v>
      </c>
      <c r="C56" s="284">
        <f t="shared" si="9"/>
        <v>0</v>
      </c>
      <c r="D56" s="284">
        <f t="shared" si="9"/>
        <v>0</v>
      </c>
      <c r="E56" s="284">
        <f t="shared" si="9"/>
        <v>0</v>
      </c>
      <c r="F56" s="284">
        <f t="shared" si="9"/>
        <v>0</v>
      </c>
      <c r="G56" s="284">
        <f t="shared" si="9"/>
        <v>0</v>
      </c>
      <c r="H56" s="284">
        <f t="shared" si="9"/>
        <v>0</v>
      </c>
      <c r="I56" s="284">
        <f t="shared" si="9"/>
        <v>0</v>
      </c>
      <c r="J56" s="284">
        <f t="shared" si="9"/>
        <v>0</v>
      </c>
      <c r="K56" s="285">
        <f t="shared" si="9"/>
        <v>0</v>
      </c>
      <c r="L56" s="283">
        <f t="shared" si="9"/>
        <v>0</v>
      </c>
      <c r="M56" s="284">
        <f t="shared" si="9"/>
        <v>0</v>
      </c>
      <c r="N56" s="284">
        <f t="shared" si="9"/>
        <v>0</v>
      </c>
      <c r="O56" s="284">
        <f t="shared" si="9"/>
        <v>0</v>
      </c>
      <c r="P56" s="284">
        <f t="shared" si="9"/>
        <v>0</v>
      </c>
      <c r="Q56" s="284">
        <f t="shared" si="9"/>
        <v>0</v>
      </c>
      <c r="R56" s="284">
        <f t="shared" si="9"/>
        <v>0</v>
      </c>
      <c r="S56" s="284">
        <f t="shared" si="9"/>
        <v>0</v>
      </c>
      <c r="T56" s="284">
        <f t="shared" si="9"/>
        <v>0</v>
      </c>
      <c r="U56" s="285">
        <f t="shared" si="9"/>
        <v>0</v>
      </c>
      <c r="V56" s="286">
        <f t="shared" si="9"/>
        <v>0</v>
      </c>
      <c r="W56" s="284">
        <f t="shared" si="9"/>
        <v>0</v>
      </c>
      <c r="X56" s="284">
        <f t="shared" si="9"/>
        <v>0</v>
      </c>
      <c r="Y56" s="284">
        <f t="shared" si="9"/>
        <v>0</v>
      </c>
      <c r="Z56" s="284">
        <f t="shared" si="9"/>
        <v>0</v>
      </c>
      <c r="AA56" s="284">
        <f t="shared" si="9"/>
        <v>0</v>
      </c>
      <c r="AB56" s="284">
        <f t="shared" si="9"/>
        <v>0</v>
      </c>
      <c r="AC56" s="284">
        <f t="shared" si="9"/>
        <v>0</v>
      </c>
      <c r="AD56" s="284">
        <f t="shared" si="9"/>
        <v>0</v>
      </c>
      <c r="AE56" s="284">
        <f t="shared" si="9"/>
        <v>0</v>
      </c>
      <c r="AF56" s="309">
        <f t="shared" si="9"/>
        <v>0</v>
      </c>
      <c r="AG56" s="344">
        <f t="shared" ref="AG56" si="10">SUM(AG47:AG54)</f>
        <v>0</v>
      </c>
      <c r="AH56" s="30" t="s">
        <v>1</v>
      </c>
      <c r="AI56" s="336">
        <f>SUM(AI47:AI54)</f>
        <v>0</v>
      </c>
    </row>
    <row r="57" spans="1:53" s="17" customFormat="1" ht="24.5" thickBot="1">
      <c r="A57" s="340" t="s">
        <v>733</v>
      </c>
      <c r="B57" s="310"/>
      <c r="C57" s="311"/>
      <c r="D57" s="311"/>
      <c r="E57" s="311"/>
      <c r="F57" s="311"/>
      <c r="G57" s="311"/>
      <c r="H57" s="311"/>
      <c r="I57" s="311"/>
      <c r="J57" s="311"/>
      <c r="K57" s="312"/>
      <c r="L57" s="313"/>
      <c r="M57" s="311"/>
      <c r="N57" s="311"/>
      <c r="O57" s="311"/>
      <c r="P57" s="311"/>
      <c r="Q57" s="311"/>
      <c r="R57" s="311"/>
      <c r="S57" s="311"/>
      <c r="T57" s="311"/>
      <c r="U57" s="314"/>
      <c r="V57" s="310"/>
      <c r="W57" s="311"/>
      <c r="X57" s="311"/>
      <c r="Y57" s="311"/>
      <c r="Z57" s="311"/>
      <c r="AA57" s="311"/>
      <c r="AB57" s="311"/>
      <c r="AC57" s="311"/>
      <c r="AD57" s="311"/>
      <c r="AE57" s="311"/>
      <c r="AF57" s="312"/>
      <c r="AG57" s="341">
        <f>SUM(B57:AF57)</f>
        <v>0</v>
      </c>
      <c r="AH57" s="15"/>
      <c r="AI57" s="15"/>
      <c r="AM57" s="16"/>
      <c r="AN57" s="16"/>
      <c r="AO57" s="16"/>
      <c r="AP57" s="16"/>
      <c r="AQ57" s="16"/>
      <c r="AR57" s="16"/>
      <c r="AS57" s="16"/>
      <c r="AT57" s="16"/>
      <c r="AU57" s="16"/>
      <c r="AV57" s="16"/>
    </row>
    <row r="58" spans="1:53" ht="26.25" customHeight="1">
      <c r="A58" s="9" t="s">
        <v>784</v>
      </c>
      <c r="B58" s="1506">
        <f>B40</f>
        <v>0</v>
      </c>
      <c r="C58" s="1506"/>
      <c r="D58" s="18" t="s">
        <v>4</v>
      </c>
      <c r="E58" s="1507">
        <v>7</v>
      </c>
      <c r="F58" s="1507"/>
      <c r="G58" s="19" t="s">
        <v>5</v>
      </c>
      <c r="H58" s="20" t="s">
        <v>6</v>
      </c>
    </row>
    <row r="59" spans="1:53" ht="20.149999999999999" customHeight="1" thickBot="1">
      <c r="AJ59" s="3">
        <f>E58</f>
        <v>7</v>
      </c>
      <c r="AK59" s="3" t="s">
        <v>81</v>
      </c>
    </row>
    <row r="60" spans="1:53" ht="25" customHeight="1" thickBot="1">
      <c r="A60" s="21" t="s">
        <v>7</v>
      </c>
      <c r="B60" s="22">
        <v>1</v>
      </c>
      <c r="C60" s="23">
        <v>2</v>
      </c>
      <c r="D60" s="23">
        <v>3</v>
      </c>
      <c r="E60" s="23">
        <v>4</v>
      </c>
      <c r="F60" s="23">
        <v>5</v>
      </c>
      <c r="G60" s="23">
        <v>6</v>
      </c>
      <c r="H60" s="23">
        <v>7</v>
      </c>
      <c r="I60" s="23">
        <v>8</v>
      </c>
      <c r="J60" s="23">
        <v>9</v>
      </c>
      <c r="K60" s="24">
        <v>10</v>
      </c>
      <c r="L60" s="22">
        <v>11</v>
      </c>
      <c r="M60" s="23">
        <v>12</v>
      </c>
      <c r="N60" s="23">
        <v>13</v>
      </c>
      <c r="O60" s="23">
        <v>14</v>
      </c>
      <c r="P60" s="23">
        <v>15</v>
      </c>
      <c r="Q60" s="23">
        <v>16</v>
      </c>
      <c r="R60" s="23">
        <v>17</v>
      </c>
      <c r="S60" s="23">
        <v>18</v>
      </c>
      <c r="T60" s="23">
        <v>19</v>
      </c>
      <c r="U60" s="24">
        <v>20</v>
      </c>
      <c r="V60" s="22">
        <v>21</v>
      </c>
      <c r="W60" s="23">
        <v>22</v>
      </c>
      <c r="X60" s="23">
        <v>23</v>
      </c>
      <c r="Y60" s="23">
        <v>24</v>
      </c>
      <c r="Z60" s="23">
        <v>25</v>
      </c>
      <c r="AA60" s="23">
        <v>26</v>
      </c>
      <c r="AB60" s="23">
        <v>27</v>
      </c>
      <c r="AC60" s="23">
        <v>28</v>
      </c>
      <c r="AD60" s="23">
        <v>29</v>
      </c>
      <c r="AE60" s="23">
        <v>30</v>
      </c>
      <c r="AF60" s="24">
        <v>31</v>
      </c>
      <c r="AG60" s="1508" t="s">
        <v>1</v>
      </c>
      <c r="AK60" s="25" t="s">
        <v>734</v>
      </c>
      <c r="AL60" s="325" t="e">
        <f>ROUNDUP(AG63/AG62,1)</f>
        <v>#DIV/0!</v>
      </c>
      <c r="AS60" s="8"/>
      <c r="AT60" s="8"/>
      <c r="BA60" s="8"/>
    </row>
    <row r="61" spans="1:53" ht="25" customHeight="1" thickBot="1">
      <c r="A61" s="26" t="s">
        <v>8</v>
      </c>
      <c r="B61" s="38" t="s">
        <v>721</v>
      </c>
      <c r="C61" s="38" t="s">
        <v>919</v>
      </c>
      <c r="D61" s="38" t="s">
        <v>502</v>
      </c>
      <c r="E61" s="38" t="s">
        <v>503</v>
      </c>
      <c r="F61" s="38" t="s">
        <v>504</v>
      </c>
      <c r="G61" s="38" t="s">
        <v>62</v>
      </c>
      <c r="H61" s="38" t="s">
        <v>505</v>
      </c>
      <c r="I61" s="38" t="s">
        <v>500</v>
      </c>
      <c r="J61" s="38" t="s">
        <v>501</v>
      </c>
      <c r="K61" s="38" t="s">
        <v>502</v>
      </c>
      <c r="L61" s="38" t="s">
        <v>503</v>
      </c>
      <c r="M61" s="38" t="s">
        <v>504</v>
      </c>
      <c r="N61" s="38" t="s">
        <v>62</v>
      </c>
      <c r="O61" s="38" t="s">
        <v>505</v>
      </c>
      <c r="P61" s="38" t="s">
        <v>500</v>
      </c>
      <c r="Q61" s="38" t="s">
        <v>501</v>
      </c>
      <c r="R61" s="38" t="s">
        <v>502</v>
      </c>
      <c r="S61" s="38" t="s">
        <v>503</v>
      </c>
      <c r="T61" s="38" t="s">
        <v>504</v>
      </c>
      <c r="U61" s="38" t="s">
        <v>62</v>
      </c>
      <c r="V61" s="38" t="s">
        <v>505</v>
      </c>
      <c r="W61" s="38" t="s">
        <v>500</v>
      </c>
      <c r="X61" s="38" t="s">
        <v>501</v>
      </c>
      <c r="Y61" s="38" t="s">
        <v>502</v>
      </c>
      <c r="Z61" s="38" t="s">
        <v>503</v>
      </c>
      <c r="AA61" s="38" t="s">
        <v>504</v>
      </c>
      <c r="AB61" s="38" t="s">
        <v>62</v>
      </c>
      <c r="AC61" s="38" t="s">
        <v>505</v>
      </c>
      <c r="AD61" s="38" t="s">
        <v>500</v>
      </c>
      <c r="AE61" s="38" t="s">
        <v>501</v>
      </c>
      <c r="AF61" s="38" t="s">
        <v>502</v>
      </c>
      <c r="AG61" s="1509"/>
      <c r="AK61" s="1513" t="s">
        <v>726</v>
      </c>
      <c r="AL61" s="1511" t="e">
        <f>ROUND((AG65+AG67+AG69+AG71+AG72)/AG74*100,0) &amp;"％"</f>
        <v>#DIV/0!</v>
      </c>
    </row>
    <row r="62" spans="1:53" ht="25" customHeight="1" thickBot="1">
      <c r="A62" s="27" t="s">
        <v>9</v>
      </c>
      <c r="B62" s="278"/>
      <c r="C62" s="279"/>
      <c r="D62" s="279"/>
      <c r="E62" s="279"/>
      <c r="F62" s="279"/>
      <c r="G62" s="279"/>
      <c r="H62" s="279"/>
      <c r="I62" s="279"/>
      <c r="J62" s="279"/>
      <c r="K62" s="280"/>
      <c r="L62" s="278"/>
      <c r="M62" s="279"/>
      <c r="N62" s="279"/>
      <c r="O62" s="279"/>
      <c r="P62" s="279"/>
      <c r="Q62" s="279"/>
      <c r="R62" s="279"/>
      <c r="S62" s="279"/>
      <c r="T62" s="279"/>
      <c r="U62" s="280"/>
      <c r="V62" s="281"/>
      <c r="W62" s="279"/>
      <c r="X62" s="279"/>
      <c r="Y62" s="279"/>
      <c r="Z62" s="279"/>
      <c r="AA62" s="279"/>
      <c r="AB62" s="279"/>
      <c r="AC62" s="279"/>
      <c r="AD62" s="279"/>
      <c r="AE62" s="279"/>
      <c r="AF62" s="282"/>
      <c r="AG62" s="326">
        <f>COUNTIF(B62:AF62,"○")</f>
        <v>0</v>
      </c>
      <c r="AH62" s="28"/>
      <c r="AK62" s="1514"/>
      <c r="AL62" s="1512"/>
    </row>
    <row r="63" spans="1:53" ht="25" customHeight="1" thickBot="1">
      <c r="A63" s="27" t="s">
        <v>10</v>
      </c>
      <c r="B63" s="283">
        <f t="shared" ref="B63:AF63" si="11">SUM(B64:B72)</f>
        <v>0</v>
      </c>
      <c r="C63" s="284">
        <f t="shared" si="11"/>
        <v>0</v>
      </c>
      <c r="D63" s="284">
        <f t="shared" si="11"/>
        <v>0</v>
      </c>
      <c r="E63" s="284">
        <f t="shared" si="11"/>
        <v>0</v>
      </c>
      <c r="F63" s="284">
        <f t="shared" si="11"/>
        <v>0</v>
      </c>
      <c r="G63" s="284">
        <f t="shared" si="11"/>
        <v>0</v>
      </c>
      <c r="H63" s="284">
        <f t="shared" si="11"/>
        <v>0</v>
      </c>
      <c r="I63" s="284">
        <f t="shared" si="11"/>
        <v>0</v>
      </c>
      <c r="J63" s="284">
        <f t="shared" si="11"/>
        <v>0</v>
      </c>
      <c r="K63" s="285">
        <f t="shared" si="11"/>
        <v>0</v>
      </c>
      <c r="L63" s="283">
        <f t="shared" si="11"/>
        <v>0</v>
      </c>
      <c r="M63" s="284">
        <f t="shared" si="11"/>
        <v>0</v>
      </c>
      <c r="N63" s="284">
        <f t="shared" si="11"/>
        <v>0</v>
      </c>
      <c r="O63" s="284">
        <f t="shared" si="11"/>
        <v>0</v>
      </c>
      <c r="P63" s="284">
        <f t="shared" si="11"/>
        <v>0</v>
      </c>
      <c r="Q63" s="284">
        <f t="shared" si="11"/>
        <v>0</v>
      </c>
      <c r="R63" s="284">
        <f t="shared" si="11"/>
        <v>0</v>
      </c>
      <c r="S63" s="284">
        <f t="shared" si="11"/>
        <v>0</v>
      </c>
      <c r="T63" s="284">
        <f t="shared" si="11"/>
        <v>0</v>
      </c>
      <c r="U63" s="285">
        <f t="shared" si="11"/>
        <v>0</v>
      </c>
      <c r="V63" s="286">
        <f t="shared" si="11"/>
        <v>0</v>
      </c>
      <c r="W63" s="284">
        <f t="shared" si="11"/>
        <v>0</v>
      </c>
      <c r="X63" s="284">
        <f t="shared" si="11"/>
        <v>0</v>
      </c>
      <c r="Y63" s="284">
        <f t="shared" si="11"/>
        <v>0</v>
      </c>
      <c r="Z63" s="284">
        <f t="shared" si="11"/>
        <v>0</v>
      </c>
      <c r="AA63" s="284">
        <f t="shared" si="11"/>
        <v>0</v>
      </c>
      <c r="AB63" s="284">
        <f t="shared" si="11"/>
        <v>0</v>
      </c>
      <c r="AC63" s="284">
        <f t="shared" si="11"/>
        <v>0</v>
      </c>
      <c r="AD63" s="284">
        <f t="shared" si="11"/>
        <v>0</v>
      </c>
      <c r="AE63" s="284">
        <f t="shared" si="11"/>
        <v>0</v>
      </c>
      <c r="AF63" s="284">
        <f t="shared" si="11"/>
        <v>0</v>
      </c>
      <c r="AG63" s="327">
        <f>SUM(B63:AF63)</f>
        <v>0</v>
      </c>
      <c r="AH63" s="10"/>
      <c r="AI63" s="1504" t="s">
        <v>727</v>
      </c>
      <c r="AK63" s="25" t="s">
        <v>728</v>
      </c>
      <c r="AL63" s="328" t="e">
        <f>ROUND(SUM(AI65:AI72)/AG74,1)</f>
        <v>#DIV/0!</v>
      </c>
    </row>
    <row r="64" spans="1:53" ht="25" customHeight="1" thickBot="1">
      <c r="A64" s="27" t="s">
        <v>82</v>
      </c>
      <c r="B64" s="287"/>
      <c r="C64" s="282"/>
      <c r="D64" s="282"/>
      <c r="E64" s="282"/>
      <c r="F64" s="282"/>
      <c r="G64" s="282"/>
      <c r="H64" s="282"/>
      <c r="I64" s="282"/>
      <c r="J64" s="282"/>
      <c r="K64" s="280"/>
      <c r="L64" s="287"/>
      <c r="M64" s="282"/>
      <c r="N64" s="282"/>
      <c r="O64" s="282"/>
      <c r="P64" s="282"/>
      <c r="Q64" s="282"/>
      <c r="R64" s="282"/>
      <c r="S64" s="282"/>
      <c r="T64" s="282"/>
      <c r="U64" s="280"/>
      <c r="V64" s="288"/>
      <c r="W64" s="282"/>
      <c r="X64" s="282"/>
      <c r="Y64" s="282"/>
      <c r="Z64" s="282"/>
      <c r="AA64" s="282"/>
      <c r="AB64" s="282"/>
      <c r="AC64" s="282"/>
      <c r="AD64" s="282"/>
      <c r="AE64" s="282"/>
      <c r="AF64" s="282"/>
      <c r="AG64" s="327">
        <f>SUM(B64:AF64)</f>
        <v>0</v>
      </c>
      <c r="AI64" s="1505"/>
      <c r="AK64" s="13" t="s">
        <v>83</v>
      </c>
      <c r="AL64" s="329"/>
    </row>
    <row r="65" spans="1:53" ht="25" customHeight="1" thickBot="1">
      <c r="A65" s="29" t="s">
        <v>530</v>
      </c>
      <c r="B65" s="289"/>
      <c r="C65" s="290"/>
      <c r="D65" s="290"/>
      <c r="E65" s="290"/>
      <c r="F65" s="290"/>
      <c r="G65" s="290"/>
      <c r="H65" s="290"/>
      <c r="I65" s="290"/>
      <c r="J65" s="290"/>
      <c r="K65" s="291"/>
      <c r="L65" s="289"/>
      <c r="M65" s="290"/>
      <c r="N65" s="290"/>
      <c r="O65" s="290"/>
      <c r="P65" s="290"/>
      <c r="Q65" s="290"/>
      <c r="R65" s="290"/>
      <c r="S65" s="290"/>
      <c r="T65" s="290"/>
      <c r="U65" s="291"/>
      <c r="V65" s="292"/>
      <c r="W65" s="290"/>
      <c r="X65" s="290"/>
      <c r="Y65" s="290"/>
      <c r="Z65" s="290"/>
      <c r="AA65" s="290"/>
      <c r="AB65" s="290"/>
      <c r="AC65" s="290"/>
      <c r="AD65" s="290"/>
      <c r="AE65" s="290"/>
      <c r="AF65" s="290"/>
      <c r="AG65" s="330">
        <f t="shared" ref="AG65:AG73" si="12">SUM(B65:AF65)</f>
        <v>0</v>
      </c>
      <c r="AH65" s="30" t="s">
        <v>735</v>
      </c>
      <c r="AI65" s="331">
        <f>AG65*2</f>
        <v>0</v>
      </c>
      <c r="AK65" s="13" t="s">
        <v>84</v>
      </c>
      <c r="AL65" s="332" t="e">
        <f>AL60/AE2</f>
        <v>#DIV/0!</v>
      </c>
    </row>
    <row r="66" spans="1:53" ht="25" customHeight="1" thickBot="1">
      <c r="A66" s="29" t="s">
        <v>85</v>
      </c>
      <c r="B66" s="293"/>
      <c r="C66" s="294"/>
      <c r="D66" s="294"/>
      <c r="E66" s="294"/>
      <c r="F66" s="294"/>
      <c r="G66" s="294"/>
      <c r="H66" s="294"/>
      <c r="I66" s="294"/>
      <c r="J66" s="294"/>
      <c r="K66" s="295"/>
      <c r="L66" s="293"/>
      <c r="M66" s="294"/>
      <c r="N66" s="294"/>
      <c r="O66" s="294"/>
      <c r="P66" s="294"/>
      <c r="Q66" s="294"/>
      <c r="R66" s="294"/>
      <c r="S66" s="294"/>
      <c r="T66" s="294"/>
      <c r="U66" s="295"/>
      <c r="V66" s="296"/>
      <c r="W66" s="294"/>
      <c r="X66" s="294"/>
      <c r="Y66" s="294"/>
      <c r="Z66" s="294"/>
      <c r="AA66" s="294"/>
      <c r="AB66" s="294"/>
      <c r="AC66" s="294"/>
      <c r="AD66" s="294"/>
      <c r="AE66" s="294"/>
      <c r="AF66" s="297"/>
      <c r="AG66" s="330">
        <f t="shared" si="12"/>
        <v>0</v>
      </c>
      <c r="AH66" s="30" t="s">
        <v>736</v>
      </c>
      <c r="AI66" s="331">
        <f>AG66*2</f>
        <v>0</v>
      </c>
      <c r="AJ66" s="15"/>
      <c r="AK66" s="333" t="s">
        <v>730</v>
      </c>
      <c r="AL66" s="334" t="e">
        <f>ROUND((AG75)/AG63*100,0) &amp;"％"</f>
        <v>#DIV/0!</v>
      </c>
    </row>
    <row r="67" spans="1:53" ht="25" customHeight="1" thickBot="1">
      <c r="A67" s="31" t="s">
        <v>531</v>
      </c>
      <c r="B67" s="293"/>
      <c r="C67" s="294"/>
      <c r="D67" s="294"/>
      <c r="E67" s="294"/>
      <c r="F67" s="294"/>
      <c r="G67" s="294"/>
      <c r="H67" s="294"/>
      <c r="I67" s="294"/>
      <c r="J67" s="294"/>
      <c r="K67" s="295"/>
      <c r="L67" s="293"/>
      <c r="M67" s="294"/>
      <c r="N67" s="294"/>
      <c r="O67" s="294"/>
      <c r="P67" s="294"/>
      <c r="Q67" s="294"/>
      <c r="R67" s="294"/>
      <c r="S67" s="294"/>
      <c r="T67" s="294"/>
      <c r="U67" s="295"/>
      <c r="V67" s="296"/>
      <c r="W67" s="294"/>
      <c r="X67" s="294"/>
      <c r="Y67" s="294"/>
      <c r="Z67" s="294"/>
      <c r="AA67" s="294"/>
      <c r="AB67" s="294"/>
      <c r="AC67" s="294"/>
      <c r="AD67" s="294"/>
      <c r="AE67" s="294"/>
      <c r="AF67" s="297"/>
      <c r="AG67" s="330">
        <f t="shared" si="12"/>
        <v>0</v>
      </c>
      <c r="AH67" s="30" t="s">
        <v>118</v>
      </c>
      <c r="AI67" s="331">
        <f>AG67*3</f>
        <v>0</v>
      </c>
    </row>
    <row r="68" spans="1:53" ht="25" customHeight="1" thickBot="1">
      <c r="A68" s="29" t="s">
        <v>86</v>
      </c>
      <c r="B68" s="293"/>
      <c r="C68" s="294"/>
      <c r="D68" s="294"/>
      <c r="E68" s="294"/>
      <c r="F68" s="294"/>
      <c r="G68" s="294"/>
      <c r="H68" s="294"/>
      <c r="I68" s="294"/>
      <c r="J68" s="294"/>
      <c r="K68" s="295"/>
      <c r="L68" s="293"/>
      <c r="M68" s="294"/>
      <c r="N68" s="294"/>
      <c r="O68" s="294"/>
      <c r="P68" s="294"/>
      <c r="Q68" s="294"/>
      <c r="R68" s="294"/>
      <c r="S68" s="294"/>
      <c r="T68" s="294"/>
      <c r="U68" s="295"/>
      <c r="V68" s="296"/>
      <c r="W68" s="294"/>
      <c r="X68" s="294"/>
      <c r="Y68" s="294"/>
      <c r="Z68" s="294"/>
      <c r="AA68" s="294"/>
      <c r="AB68" s="294"/>
      <c r="AC68" s="294"/>
      <c r="AD68" s="294"/>
      <c r="AE68" s="294"/>
      <c r="AF68" s="297"/>
      <c r="AG68" s="330">
        <f t="shared" si="12"/>
        <v>0</v>
      </c>
      <c r="AH68" s="30" t="s">
        <v>118</v>
      </c>
      <c r="AI68" s="331">
        <f>AG68*3</f>
        <v>0</v>
      </c>
    </row>
    <row r="69" spans="1:53" ht="25" customHeight="1" thickBot="1">
      <c r="A69" s="33" t="s">
        <v>532</v>
      </c>
      <c r="B69" s="293"/>
      <c r="C69" s="294"/>
      <c r="D69" s="294"/>
      <c r="E69" s="294"/>
      <c r="F69" s="294"/>
      <c r="G69" s="294"/>
      <c r="H69" s="294"/>
      <c r="I69" s="294"/>
      <c r="J69" s="294"/>
      <c r="K69" s="295"/>
      <c r="L69" s="293"/>
      <c r="M69" s="294"/>
      <c r="N69" s="294"/>
      <c r="O69" s="294"/>
      <c r="P69" s="294"/>
      <c r="Q69" s="294"/>
      <c r="R69" s="294"/>
      <c r="S69" s="294"/>
      <c r="T69" s="294"/>
      <c r="U69" s="295"/>
      <c r="V69" s="296"/>
      <c r="W69" s="294"/>
      <c r="X69" s="294"/>
      <c r="Y69" s="294"/>
      <c r="Z69" s="294"/>
      <c r="AA69" s="294"/>
      <c r="AB69" s="294"/>
      <c r="AC69" s="294"/>
      <c r="AD69" s="294"/>
      <c r="AE69" s="294"/>
      <c r="AF69" s="297"/>
      <c r="AG69" s="335">
        <f t="shared" si="12"/>
        <v>0</v>
      </c>
      <c r="AH69" s="30" t="s">
        <v>119</v>
      </c>
      <c r="AI69" s="336">
        <f>AG69*4</f>
        <v>0</v>
      </c>
    </row>
    <row r="70" spans="1:53" ht="25" customHeight="1" thickBot="1">
      <c r="A70" s="34" t="s">
        <v>87</v>
      </c>
      <c r="B70" s="298"/>
      <c r="C70" s="299"/>
      <c r="D70" s="299"/>
      <c r="E70" s="299"/>
      <c r="F70" s="299"/>
      <c r="G70" s="299"/>
      <c r="H70" s="299"/>
      <c r="I70" s="299"/>
      <c r="J70" s="299"/>
      <c r="K70" s="300"/>
      <c r="L70" s="298"/>
      <c r="M70" s="299"/>
      <c r="N70" s="299"/>
      <c r="O70" s="299"/>
      <c r="P70" s="299"/>
      <c r="Q70" s="299"/>
      <c r="R70" s="299"/>
      <c r="S70" s="299"/>
      <c r="T70" s="299"/>
      <c r="U70" s="300"/>
      <c r="V70" s="301"/>
      <c r="W70" s="299"/>
      <c r="X70" s="299"/>
      <c r="Y70" s="299"/>
      <c r="Z70" s="299"/>
      <c r="AA70" s="299"/>
      <c r="AB70" s="299"/>
      <c r="AC70" s="299"/>
      <c r="AD70" s="299"/>
      <c r="AE70" s="299"/>
      <c r="AF70" s="302"/>
      <c r="AG70" s="335">
        <f t="shared" si="12"/>
        <v>0</v>
      </c>
      <c r="AH70" s="30" t="s">
        <v>119</v>
      </c>
      <c r="AI70" s="336">
        <f>AG70*4</f>
        <v>0</v>
      </c>
    </row>
    <row r="71" spans="1:53" ht="25" customHeight="1" thickBot="1">
      <c r="A71" s="33" t="s">
        <v>120</v>
      </c>
      <c r="B71" s="298"/>
      <c r="C71" s="299"/>
      <c r="D71" s="299"/>
      <c r="E71" s="299"/>
      <c r="F71" s="299"/>
      <c r="G71" s="299"/>
      <c r="H71" s="299"/>
      <c r="I71" s="299"/>
      <c r="J71" s="299"/>
      <c r="K71" s="300"/>
      <c r="L71" s="298"/>
      <c r="M71" s="299"/>
      <c r="N71" s="299"/>
      <c r="O71" s="299"/>
      <c r="P71" s="299"/>
      <c r="Q71" s="299"/>
      <c r="R71" s="299"/>
      <c r="S71" s="299"/>
      <c r="T71" s="299"/>
      <c r="U71" s="300"/>
      <c r="V71" s="301"/>
      <c r="W71" s="299"/>
      <c r="X71" s="299"/>
      <c r="Y71" s="299"/>
      <c r="Z71" s="299"/>
      <c r="AA71" s="299"/>
      <c r="AB71" s="299"/>
      <c r="AC71" s="299"/>
      <c r="AD71" s="299"/>
      <c r="AE71" s="299"/>
      <c r="AF71" s="302"/>
      <c r="AG71" s="335">
        <f t="shared" si="12"/>
        <v>0</v>
      </c>
      <c r="AH71" s="30" t="s">
        <v>121</v>
      </c>
      <c r="AI71" s="337">
        <f>AG71*5</f>
        <v>0</v>
      </c>
    </row>
    <row r="72" spans="1:53" ht="25" customHeight="1" thickBot="1">
      <c r="A72" s="26" t="s">
        <v>122</v>
      </c>
      <c r="B72" s="315"/>
      <c r="C72" s="316"/>
      <c r="D72" s="316"/>
      <c r="E72" s="316"/>
      <c r="F72" s="316"/>
      <c r="G72" s="316"/>
      <c r="H72" s="316"/>
      <c r="I72" s="316"/>
      <c r="J72" s="316"/>
      <c r="K72" s="317"/>
      <c r="L72" s="315"/>
      <c r="M72" s="316"/>
      <c r="N72" s="316"/>
      <c r="O72" s="316"/>
      <c r="P72" s="316"/>
      <c r="Q72" s="316"/>
      <c r="R72" s="316"/>
      <c r="S72" s="316"/>
      <c r="T72" s="316"/>
      <c r="U72" s="317"/>
      <c r="V72" s="318"/>
      <c r="W72" s="316"/>
      <c r="X72" s="316"/>
      <c r="Y72" s="316"/>
      <c r="Z72" s="316"/>
      <c r="AA72" s="316"/>
      <c r="AB72" s="316"/>
      <c r="AC72" s="316"/>
      <c r="AD72" s="316"/>
      <c r="AE72" s="316"/>
      <c r="AF72" s="319"/>
      <c r="AG72" s="342">
        <f t="shared" si="12"/>
        <v>0</v>
      </c>
      <c r="AH72" s="30" t="s">
        <v>123</v>
      </c>
      <c r="AI72" s="337">
        <f>AG72*6</f>
        <v>0</v>
      </c>
    </row>
    <row r="73" spans="1:53" ht="24.75" customHeight="1" thickBot="1">
      <c r="A73" s="90" t="s">
        <v>731</v>
      </c>
      <c r="B73" s="289"/>
      <c r="C73" s="290"/>
      <c r="D73" s="290"/>
      <c r="E73" s="290"/>
      <c r="F73" s="290"/>
      <c r="G73" s="290"/>
      <c r="H73" s="290"/>
      <c r="I73" s="290"/>
      <c r="J73" s="290"/>
      <c r="K73" s="291"/>
      <c r="L73" s="289"/>
      <c r="M73" s="290"/>
      <c r="N73" s="290"/>
      <c r="O73" s="290"/>
      <c r="P73" s="290"/>
      <c r="Q73" s="290"/>
      <c r="R73" s="290"/>
      <c r="S73" s="290"/>
      <c r="T73" s="290"/>
      <c r="U73" s="291"/>
      <c r="V73" s="292"/>
      <c r="W73" s="290"/>
      <c r="X73" s="290"/>
      <c r="Y73" s="290"/>
      <c r="Z73" s="290"/>
      <c r="AA73" s="290"/>
      <c r="AB73" s="290"/>
      <c r="AC73" s="290"/>
      <c r="AD73" s="290"/>
      <c r="AE73" s="290"/>
      <c r="AF73" s="308"/>
      <c r="AG73" s="339">
        <f t="shared" si="12"/>
        <v>0</v>
      </c>
      <c r="AH73" s="42"/>
      <c r="AI73" s="89"/>
    </row>
    <row r="74" spans="1:53" ht="25" customHeight="1" thickTop="1" thickBot="1">
      <c r="A74" s="43" t="s">
        <v>732</v>
      </c>
      <c r="B74" s="286">
        <f t="shared" ref="B74:AF74" si="13">SUM(B65:B72)</f>
        <v>0</v>
      </c>
      <c r="C74" s="284">
        <f t="shared" si="13"/>
        <v>0</v>
      </c>
      <c r="D74" s="284">
        <f t="shared" si="13"/>
        <v>0</v>
      </c>
      <c r="E74" s="284">
        <f t="shared" si="13"/>
        <v>0</v>
      </c>
      <c r="F74" s="284">
        <f t="shared" si="13"/>
        <v>0</v>
      </c>
      <c r="G74" s="284">
        <f t="shared" si="13"/>
        <v>0</v>
      </c>
      <c r="H74" s="284">
        <f t="shared" si="13"/>
        <v>0</v>
      </c>
      <c r="I74" s="284">
        <f t="shared" si="13"/>
        <v>0</v>
      </c>
      <c r="J74" s="284">
        <f t="shared" si="13"/>
        <v>0</v>
      </c>
      <c r="K74" s="285">
        <f t="shared" si="13"/>
        <v>0</v>
      </c>
      <c r="L74" s="283">
        <f t="shared" si="13"/>
        <v>0</v>
      </c>
      <c r="M74" s="284">
        <f t="shared" si="13"/>
        <v>0</v>
      </c>
      <c r="N74" s="284">
        <f t="shared" si="13"/>
        <v>0</v>
      </c>
      <c r="O74" s="284">
        <f t="shared" si="13"/>
        <v>0</v>
      </c>
      <c r="P74" s="284">
        <f t="shared" si="13"/>
        <v>0</v>
      </c>
      <c r="Q74" s="284">
        <f t="shared" si="13"/>
        <v>0</v>
      </c>
      <c r="R74" s="284">
        <f t="shared" si="13"/>
        <v>0</v>
      </c>
      <c r="S74" s="284">
        <f t="shared" si="13"/>
        <v>0</v>
      </c>
      <c r="T74" s="284">
        <f t="shared" si="13"/>
        <v>0</v>
      </c>
      <c r="U74" s="285">
        <f t="shared" si="13"/>
        <v>0</v>
      </c>
      <c r="V74" s="286">
        <f t="shared" si="13"/>
        <v>0</v>
      </c>
      <c r="W74" s="284">
        <f t="shared" si="13"/>
        <v>0</v>
      </c>
      <c r="X74" s="284">
        <f t="shared" si="13"/>
        <v>0</v>
      </c>
      <c r="Y74" s="284">
        <f t="shared" si="13"/>
        <v>0</v>
      </c>
      <c r="Z74" s="284">
        <f t="shared" si="13"/>
        <v>0</v>
      </c>
      <c r="AA74" s="284">
        <f t="shared" si="13"/>
        <v>0</v>
      </c>
      <c r="AB74" s="284">
        <f t="shared" si="13"/>
        <v>0</v>
      </c>
      <c r="AC74" s="284">
        <f t="shared" si="13"/>
        <v>0</v>
      </c>
      <c r="AD74" s="284">
        <f t="shared" si="13"/>
        <v>0</v>
      </c>
      <c r="AE74" s="284">
        <f t="shared" si="13"/>
        <v>0</v>
      </c>
      <c r="AF74" s="309">
        <f t="shared" si="13"/>
        <v>0</v>
      </c>
      <c r="AG74" s="344">
        <f t="shared" ref="AG74" si="14">SUM(AG65:AG72)</f>
        <v>0</v>
      </c>
      <c r="AH74" s="30" t="s">
        <v>1</v>
      </c>
      <c r="AI74" s="336">
        <f>SUM(AI65:AI72)</f>
        <v>0</v>
      </c>
    </row>
    <row r="75" spans="1:53" s="17" customFormat="1" ht="24.5" thickBot="1">
      <c r="A75" s="340" t="s">
        <v>733</v>
      </c>
      <c r="B75" s="310"/>
      <c r="C75" s="311"/>
      <c r="D75" s="311"/>
      <c r="E75" s="311"/>
      <c r="F75" s="311"/>
      <c r="G75" s="311"/>
      <c r="H75" s="311"/>
      <c r="I75" s="311"/>
      <c r="J75" s="311"/>
      <c r="K75" s="312"/>
      <c r="L75" s="313"/>
      <c r="M75" s="311"/>
      <c r="N75" s="311"/>
      <c r="O75" s="311"/>
      <c r="P75" s="311"/>
      <c r="Q75" s="311"/>
      <c r="R75" s="311"/>
      <c r="S75" s="311"/>
      <c r="T75" s="311"/>
      <c r="U75" s="314"/>
      <c r="V75" s="310"/>
      <c r="W75" s="311"/>
      <c r="X75" s="311"/>
      <c r="Y75" s="311"/>
      <c r="Z75" s="311"/>
      <c r="AA75" s="311"/>
      <c r="AB75" s="311"/>
      <c r="AC75" s="311"/>
      <c r="AD75" s="311"/>
      <c r="AE75" s="311"/>
      <c r="AF75" s="312"/>
      <c r="AG75" s="341">
        <f>SUM(B75:AF75)</f>
        <v>0</v>
      </c>
      <c r="AH75" s="15"/>
      <c r="AI75" s="15"/>
      <c r="AM75" s="16"/>
      <c r="AN75" s="16"/>
      <c r="AO75" s="16"/>
      <c r="AP75" s="16"/>
      <c r="AQ75" s="16"/>
      <c r="AR75" s="16"/>
      <c r="AS75" s="16"/>
      <c r="AT75" s="16"/>
      <c r="AU75" s="16"/>
      <c r="AV75" s="16"/>
    </row>
    <row r="76" spans="1:53" ht="26.25" customHeight="1">
      <c r="A76" s="9" t="s">
        <v>784</v>
      </c>
      <c r="B76" s="1506">
        <f>B58</f>
        <v>0</v>
      </c>
      <c r="C76" s="1506"/>
      <c r="D76" s="18" t="s">
        <v>4</v>
      </c>
      <c r="E76" s="1507">
        <v>8</v>
      </c>
      <c r="F76" s="1507"/>
      <c r="G76" s="19" t="s">
        <v>5</v>
      </c>
      <c r="H76" s="20" t="s">
        <v>6</v>
      </c>
    </row>
    <row r="77" spans="1:53" ht="20.149999999999999" customHeight="1" thickBot="1">
      <c r="AJ77" s="3">
        <f>E76</f>
        <v>8</v>
      </c>
      <c r="AK77" s="3" t="s">
        <v>81</v>
      </c>
    </row>
    <row r="78" spans="1:53" ht="25" customHeight="1" thickBot="1">
      <c r="A78" s="21" t="s">
        <v>7</v>
      </c>
      <c r="B78" s="22">
        <v>1</v>
      </c>
      <c r="C78" s="23">
        <v>2</v>
      </c>
      <c r="D78" s="23">
        <v>3</v>
      </c>
      <c r="E78" s="23">
        <v>4</v>
      </c>
      <c r="F78" s="23">
        <v>5</v>
      </c>
      <c r="G78" s="23">
        <v>6</v>
      </c>
      <c r="H78" s="23">
        <v>7</v>
      </c>
      <c r="I78" s="23">
        <v>8</v>
      </c>
      <c r="J78" s="23">
        <v>9</v>
      </c>
      <c r="K78" s="24">
        <v>10</v>
      </c>
      <c r="L78" s="22">
        <v>11</v>
      </c>
      <c r="M78" s="23">
        <v>12</v>
      </c>
      <c r="N78" s="23">
        <v>13</v>
      </c>
      <c r="O78" s="23">
        <v>14</v>
      </c>
      <c r="P78" s="23">
        <v>15</v>
      </c>
      <c r="Q78" s="23">
        <v>16</v>
      </c>
      <c r="R78" s="23">
        <v>17</v>
      </c>
      <c r="S78" s="23">
        <v>18</v>
      </c>
      <c r="T78" s="23">
        <v>19</v>
      </c>
      <c r="U78" s="24">
        <v>20</v>
      </c>
      <c r="V78" s="22">
        <v>21</v>
      </c>
      <c r="W78" s="23">
        <v>22</v>
      </c>
      <c r="X78" s="23">
        <v>23</v>
      </c>
      <c r="Y78" s="23">
        <v>24</v>
      </c>
      <c r="Z78" s="23">
        <v>25</v>
      </c>
      <c r="AA78" s="23">
        <v>26</v>
      </c>
      <c r="AB78" s="23">
        <v>27</v>
      </c>
      <c r="AC78" s="23">
        <v>28</v>
      </c>
      <c r="AD78" s="23">
        <v>29</v>
      </c>
      <c r="AE78" s="23">
        <v>30</v>
      </c>
      <c r="AF78" s="24">
        <v>31</v>
      </c>
      <c r="AG78" s="1508" t="s">
        <v>1</v>
      </c>
      <c r="AK78" s="25" t="s">
        <v>734</v>
      </c>
      <c r="AL78" s="325" t="e">
        <f>ROUNDUP(AG81/AG80,1)</f>
        <v>#DIV/0!</v>
      </c>
      <c r="AS78" s="8"/>
      <c r="AT78" s="8"/>
      <c r="BA78" s="8"/>
    </row>
    <row r="79" spans="1:53" ht="25" customHeight="1" thickBot="1">
      <c r="A79" s="26" t="s">
        <v>8</v>
      </c>
      <c r="B79" s="38" t="s">
        <v>722</v>
      </c>
      <c r="C79" s="38" t="s">
        <v>68</v>
      </c>
      <c r="D79" s="38" t="s">
        <v>62</v>
      </c>
      <c r="E79" s="38" t="s">
        <v>505</v>
      </c>
      <c r="F79" s="38" t="s">
        <v>500</v>
      </c>
      <c r="G79" s="38" t="s">
        <v>501</v>
      </c>
      <c r="H79" s="38" t="s">
        <v>502</v>
      </c>
      <c r="I79" s="38" t="s">
        <v>503</v>
      </c>
      <c r="J79" s="38" t="s">
        <v>504</v>
      </c>
      <c r="K79" s="38" t="s">
        <v>62</v>
      </c>
      <c r="L79" s="38" t="s">
        <v>505</v>
      </c>
      <c r="M79" s="38" t="s">
        <v>500</v>
      </c>
      <c r="N79" s="38" t="s">
        <v>501</v>
      </c>
      <c r="O79" s="38" t="s">
        <v>502</v>
      </c>
      <c r="P79" s="38" t="s">
        <v>503</v>
      </c>
      <c r="Q79" s="38" t="s">
        <v>504</v>
      </c>
      <c r="R79" s="38" t="s">
        <v>62</v>
      </c>
      <c r="S79" s="38" t="s">
        <v>505</v>
      </c>
      <c r="T79" s="38" t="s">
        <v>500</v>
      </c>
      <c r="U79" s="38" t="s">
        <v>501</v>
      </c>
      <c r="V79" s="38" t="s">
        <v>502</v>
      </c>
      <c r="W79" s="38" t="s">
        <v>503</v>
      </c>
      <c r="X79" s="38" t="s">
        <v>504</v>
      </c>
      <c r="Y79" s="38" t="s">
        <v>62</v>
      </c>
      <c r="Z79" s="38" t="s">
        <v>505</v>
      </c>
      <c r="AA79" s="38" t="s">
        <v>500</v>
      </c>
      <c r="AB79" s="38" t="s">
        <v>501</v>
      </c>
      <c r="AC79" s="38" t="s">
        <v>502</v>
      </c>
      <c r="AD79" s="38" t="s">
        <v>503</v>
      </c>
      <c r="AE79" s="38" t="s">
        <v>504</v>
      </c>
      <c r="AF79" s="38" t="s">
        <v>62</v>
      </c>
      <c r="AG79" s="1509"/>
      <c r="AK79" s="1513" t="s">
        <v>726</v>
      </c>
      <c r="AL79" s="1511" t="e">
        <f>ROUND((AG83+AG85+AG87+AG89+AG90)/AG92*100,0) &amp;"％"</f>
        <v>#DIV/0!</v>
      </c>
    </row>
    <row r="80" spans="1:53" ht="25" customHeight="1" thickBot="1">
      <c r="A80" s="27" t="s">
        <v>9</v>
      </c>
      <c r="B80" s="278"/>
      <c r="C80" s="279"/>
      <c r="D80" s="279"/>
      <c r="E80" s="279"/>
      <c r="F80" s="279"/>
      <c r="G80" s="279"/>
      <c r="H80" s="279"/>
      <c r="I80" s="279"/>
      <c r="J80" s="279"/>
      <c r="K80" s="280"/>
      <c r="L80" s="278"/>
      <c r="M80" s="279"/>
      <c r="N80" s="279"/>
      <c r="O80" s="279"/>
      <c r="P80" s="279"/>
      <c r="Q80" s="279"/>
      <c r="R80" s="279"/>
      <c r="S80" s="279"/>
      <c r="T80" s="279"/>
      <c r="U80" s="280"/>
      <c r="V80" s="281"/>
      <c r="W80" s="279"/>
      <c r="X80" s="279"/>
      <c r="Y80" s="279"/>
      <c r="Z80" s="279"/>
      <c r="AA80" s="279"/>
      <c r="AB80" s="279"/>
      <c r="AC80" s="279"/>
      <c r="AD80" s="279"/>
      <c r="AE80" s="279"/>
      <c r="AF80" s="282"/>
      <c r="AG80" s="326">
        <f>COUNTIF(B80:AF80,"○")</f>
        <v>0</v>
      </c>
      <c r="AH80" s="28"/>
      <c r="AK80" s="1514"/>
      <c r="AL80" s="1512"/>
    </row>
    <row r="81" spans="1:53" ht="25" customHeight="1" thickBot="1">
      <c r="A81" s="27" t="s">
        <v>10</v>
      </c>
      <c r="B81" s="283">
        <f t="shared" ref="B81:AF81" si="15">SUM(B82:B90)</f>
        <v>0</v>
      </c>
      <c r="C81" s="284">
        <f t="shared" si="15"/>
        <v>0</v>
      </c>
      <c r="D81" s="284">
        <f t="shared" si="15"/>
        <v>0</v>
      </c>
      <c r="E81" s="284">
        <f t="shared" si="15"/>
        <v>0</v>
      </c>
      <c r="F81" s="284">
        <f t="shared" si="15"/>
        <v>0</v>
      </c>
      <c r="G81" s="284">
        <f t="shared" si="15"/>
        <v>0</v>
      </c>
      <c r="H81" s="284">
        <f t="shared" si="15"/>
        <v>0</v>
      </c>
      <c r="I81" s="284">
        <f t="shared" si="15"/>
        <v>0</v>
      </c>
      <c r="J81" s="284">
        <f t="shared" si="15"/>
        <v>0</v>
      </c>
      <c r="K81" s="285">
        <f t="shared" si="15"/>
        <v>0</v>
      </c>
      <c r="L81" s="283">
        <f t="shared" si="15"/>
        <v>0</v>
      </c>
      <c r="M81" s="284">
        <f t="shared" si="15"/>
        <v>0</v>
      </c>
      <c r="N81" s="284">
        <f t="shared" si="15"/>
        <v>0</v>
      </c>
      <c r="O81" s="284">
        <f t="shared" si="15"/>
        <v>0</v>
      </c>
      <c r="P81" s="284">
        <f t="shared" si="15"/>
        <v>0</v>
      </c>
      <c r="Q81" s="284">
        <f t="shared" si="15"/>
        <v>0</v>
      </c>
      <c r="R81" s="284">
        <f t="shared" si="15"/>
        <v>0</v>
      </c>
      <c r="S81" s="284">
        <f t="shared" si="15"/>
        <v>0</v>
      </c>
      <c r="T81" s="284">
        <f t="shared" si="15"/>
        <v>0</v>
      </c>
      <c r="U81" s="285">
        <f t="shared" si="15"/>
        <v>0</v>
      </c>
      <c r="V81" s="286">
        <f t="shared" si="15"/>
        <v>0</v>
      </c>
      <c r="W81" s="284">
        <f t="shared" si="15"/>
        <v>0</v>
      </c>
      <c r="X81" s="284">
        <f t="shared" si="15"/>
        <v>0</v>
      </c>
      <c r="Y81" s="284">
        <f t="shared" si="15"/>
        <v>0</v>
      </c>
      <c r="Z81" s="284">
        <f t="shared" si="15"/>
        <v>0</v>
      </c>
      <c r="AA81" s="284">
        <f t="shared" si="15"/>
        <v>0</v>
      </c>
      <c r="AB81" s="284">
        <f t="shared" si="15"/>
        <v>0</v>
      </c>
      <c r="AC81" s="284">
        <f t="shared" si="15"/>
        <v>0</v>
      </c>
      <c r="AD81" s="284">
        <f t="shared" si="15"/>
        <v>0</v>
      </c>
      <c r="AE81" s="284">
        <f t="shared" si="15"/>
        <v>0</v>
      </c>
      <c r="AF81" s="284">
        <f t="shared" si="15"/>
        <v>0</v>
      </c>
      <c r="AG81" s="327">
        <f>SUM(B81:AF81)</f>
        <v>0</v>
      </c>
      <c r="AH81" s="10"/>
      <c r="AI81" s="1504" t="s">
        <v>727</v>
      </c>
      <c r="AK81" s="25" t="s">
        <v>728</v>
      </c>
      <c r="AL81" s="328" t="e">
        <f>ROUND(SUM(AI83:AI90)/AG92,1)</f>
        <v>#DIV/0!</v>
      </c>
    </row>
    <row r="82" spans="1:53" ht="25" customHeight="1" thickBot="1">
      <c r="A82" s="27" t="s">
        <v>82</v>
      </c>
      <c r="B82" s="287"/>
      <c r="C82" s="282"/>
      <c r="D82" s="282"/>
      <c r="E82" s="282"/>
      <c r="F82" s="282"/>
      <c r="G82" s="282"/>
      <c r="H82" s="282"/>
      <c r="I82" s="282"/>
      <c r="J82" s="282"/>
      <c r="K82" s="280"/>
      <c r="L82" s="287"/>
      <c r="M82" s="282"/>
      <c r="N82" s="282"/>
      <c r="O82" s="282"/>
      <c r="P82" s="282"/>
      <c r="Q82" s="282"/>
      <c r="R82" s="282"/>
      <c r="S82" s="282"/>
      <c r="T82" s="282"/>
      <c r="U82" s="280"/>
      <c r="V82" s="288"/>
      <c r="W82" s="282"/>
      <c r="X82" s="282"/>
      <c r="Y82" s="282"/>
      <c r="Z82" s="282"/>
      <c r="AA82" s="282"/>
      <c r="AB82" s="282"/>
      <c r="AC82" s="282"/>
      <c r="AD82" s="282"/>
      <c r="AE82" s="282"/>
      <c r="AF82" s="282"/>
      <c r="AG82" s="327">
        <f>SUM(B82:AF82)</f>
        <v>0</v>
      </c>
      <c r="AI82" s="1505"/>
      <c r="AK82" s="13" t="s">
        <v>83</v>
      </c>
      <c r="AL82" s="329"/>
    </row>
    <row r="83" spans="1:53" ht="25" customHeight="1" thickBot="1">
      <c r="A83" s="29" t="s">
        <v>530</v>
      </c>
      <c r="B83" s="289"/>
      <c r="C83" s="290"/>
      <c r="D83" s="290"/>
      <c r="E83" s="290"/>
      <c r="F83" s="290"/>
      <c r="G83" s="290"/>
      <c r="H83" s="290"/>
      <c r="I83" s="290"/>
      <c r="J83" s="290"/>
      <c r="K83" s="291"/>
      <c r="L83" s="289"/>
      <c r="M83" s="290"/>
      <c r="N83" s="290"/>
      <c r="O83" s="290"/>
      <c r="P83" s="290"/>
      <c r="Q83" s="290"/>
      <c r="R83" s="290"/>
      <c r="S83" s="290"/>
      <c r="T83" s="290"/>
      <c r="U83" s="291"/>
      <c r="V83" s="292"/>
      <c r="W83" s="290"/>
      <c r="X83" s="290"/>
      <c r="Y83" s="290"/>
      <c r="Z83" s="290"/>
      <c r="AA83" s="290"/>
      <c r="AB83" s="290"/>
      <c r="AC83" s="290"/>
      <c r="AD83" s="290"/>
      <c r="AE83" s="290"/>
      <c r="AF83" s="290"/>
      <c r="AG83" s="330">
        <f t="shared" ref="AG83:AG91" si="16">SUM(B83:AF83)</f>
        <v>0</v>
      </c>
      <c r="AH83" s="30" t="s">
        <v>737</v>
      </c>
      <c r="AI83" s="331">
        <f>AG83*2</f>
        <v>0</v>
      </c>
      <c r="AK83" s="13" t="s">
        <v>84</v>
      </c>
      <c r="AL83" s="332" t="e">
        <f>AL78/AE2</f>
        <v>#DIV/0!</v>
      </c>
    </row>
    <row r="84" spans="1:53" ht="25" customHeight="1" thickBot="1">
      <c r="A84" s="29" t="s">
        <v>85</v>
      </c>
      <c r="B84" s="293"/>
      <c r="C84" s="294"/>
      <c r="D84" s="294"/>
      <c r="E84" s="294"/>
      <c r="F84" s="294"/>
      <c r="G84" s="294"/>
      <c r="H84" s="294"/>
      <c r="I84" s="294"/>
      <c r="J84" s="294"/>
      <c r="K84" s="295"/>
      <c r="L84" s="293"/>
      <c r="M84" s="294"/>
      <c r="N84" s="294"/>
      <c r="O84" s="294"/>
      <c r="P84" s="294"/>
      <c r="Q84" s="294"/>
      <c r="R84" s="294"/>
      <c r="S84" s="294"/>
      <c r="T84" s="294"/>
      <c r="U84" s="295"/>
      <c r="V84" s="296"/>
      <c r="W84" s="294"/>
      <c r="X84" s="294"/>
      <c r="Y84" s="294"/>
      <c r="Z84" s="294"/>
      <c r="AA84" s="294"/>
      <c r="AB84" s="294"/>
      <c r="AC84" s="294"/>
      <c r="AD84" s="294"/>
      <c r="AE84" s="294"/>
      <c r="AF84" s="297"/>
      <c r="AG84" s="330">
        <f t="shared" si="16"/>
        <v>0</v>
      </c>
      <c r="AH84" s="30" t="s">
        <v>736</v>
      </c>
      <c r="AI84" s="331">
        <f>AG84*2</f>
        <v>0</v>
      </c>
      <c r="AJ84" s="15"/>
      <c r="AK84" s="333" t="s">
        <v>730</v>
      </c>
      <c r="AL84" s="334" t="e">
        <f>ROUND((AG93)/AG81*100,0) &amp;"％"</f>
        <v>#DIV/0!</v>
      </c>
    </row>
    <row r="85" spans="1:53" ht="25" customHeight="1" thickBot="1">
      <c r="A85" s="31" t="s">
        <v>531</v>
      </c>
      <c r="B85" s="293"/>
      <c r="C85" s="294"/>
      <c r="D85" s="294"/>
      <c r="E85" s="294"/>
      <c r="F85" s="294"/>
      <c r="G85" s="294"/>
      <c r="H85" s="294"/>
      <c r="I85" s="294"/>
      <c r="J85" s="294"/>
      <c r="K85" s="295"/>
      <c r="L85" s="293"/>
      <c r="M85" s="294"/>
      <c r="N85" s="294"/>
      <c r="O85" s="294"/>
      <c r="P85" s="294"/>
      <c r="Q85" s="294"/>
      <c r="R85" s="294"/>
      <c r="S85" s="294"/>
      <c r="T85" s="294"/>
      <c r="U85" s="295"/>
      <c r="V85" s="296"/>
      <c r="W85" s="294"/>
      <c r="X85" s="294"/>
      <c r="Y85" s="294"/>
      <c r="Z85" s="294"/>
      <c r="AA85" s="294"/>
      <c r="AB85" s="294"/>
      <c r="AC85" s="294"/>
      <c r="AD85" s="294"/>
      <c r="AE85" s="294"/>
      <c r="AF85" s="297"/>
      <c r="AG85" s="330">
        <f t="shared" si="16"/>
        <v>0</v>
      </c>
      <c r="AH85" s="30" t="s">
        <v>118</v>
      </c>
      <c r="AI85" s="331">
        <f>AG85*3</f>
        <v>0</v>
      </c>
    </row>
    <row r="86" spans="1:53" ht="25" customHeight="1" thickBot="1">
      <c r="A86" s="29" t="s">
        <v>86</v>
      </c>
      <c r="B86" s="293"/>
      <c r="C86" s="294"/>
      <c r="D86" s="294"/>
      <c r="E86" s="294"/>
      <c r="F86" s="294"/>
      <c r="G86" s="294"/>
      <c r="H86" s="294"/>
      <c r="I86" s="294"/>
      <c r="J86" s="294"/>
      <c r="K86" s="295"/>
      <c r="L86" s="293"/>
      <c r="M86" s="294"/>
      <c r="N86" s="294"/>
      <c r="O86" s="294"/>
      <c r="P86" s="294"/>
      <c r="Q86" s="294"/>
      <c r="R86" s="294"/>
      <c r="S86" s="294"/>
      <c r="T86" s="294"/>
      <c r="U86" s="295"/>
      <c r="V86" s="296"/>
      <c r="W86" s="294"/>
      <c r="X86" s="294"/>
      <c r="Y86" s="294"/>
      <c r="Z86" s="294"/>
      <c r="AA86" s="294"/>
      <c r="AB86" s="294"/>
      <c r="AC86" s="294"/>
      <c r="AD86" s="294"/>
      <c r="AE86" s="294"/>
      <c r="AF86" s="297"/>
      <c r="AG86" s="330">
        <f t="shared" si="16"/>
        <v>0</v>
      </c>
      <c r="AH86" s="30" t="s">
        <v>118</v>
      </c>
      <c r="AI86" s="331">
        <f>AG86*3</f>
        <v>0</v>
      </c>
    </row>
    <row r="87" spans="1:53" ht="25" customHeight="1" thickBot="1">
      <c r="A87" s="33" t="s">
        <v>532</v>
      </c>
      <c r="B87" s="293"/>
      <c r="C87" s="294"/>
      <c r="D87" s="294"/>
      <c r="E87" s="294"/>
      <c r="F87" s="294"/>
      <c r="G87" s="294"/>
      <c r="H87" s="294"/>
      <c r="I87" s="294"/>
      <c r="J87" s="294"/>
      <c r="K87" s="295"/>
      <c r="L87" s="293"/>
      <c r="M87" s="294"/>
      <c r="N87" s="294"/>
      <c r="O87" s="294"/>
      <c r="P87" s="294"/>
      <c r="Q87" s="294"/>
      <c r="R87" s="294"/>
      <c r="S87" s="294"/>
      <c r="T87" s="294"/>
      <c r="U87" s="295"/>
      <c r="V87" s="296"/>
      <c r="W87" s="294"/>
      <c r="X87" s="294"/>
      <c r="Y87" s="294"/>
      <c r="Z87" s="294"/>
      <c r="AA87" s="294"/>
      <c r="AB87" s="294"/>
      <c r="AC87" s="294"/>
      <c r="AD87" s="294"/>
      <c r="AE87" s="294"/>
      <c r="AF87" s="297"/>
      <c r="AG87" s="335">
        <f t="shared" si="16"/>
        <v>0</v>
      </c>
      <c r="AH87" s="30" t="s">
        <v>119</v>
      </c>
      <c r="AI87" s="336">
        <f>AG87*4</f>
        <v>0</v>
      </c>
    </row>
    <row r="88" spans="1:53" ht="25" customHeight="1" thickBot="1">
      <c r="A88" s="34" t="s">
        <v>87</v>
      </c>
      <c r="B88" s="298"/>
      <c r="C88" s="299"/>
      <c r="D88" s="299"/>
      <c r="E88" s="299"/>
      <c r="F88" s="299"/>
      <c r="G88" s="299"/>
      <c r="H88" s="299"/>
      <c r="I88" s="299"/>
      <c r="J88" s="299"/>
      <c r="K88" s="300"/>
      <c r="L88" s="298"/>
      <c r="M88" s="299"/>
      <c r="N88" s="299"/>
      <c r="O88" s="299"/>
      <c r="P88" s="299"/>
      <c r="Q88" s="299"/>
      <c r="R88" s="299"/>
      <c r="S88" s="299"/>
      <c r="T88" s="299"/>
      <c r="U88" s="300"/>
      <c r="V88" s="301"/>
      <c r="W88" s="299"/>
      <c r="X88" s="299"/>
      <c r="Y88" s="299"/>
      <c r="Z88" s="299"/>
      <c r="AA88" s="299"/>
      <c r="AB88" s="299"/>
      <c r="AC88" s="299"/>
      <c r="AD88" s="299"/>
      <c r="AE88" s="299"/>
      <c r="AF88" s="302"/>
      <c r="AG88" s="335">
        <f t="shared" si="16"/>
        <v>0</v>
      </c>
      <c r="AH88" s="30" t="s">
        <v>119</v>
      </c>
      <c r="AI88" s="336">
        <f>AG88*4</f>
        <v>0</v>
      </c>
    </row>
    <row r="89" spans="1:53" ht="25" customHeight="1" thickBot="1">
      <c r="A89" s="33" t="s">
        <v>120</v>
      </c>
      <c r="B89" s="298"/>
      <c r="C89" s="299"/>
      <c r="D89" s="299"/>
      <c r="E89" s="299"/>
      <c r="F89" s="299"/>
      <c r="G89" s="299"/>
      <c r="H89" s="299"/>
      <c r="I89" s="299"/>
      <c r="J89" s="299"/>
      <c r="K89" s="300"/>
      <c r="L89" s="298"/>
      <c r="M89" s="299"/>
      <c r="N89" s="299"/>
      <c r="O89" s="299"/>
      <c r="P89" s="299"/>
      <c r="Q89" s="299"/>
      <c r="R89" s="299"/>
      <c r="S89" s="299"/>
      <c r="T89" s="299"/>
      <c r="U89" s="300"/>
      <c r="V89" s="301"/>
      <c r="W89" s="299"/>
      <c r="X89" s="299"/>
      <c r="Y89" s="299"/>
      <c r="Z89" s="299"/>
      <c r="AA89" s="299"/>
      <c r="AB89" s="299"/>
      <c r="AC89" s="299"/>
      <c r="AD89" s="299"/>
      <c r="AE89" s="299"/>
      <c r="AF89" s="302"/>
      <c r="AG89" s="335">
        <f t="shared" si="16"/>
        <v>0</v>
      </c>
      <c r="AH89" s="30" t="s">
        <v>121</v>
      </c>
      <c r="AI89" s="337">
        <f>AG89*5</f>
        <v>0</v>
      </c>
    </row>
    <row r="90" spans="1:53" ht="25" customHeight="1" thickBot="1">
      <c r="A90" s="26" t="s">
        <v>122</v>
      </c>
      <c r="B90" s="315"/>
      <c r="C90" s="316"/>
      <c r="D90" s="316"/>
      <c r="E90" s="316"/>
      <c r="F90" s="316"/>
      <c r="G90" s="316"/>
      <c r="H90" s="316"/>
      <c r="I90" s="316"/>
      <c r="J90" s="316"/>
      <c r="K90" s="317"/>
      <c r="L90" s="315"/>
      <c r="M90" s="316"/>
      <c r="N90" s="316"/>
      <c r="O90" s="316"/>
      <c r="P90" s="316"/>
      <c r="Q90" s="316"/>
      <c r="R90" s="316"/>
      <c r="S90" s="316"/>
      <c r="T90" s="316"/>
      <c r="U90" s="317"/>
      <c r="V90" s="318"/>
      <c r="W90" s="316"/>
      <c r="X90" s="316"/>
      <c r="Y90" s="316"/>
      <c r="Z90" s="316"/>
      <c r="AA90" s="316"/>
      <c r="AB90" s="316"/>
      <c r="AC90" s="316"/>
      <c r="AD90" s="316"/>
      <c r="AE90" s="316"/>
      <c r="AF90" s="319"/>
      <c r="AG90" s="342">
        <f t="shared" si="16"/>
        <v>0</v>
      </c>
      <c r="AH90" s="30" t="s">
        <v>123</v>
      </c>
      <c r="AI90" s="337">
        <f>AG90*6</f>
        <v>0</v>
      </c>
    </row>
    <row r="91" spans="1:53" ht="24.75" customHeight="1" thickBot="1">
      <c r="A91" s="90" t="s">
        <v>731</v>
      </c>
      <c r="B91" s="289"/>
      <c r="C91" s="290"/>
      <c r="D91" s="290"/>
      <c r="E91" s="290"/>
      <c r="F91" s="290"/>
      <c r="G91" s="290"/>
      <c r="H91" s="290"/>
      <c r="I91" s="290"/>
      <c r="J91" s="290"/>
      <c r="K91" s="291"/>
      <c r="L91" s="289"/>
      <c r="M91" s="290"/>
      <c r="N91" s="290"/>
      <c r="O91" s="290"/>
      <c r="P91" s="290"/>
      <c r="Q91" s="290"/>
      <c r="R91" s="290"/>
      <c r="S91" s="290"/>
      <c r="T91" s="290"/>
      <c r="U91" s="291"/>
      <c r="V91" s="292"/>
      <c r="W91" s="290"/>
      <c r="X91" s="290"/>
      <c r="Y91" s="290"/>
      <c r="Z91" s="290"/>
      <c r="AA91" s="290"/>
      <c r="AB91" s="290"/>
      <c r="AC91" s="290"/>
      <c r="AD91" s="290"/>
      <c r="AE91" s="290"/>
      <c r="AF91" s="308"/>
      <c r="AG91" s="339">
        <f t="shared" si="16"/>
        <v>0</v>
      </c>
      <c r="AH91" s="42"/>
      <c r="AI91" s="89"/>
    </row>
    <row r="92" spans="1:53" ht="25" customHeight="1" thickBot="1">
      <c r="A92" s="43" t="s">
        <v>732</v>
      </c>
      <c r="B92" s="284">
        <f t="shared" ref="B92:AF92" si="17">SUM(B83:B90)</f>
        <v>0</v>
      </c>
      <c r="C92" s="284">
        <f t="shared" si="17"/>
        <v>0</v>
      </c>
      <c r="D92" s="284">
        <f t="shared" si="17"/>
        <v>0</v>
      </c>
      <c r="E92" s="284">
        <f t="shared" si="17"/>
        <v>0</v>
      </c>
      <c r="F92" s="284">
        <f t="shared" si="17"/>
        <v>0</v>
      </c>
      <c r="G92" s="284">
        <f t="shared" si="17"/>
        <v>0</v>
      </c>
      <c r="H92" s="284">
        <f t="shared" si="17"/>
        <v>0</v>
      </c>
      <c r="I92" s="284">
        <f t="shared" si="17"/>
        <v>0</v>
      </c>
      <c r="J92" s="284">
        <f t="shared" si="17"/>
        <v>0</v>
      </c>
      <c r="K92" s="285">
        <f t="shared" si="17"/>
        <v>0</v>
      </c>
      <c r="L92" s="283">
        <f t="shared" si="17"/>
        <v>0</v>
      </c>
      <c r="M92" s="284">
        <f t="shared" si="17"/>
        <v>0</v>
      </c>
      <c r="N92" s="284">
        <f t="shared" si="17"/>
        <v>0</v>
      </c>
      <c r="O92" s="284">
        <f t="shared" si="17"/>
        <v>0</v>
      </c>
      <c r="P92" s="284">
        <f t="shared" si="17"/>
        <v>0</v>
      </c>
      <c r="Q92" s="284">
        <f t="shared" si="17"/>
        <v>0</v>
      </c>
      <c r="R92" s="284">
        <f t="shared" si="17"/>
        <v>0</v>
      </c>
      <c r="S92" s="284">
        <f t="shared" si="17"/>
        <v>0</v>
      </c>
      <c r="T92" s="284">
        <f t="shared" si="17"/>
        <v>0</v>
      </c>
      <c r="U92" s="285">
        <f t="shared" si="17"/>
        <v>0</v>
      </c>
      <c r="V92" s="286">
        <f t="shared" si="17"/>
        <v>0</v>
      </c>
      <c r="W92" s="284">
        <f t="shared" si="17"/>
        <v>0</v>
      </c>
      <c r="X92" s="284">
        <f t="shared" si="17"/>
        <v>0</v>
      </c>
      <c r="Y92" s="284">
        <f t="shared" si="17"/>
        <v>0</v>
      </c>
      <c r="Z92" s="284">
        <f t="shared" si="17"/>
        <v>0</v>
      </c>
      <c r="AA92" s="284">
        <f t="shared" si="17"/>
        <v>0</v>
      </c>
      <c r="AB92" s="284">
        <f t="shared" si="17"/>
        <v>0</v>
      </c>
      <c r="AC92" s="284">
        <f t="shared" si="17"/>
        <v>0</v>
      </c>
      <c r="AD92" s="284">
        <f t="shared" si="17"/>
        <v>0</v>
      </c>
      <c r="AE92" s="284">
        <f t="shared" si="17"/>
        <v>0</v>
      </c>
      <c r="AF92" s="309">
        <f t="shared" si="17"/>
        <v>0</v>
      </c>
      <c r="AG92" s="327">
        <f t="shared" ref="AG92" si="18">SUM(AG83:AG90)</f>
        <v>0</v>
      </c>
      <c r="AH92" s="42" t="s">
        <v>1</v>
      </c>
      <c r="AI92" s="336">
        <f>SUM(AI83:AI90)</f>
        <v>0</v>
      </c>
    </row>
    <row r="93" spans="1:53" s="17" customFormat="1" ht="24.5" thickBot="1">
      <c r="A93" s="340" t="s">
        <v>733</v>
      </c>
      <c r="B93" s="310"/>
      <c r="C93" s="311"/>
      <c r="D93" s="311"/>
      <c r="E93" s="311"/>
      <c r="F93" s="311"/>
      <c r="G93" s="311"/>
      <c r="H93" s="311"/>
      <c r="I93" s="311"/>
      <c r="J93" s="311"/>
      <c r="K93" s="312"/>
      <c r="L93" s="313"/>
      <c r="M93" s="311"/>
      <c r="N93" s="311"/>
      <c r="O93" s="311"/>
      <c r="P93" s="311"/>
      <c r="Q93" s="311"/>
      <c r="R93" s="311"/>
      <c r="S93" s="311"/>
      <c r="T93" s="311"/>
      <c r="U93" s="314"/>
      <c r="V93" s="310"/>
      <c r="W93" s="311"/>
      <c r="X93" s="311"/>
      <c r="Y93" s="311"/>
      <c r="Z93" s="311"/>
      <c r="AA93" s="311"/>
      <c r="AB93" s="311"/>
      <c r="AC93" s="311"/>
      <c r="AD93" s="311"/>
      <c r="AE93" s="311"/>
      <c r="AF93" s="312"/>
      <c r="AG93" s="341">
        <f>SUM(B93:AF93)</f>
        <v>0</v>
      </c>
      <c r="AH93" s="15"/>
      <c r="AI93" s="15"/>
      <c r="AM93" s="16"/>
      <c r="AN93" s="16"/>
      <c r="AO93" s="16"/>
      <c r="AP93" s="16"/>
      <c r="AQ93" s="16"/>
      <c r="AR93" s="16"/>
      <c r="AS93" s="16"/>
      <c r="AT93" s="16"/>
      <c r="AU93" s="16"/>
      <c r="AV93" s="16"/>
    </row>
    <row r="94" spans="1:53" ht="26.25" customHeight="1">
      <c r="A94" s="9" t="s">
        <v>784</v>
      </c>
      <c r="B94" s="1510">
        <f>B76</f>
        <v>0</v>
      </c>
      <c r="C94" s="1510"/>
      <c r="D94" s="18" t="s">
        <v>4</v>
      </c>
      <c r="E94" s="1507">
        <v>9</v>
      </c>
      <c r="F94" s="1507"/>
      <c r="G94" s="19" t="s">
        <v>5</v>
      </c>
      <c r="H94" s="20" t="s">
        <v>6</v>
      </c>
    </row>
    <row r="95" spans="1:53" ht="20.149999999999999" customHeight="1" thickBot="1">
      <c r="AJ95" s="3">
        <f>E94</f>
        <v>9</v>
      </c>
      <c r="AK95" s="3" t="s">
        <v>81</v>
      </c>
    </row>
    <row r="96" spans="1:53" ht="25" customHeight="1" thickBot="1">
      <c r="A96" s="21" t="s">
        <v>7</v>
      </c>
      <c r="B96" s="22">
        <v>1</v>
      </c>
      <c r="C96" s="23">
        <v>2</v>
      </c>
      <c r="D96" s="23">
        <v>3</v>
      </c>
      <c r="E96" s="23">
        <v>4</v>
      </c>
      <c r="F96" s="23">
        <v>5</v>
      </c>
      <c r="G96" s="23">
        <v>6</v>
      </c>
      <c r="H96" s="23">
        <v>7</v>
      </c>
      <c r="I96" s="23">
        <v>8</v>
      </c>
      <c r="J96" s="23">
        <v>9</v>
      </c>
      <c r="K96" s="24">
        <v>10</v>
      </c>
      <c r="L96" s="22">
        <v>11</v>
      </c>
      <c r="M96" s="23">
        <v>12</v>
      </c>
      <c r="N96" s="23">
        <v>13</v>
      </c>
      <c r="O96" s="23">
        <v>14</v>
      </c>
      <c r="P96" s="23">
        <v>15</v>
      </c>
      <c r="Q96" s="23">
        <v>16</v>
      </c>
      <c r="R96" s="23">
        <v>17</v>
      </c>
      <c r="S96" s="23">
        <v>18</v>
      </c>
      <c r="T96" s="23">
        <v>19</v>
      </c>
      <c r="U96" s="24">
        <v>20</v>
      </c>
      <c r="V96" s="22">
        <v>21</v>
      </c>
      <c r="W96" s="23">
        <v>22</v>
      </c>
      <c r="X96" s="23">
        <v>23</v>
      </c>
      <c r="Y96" s="23">
        <v>24</v>
      </c>
      <c r="Z96" s="23">
        <v>25</v>
      </c>
      <c r="AA96" s="23">
        <v>26</v>
      </c>
      <c r="AB96" s="23">
        <v>27</v>
      </c>
      <c r="AC96" s="23">
        <v>28</v>
      </c>
      <c r="AD96" s="23">
        <v>29</v>
      </c>
      <c r="AE96" s="23">
        <v>30</v>
      </c>
      <c r="AF96" s="24"/>
      <c r="AG96" s="1508" t="s">
        <v>1</v>
      </c>
      <c r="AK96" s="25" t="s">
        <v>734</v>
      </c>
      <c r="AL96" s="325" t="e">
        <f>ROUNDUP(AG99/AG98,1)</f>
        <v>#DIV/0!</v>
      </c>
      <c r="AS96" s="8"/>
      <c r="AT96" s="8"/>
      <c r="BA96" s="8"/>
    </row>
    <row r="97" spans="1:48" ht="25" customHeight="1" thickBot="1">
      <c r="A97" s="26" t="s">
        <v>8</v>
      </c>
      <c r="B97" s="38" t="s">
        <v>720</v>
      </c>
      <c r="C97" s="38" t="s">
        <v>920</v>
      </c>
      <c r="D97" s="38" t="s">
        <v>501</v>
      </c>
      <c r="E97" s="38" t="s">
        <v>502</v>
      </c>
      <c r="F97" s="38" t="s">
        <v>503</v>
      </c>
      <c r="G97" s="38" t="s">
        <v>504</v>
      </c>
      <c r="H97" s="38" t="s">
        <v>62</v>
      </c>
      <c r="I97" s="38" t="s">
        <v>505</v>
      </c>
      <c r="J97" s="38" t="s">
        <v>500</v>
      </c>
      <c r="K97" s="38" t="s">
        <v>501</v>
      </c>
      <c r="L97" s="38" t="s">
        <v>502</v>
      </c>
      <c r="M97" s="38" t="s">
        <v>503</v>
      </c>
      <c r="N97" s="38" t="s">
        <v>504</v>
      </c>
      <c r="O97" s="38" t="s">
        <v>62</v>
      </c>
      <c r="P97" s="38" t="s">
        <v>505</v>
      </c>
      <c r="Q97" s="38" t="s">
        <v>500</v>
      </c>
      <c r="R97" s="38" t="s">
        <v>501</v>
      </c>
      <c r="S97" s="38" t="s">
        <v>502</v>
      </c>
      <c r="T97" s="38" t="s">
        <v>503</v>
      </c>
      <c r="U97" s="38" t="s">
        <v>504</v>
      </c>
      <c r="V97" s="38" t="s">
        <v>62</v>
      </c>
      <c r="W97" s="38" t="s">
        <v>505</v>
      </c>
      <c r="X97" s="38" t="s">
        <v>500</v>
      </c>
      <c r="Y97" s="38" t="s">
        <v>501</v>
      </c>
      <c r="Z97" s="38" t="s">
        <v>502</v>
      </c>
      <c r="AA97" s="38" t="s">
        <v>503</v>
      </c>
      <c r="AB97" s="38" t="s">
        <v>504</v>
      </c>
      <c r="AC97" s="38" t="s">
        <v>62</v>
      </c>
      <c r="AD97" s="38" t="s">
        <v>505</v>
      </c>
      <c r="AE97" s="38" t="s">
        <v>500</v>
      </c>
      <c r="AF97" s="40"/>
      <c r="AG97" s="1509"/>
      <c r="AK97" s="1513" t="s">
        <v>726</v>
      </c>
      <c r="AL97" s="1511" t="e">
        <f>ROUND((AG101+AG103+AG105+AG107+AG108)/AG110*100,0) &amp;"％"</f>
        <v>#DIV/0!</v>
      </c>
    </row>
    <row r="98" spans="1:48" ht="25" customHeight="1" thickBot="1">
      <c r="A98" s="27" t="s">
        <v>9</v>
      </c>
      <c r="B98" s="278"/>
      <c r="C98" s="279"/>
      <c r="D98" s="279"/>
      <c r="E98" s="279"/>
      <c r="F98" s="279"/>
      <c r="G98" s="279"/>
      <c r="H98" s="279"/>
      <c r="I98" s="279"/>
      <c r="J98" s="279"/>
      <c r="K98" s="280"/>
      <c r="L98" s="278"/>
      <c r="M98" s="279"/>
      <c r="N98" s="279"/>
      <c r="O98" s="279"/>
      <c r="P98" s="279"/>
      <c r="Q98" s="279"/>
      <c r="R98" s="279"/>
      <c r="S98" s="279"/>
      <c r="T98" s="279"/>
      <c r="U98" s="280"/>
      <c r="V98" s="281"/>
      <c r="W98" s="279"/>
      <c r="X98" s="279"/>
      <c r="Y98" s="279"/>
      <c r="Z98" s="279"/>
      <c r="AA98" s="279"/>
      <c r="AB98" s="279"/>
      <c r="AC98" s="279"/>
      <c r="AD98" s="279"/>
      <c r="AE98" s="279"/>
      <c r="AF98" s="282"/>
      <c r="AG98" s="326">
        <f>COUNTIF(B98:AF98,"○")</f>
        <v>0</v>
      </c>
      <c r="AH98" s="28"/>
      <c r="AK98" s="1514"/>
      <c r="AL98" s="1512"/>
    </row>
    <row r="99" spans="1:48" ht="25" customHeight="1" thickBot="1">
      <c r="A99" s="27" t="s">
        <v>10</v>
      </c>
      <c r="B99" s="283">
        <f t="shared" ref="B99:AF99" si="19">SUM(B100:B108)</f>
        <v>0</v>
      </c>
      <c r="C99" s="284">
        <f t="shared" si="19"/>
        <v>0</v>
      </c>
      <c r="D99" s="284">
        <f t="shared" si="19"/>
        <v>0</v>
      </c>
      <c r="E99" s="284">
        <f t="shared" si="19"/>
        <v>0</v>
      </c>
      <c r="F99" s="284">
        <f t="shared" si="19"/>
        <v>0</v>
      </c>
      <c r="G99" s="284">
        <f t="shared" si="19"/>
        <v>0</v>
      </c>
      <c r="H99" s="284">
        <f t="shared" si="19"/>
        <v>0</v>
      </c>
      <c r="I99" s="284">
        <f t="shared" si="19"/>
        <v>0</v>
      </c>
      <c r="J99" s="284">
        <f t="shared" si="19"/>
        <v>0</v>
      </c>
      <c r="K99" s="285">
        <f t="shared" si="19"/>
        <v>0</v>
      </c>
      <c r="L99" s="283">
        <f t="shared" si="19"/>
        <v>0</v>
      </c>
      <c r="M99" s="284">
        <f t="shared" si="19"/>
        <v>0</v>
      </c>
      <c r="N99" s="284">
        <f t="shared" si="19"/>
        <v>0</v>
      </c>
      <c r="O99" s="284">
        <f t="shared" si="19"/>
        <v>0</v>
      </c>
      <c r="P99" s="284">
        <f t="shared" si="19"/>
        <v>0</v>
      </c>
      <c r="Q99" s="284">
        <f t="shared" si="19"/>
        <v>0</v>
      </c>
      <c r="R99" s="284">
        <f t="shared" si="19"/>
        <v>0</v>
      </c>
      <c r="S99" s="284">
        <f t="shared" si="19"/>
        <v>0</v>
      </c>
      <c r="T99" s="284">
        <f t="shared" si="19"/>
        <v>0</v>
      </c>
      <c r="U99" s="285">
        <f t="shared" si="19"/>
        <v>0</v>
      </c>
      <c r="V99" s="286">
        <f t="shared" si="19"/>
        <v>0</v>
      </c>
      <c r="W99" s="284">
        <f t="shared" si="19"/>
        <v>0</v>
      </c>
      <c r="X99" s="284">
        <f t="shared" si="19"/>
        <v>0</v>
      </c>
      <c r="Y99" s="284">
        <f t="shared" si="19"/>
        <v>0</v>
      </c>
      <c r="Z99" s="284">
        <f t="shared" si="19"/>
        <v>0</v>
      </c>
      <c r="AA99" s="284">
        <f t="shared" si="19"/>
        <v>0</v>
      </c>
      <c r="AB99" s="284">
        <f t="shared" si="19"/>
        <v>0</v>
      </c>
      <c r="AC99" s="284">
        <f t="shared" si="19"/>
        <v>0</v>
      </c>
      <c r="AD99" s="284">
        <f t="shared" si="19"/>
        <v>0</v>
      </c>
      <c r="AE99" s="284">
        <f t="shared" si="19"/>
        <v>0</v>
      </c>
      <c r="AF99" s="284">
        <f t="shared" si="19"/>
        <v>0</v>
      </c>
      <c r="AG99" s="327">
        <f>SUM(B99:AF99)</f>
        <v>0</v>
      </c>
      <c r="AH99" s="10"/>
      <c r="AI99" s="1504" t="s">
        <v>727</v>
      </c>
      <c r="AK99" s="25" t="s">
        <v>728</v>
      </c>
      <c r="AL99" s="328" t="e">
        <f>ROUND(SUM(AI101:AI108)/AG110,1)</f>
        <v>#DIV/0!</v>
      </c>
    </row>
    <row r="100" spans="1:48" ht="25" customHeight="1" thickBot="1">
      <c r="A100" s="27" t="s">
        <v>82</v>
      </c>
      <c r="B100" s="287"/>
      <c r="C100" s="282"/>
      <c r="D100" s="282"/>
      <c r="E100" s="282"/>
      <c r="F100" s="282"/>
      <c r="G100" s="282"/>
      <c r="H100" s="282"/>
      <c r="I100" s="282"/>
      <c r="J100" s="282"/>
      <c r="K100" s="280"/>
      <c r="L100" s="287"/>
      <c r="M100" s="282"/>
      <c r="N100" s="282"/>
      <c r="O100" s="282"/>
      <c r="P100" s="282"/>
      <c r="Q100" s="282"/>
      <c r="R100" s="282"/>
      <c r="S100" s="282"/>
      <c r="T100" s="282"/>
      <c r="U100" s="280"/>
      <c r="V100" s="288"/>
      <c r="W100" s="282"/>
      <c r="X100" s="282"/>
      <c r="Y100" s="282"/>
      <c r="Z100" s="282"/>
      <c r="AA100" s="282"/>
      <c r="AB100" s="282"/>
      <c r="AC100" s="282"/>
      <c r="AD100" s="282"/>
      <c r="AE100" s="282"/>
      <c r="AF100" s="282"/>
      <c r="AG100" s="327">
        <f>SUM(B100:AF100)</f>
        <v>0</v>
      </c>
      <c r="AI100" s="1505"/>
      <c r="AK100" s="13" t="s">
        <v>83</v>
      </c>
      <c r="AL100" s="329"/>
    </row>
    <row r="101" spans="1:48" ht="25" customHeight="1" thickBot="1">
      <c r="A101" s="29" t="s">
        <v>530</v>
      </c>
      <c r="B101" s="289"/>
      <c r="C101" s="290"/>
      <c r="D101" s="290"/>
      <c r="E101" s="290"/>
      <c r="F101" s="290"/>
      <c r="G101" s="290"/>
      <c r="H101" s="290"/>
      <c r="I101" s="290"/>
      <c r="J101" s="290"/>
      <c r="K101" s="291"/>
      <c r="L101" s="289"/>
      <c r="M101" s="290"/>
      <c r="N101" s="290"/>
      <c r="O101" s="290"/>
      <c r="P101" s="290"/>
      <c r="Q101" s="290"/>
      <c r="R101" s="290"/>
      <c r="S101" s="290"/>
      <c r="T101" s="290"/>
      <c r="U101" s="291"/>
      <c r="V101" s="292"/>
      <c r="W101" s="290"/>
      <c r="X101" s="290"/>
      <c r="Y101" s="290"/>
      <c r="Z101" s="290"/>
      <c r="AA101" s="290"/>
      <c r="AB101" s="290"/>
      <c r="AC101" s="290"/>
      <c r="AD101" s="290"/>
      <c r="AE101" s="290"/>
      <c r="AF101" s="290"/>
      <c r="AG101" s="330">
        <f t="shared" ref="AG101:AG109" si="20">SUM(B101:AF101)</f>
        <v>0</v>
      </c>
      <c r="AH101" s="30" t="s">
        <v>738</v>
      </c>
      <c r="AI101" s="331">
        <f>AG101*2</f>
        <v>0</v>
      </c>
      <c r="AK101" s="13" t="s">
        <v>84</v>
      </c>
      <c r="AL101" s="332" t="e">
        <f>AL96/AE2</f>
        <v>#DIV/0!</v>
      </c>
    </row>
    <row r="102" spans="1:48" ht="25" customHeight="1" thickBot="1">
      <c r="A102" s="29" t="s">
        <v>85</v>
      </c>
      <c r="B102" s="293"/>
      <c r="C102" s="294"/>
      <c r="D102" s="294"/>
      <c r="E102" s="294"/>
      <c r="F102" s="294"/>
      <c r="G102" s="294"/>
      <c r="H102" s="294"/>
      <c r="I102" s="294"/>
      <c r="J102" s="294"/>
      <c r="K102" s="295"/>
      <c r="L102" s="293"/>
      <c r="M102" s="294"/>
      <c r="N102" s="294"/>
      <c r="O102" s="294"/>
      <c r="P102" s="294"/>
      <c r="Q102" s="294"/>
      <c r="R102" s="294"/>
      <c r="S102" s="294"/>
      <c r="T102" s="294"/>
      <c r="U102" s="295"/>
      <c r="V102" s="296"/>
      <c r="W102" s="294"/>
      <c r="X102" s="294"/>
      <c r="Y102" s="294"/>
      <c r="Z102" s="294"/>
      <c r="AA102" s="294"/>
      <c r="AB102" s="294"/>
      <c r="AC102" s="294"/>
      <c r="AD102" s="294"/>
      <c r="AE102" s="294"/>
      <c r="AF102" s="297"/>
      <c r="AG102" s="330">
        <f t="shared" si="20"/>
        <v>0</v>
      </c>
      <c r="AH102" s="30" t="s">
        <v>739</v>
      </c>
      <c r="AI102" s="331">
        <f>AG102*2</f>
        <v>0</v>
      </c>
      <c r="AJ102" s="15"/>
      <c r="AK102" s="333" t="s">
        <v>730</v>
      </c>
      <c r="AL102" s="334" t="e">
        <f>ROUND((AG111)/AG99*100,0) &amp;"％"</f>
        <v>#DIV/0!</v>
      </c>
    </row>
    <row r="103" spans="1:48" ht="25" customHeight="1" thickBot="1">
      <c r="A103" s="31" t="s">
        <v>531</v>
      </c>
      <c r="B103" s="293"/>
      <c r="C103" s="294"/>
      <c r="D103" s="294"/>
      <c r="E103" s="294"/>
      <c r="F103" s="294"/>
      <c r="G103" s="294"/>
      <c r="H103" s="294"/>
      <c r="I103" s="294"/>
      <c r="J103" s="294"/>
      <c r="K103" s="295"/>
      <c r="L103" s="293"/>
      <c r="M103" s="294"/>
      <c r="N103" s="294"/>
      <c r="O103" s="294"/>
      <c r="P103" s="294"/>
      <c r="Q103" s="294"/>
      <c r="R103" s="294"/>
      <c r="S103" s="294"/>
      <c r="T103" s="294"/>
      <c r="U103" s="295"/>
      <c r="V103" s="296"/>
      <c r="W103" s="294"/>
      <c r="X103" s="294"/>
      <c r="Y103" s="294"/>
      <c r="Z103" s="294"/>
      <c r="AA103" s="294"/>
      <c r="AB103" s="294"/>
      <c r="AC103" s="294"/>
      <c r="AD103" s="294"/>
      <c r="AE103" s="294"/>
      <c r="AF103" s="297"/>
      <c r="AG103" s="330">
        <f t="shared" si="20"/>
        <v>0</v>
      </c>
      <c r="AH103" s="30" t="s">
        <v>118</v>
      </c>
      <c r="AI103" s="331">
        <f>AG103*3</f>
        <v>0</v>
      </c>
    </row>
    <row r="104" spans="1:48" ht="25" customHeight="1" thickBot="1">
      <c r="A104" s="29" t="s">
        <v>86</v>
      </c>
      <c r="B104" s="293"/>
      <c r="C104" s="294"/>
      <c r="D104" s="294"/>
      <c r="E104" s="294"/>
      <c r="F104" s="294"/>
      <c r="G104" s="294"/>
      <c r="H104" s="294"/>
      <c r="I104" s="294"/>
      <c r="J104" s="294"/>
      <c r="K104" s="295"/>
      <c r="L104" s="293"/>
      <c r="M104" s="294"/>
      <c r="N104" s="294"/>
      <c r="O104" s="294"/>
      <c r="P104" s="294"/>
      <c r="Q104" s="294"/>
      <c r="R104" s="294"/>
      <c r="S104" s="294"/>
      <c r="T104" s="294"/>
      <c r="U104" s="295"/>
      <c r="V104" s="296"/>
      <c r="W104" s="294"/>
      <c r="X104" s="294"/>
      <c r="Y104" s="294"/>
      <c r="Z104" s="294"/>
      <c r="AA104" s="294"/>
      <c r="AB104" s="294"/>
      <c r="AC104" s="294"/>
      <c r="AD104" s="294"/>
      <c r="AE104" s="294"/>
      <c r="AF104" s="297"/>
      <c r="AG104" s="330">
        <f t="shared" si="20"/>
        <v>0</v>
      </c>
      <c r="AH104" s="30" t="s">
        <v>118</v>
      </c>
      <c r="AI104" s="331">
        <f>AG104*3</f>
        <v>0</v>
      </c>
    </row>
    <row r="105" spans="1:48" ht="25" customHeight="1" thickBot="1">
      <c r="A105" s="33" t="s">
        <v>532</v>
      </c>
      <c r="B105" s="293"/>
      <c r="C105" s="294"/>
      <c r="D105" s="294"/>
      <c r="E105" s="294"/>
      <c r="F105" s="294"/>
      <c r="G105" s="294"/>
      <c r="H105" s="294"/>
      <c r="I105" s="294"/>
      <c r="J105" s="294"/>
      <c r="K105" s="295"/>
      <c r="L105" s="293"/>
      <c r="M105" s="294"/>
      <c r="N105" s="294"/>
      <c r="O105" s="294"/>
      <c r="P105" s="294"/>
      <c r="Q105" s="294"/>
      <c r="R105" s="294"/>
      <c r="S105" s="294"/>
      <c r="T105" s="294"/>
      <c r="U105" s="295"/>
      <c r="V105" s="296"/>
      <c r="W105" s="294"/>
      <c r="X105" s="294"/>
      <c r="Y105" s="294"/>
      <c r="Z105" s="294"/>
      <c r="AA105" s="294"/>
      <c r="AB105" s="294"/>
      <c r="AC105" s="294"/>
      <c r="AD105" s="294"/>
      <c r="AE105" s="294"/>
      <c r="AF105" s="297"/>
      <c r="AG105" s="335">
        <f t="shared" si="20"/>
        <v>0</v>
      </c>
      <c r="AH105" s="30" t="s">
        <v>119</v>
      </c>
      <c r="AI105" s="336">
        <f>AG105*4</f>
        <v>0</v>
      </c>
    </row>
    <row r="106" spans="1:48" ht="25" customHeight="1" thickBot="1">
      <c r="A106" s="34" t="s">
        <v>87</v>
      </c>
      <c r="B106" s="298"/>
      <c r="C106" s="299"/>
      <c r="D106" s="299"/>
      <c r="E106" s="299"/>
      <c r="F106" s="299"/>
      <c r="G106" s="299"/>
      <c r="H106" s="299"/>
      <c r="I106" s="299"/>
      <c r="J106" s="299"/>
      <c r="K106" s="300"/>
      <c r="L106" s="298"/>
      <c r="M106" s="299"/>
      <c r="N106" s="299"/>
      <c r="O106" s="299"/>
      <c r="P106" s="299"/>
      <c r="Q106" s="299"/>
      <c r="R106" s="299"/>
      <c r="S106" s="299"/>
      <c r="T106" s="299"/>
      <c r="U106" s="300"/>
      <c r="V106" s="301"/>
      <c r="W106" s="299"/>
      <c r="X106" s="299"/>
      <c r="Y106" s="299"/>
      <c r="Z106" s="299"/>
      <c r="AA106" s="299"/>
      <c r="AB106" s="299"/>
      <c r="AC106" s="299"/>
      <c r="AD106" s="299"/>
      <c r="AE106" s="299"/>
      <c r="AF106" s="302"/>
      <c r="AG106" s="335">
        <f t="shared" si="20"/>
        <v>0</v>
      </c>
      <c r="AH106" s="30" t="s">
        <v>119</v>
      </c>
      <c r="AI106" s="336">
        <f>AG106*4</f>
        <v>0</v>
      </c>
    </row>
    <row r="107" spans="1:48" ht="25" customHeight="1" thickBot="1">
      <c r="A107" s="33" t="s">
        <v>120</v>
      </c>
      <c r="B107" s="298"/>
      <c r="C107" s="299"/>
      <c r="D107" s="299"/>
      <c r="E107" s="299"/>
      <c r="F107" s="299"/>
      <c r="G107" s="299"/>
      <c r="H107" s="299"/>
      <c r="I107" s="299"/>
      <c r="J107" s="299"/>
      <c r="K107" s="300"/>
      <c r="L107" s="298"/>
      <c r="M107" s="299"/>
      <c r="N107" s="299"/>
      <c r="O107" s="299"/>
      <c r="P107" s="299"/>
      <c r="Q107" s="299"/>
      <c r="R107" s="299"/>
      <c r="S107" s="299"/>
      <c r="T107" s="299"/>
      <c r="U107" s="300"/>
      <c r="V107" s="301"/>
      <c r="W107" s="299"/>
      <c r="X107" s="299"/>
      <c r="Y107" s="299"/>
      <c r="Z107" s="299"/>
      <c r="AA107" s="299"/>
      <c r="AB107" s="299"/>
      <c r="AC107" s="299"/>
      <c r="AD107" s="299"/>
      <c r="AE107" s="299"/>
      <c r="AF107" s="302"/>
      <c r="AG107" s="335">
        <f t="shared" si="20"/>
        <v>0</v>
      </c>
      <c r="AH107" s="30" t="s">
        <v>121</v>
      </c>
      <c r="AI107" s="337">
        <f>AG107*5</f>
        <v>0</v>
      </c>
    </row>
    <row r="108" spans="1:48" ht="25" customHeight="1" thickBot="1">
      <c r="A108" s="26" t="s">
        <v>122</v>
      </c>
      <c r="B108" s="315"/>
      <c r="C108" s="316"/>
      <c r="D108" s="316"/>
      <c r="E108" s="316"/>
      <c r="F108" s="316"/>
      <c r="G108" s="316"/>
      <c r="H108" s="316"/>
      <c r="I108" s="316"/>
      <c r="J108" s="316"/>
      <c r="K108" s="317"/>
      <c r="L108" s="315"/>
      <c r="M108" s="316"/>
      <c r="N108" s="316"/>
      <c r="O108" s="316"/>
      <c r="P108" s="316"/>
      <c r="Q108" s="316"/>
      <c r="R108" s="316"/>
      <c r="S108" s="316"/>
      <c r="T108" s="316"/>
      <c r="U108" s="317"/>
      <c r="V108" s="318"/>
      <c r="W108" s="316"/>
      <c r="X108" s="316"/>
      <c r="Y108" s="316"/>
      <c r="Z108" s="316"/>
      <c r="AA108" s="316"/>
      <c r="AB108" s="316"/>
      <c r="AC108" s="316"/>
      <c r="AD108" s="316"/>
      <c r="AE108" s="316"/>
      <c r="AF108" s="319"/>
      <c r="AG108" s="342">
        <f t="shared" si="20"/>
        <v>0</v>
      </c>
      <c r="AH108" s="30" t="s">
        <v>123</v>
      </c>
      <c r="AI108" s="337">
        <f>AG108*6</f>
        <v>0</v>
      </c>
    </row>
    <row r="109" spans="1:48" ht="24.75" customHeight="1" thickBot="1">
      <c r="A109" s="90" t="s">
        <v>731</v>
      </c>
      <c r="B109" s="289"/>
      <c r="C109" s="290"/>
      <c r="D109" s="290"/>
      <c r="E109" s="290"/>
      <c r="F109" s="290"/>
      <c r="G109" s="290"/>
      <c r="H109" s="290"/>
      <c r="I109" s="290"/>
      <c r="J109" s="290"/>
      <c r="K109" s="291"/>
      <c r="L109" s="289"/>
      <c r="M109" s="290"/>
      <c r="N109" s="290"/>
      <c r="O109" s="290"/>
      <c r="P109" s="290"/>
      <c r="Q109" s="290"/>
      <c r="R109" s="290"/>
      <c r="S109" s="290"/>
      <c r="T109" s="290"/>
      <c r="U109" s="291"/>
      <c r="V109" s="292"/>
      <c r="W109" s="290"/>
      <c r="X109" s="290"/>
      <c r="Y109" s="290"/>
      <c r="Z109" s="290"/>
      <c r="AA109" s="290"/>
      <c r="AB109" s="290"/>
      <c r="AC109" s="290"/>
      <c r="AD109" s="290"/>
      <c r="AE109" s="290"/>
      <c r="AF109" s="308"/>
      <c r="AG109" s="339">
        <f t="shared" si="20"/>
        <v>0</v>
      </c>
      <c r="AH109" s="42"/>
      <c r="AI109" s="89"/>
    </row>
    <row r="110" spans="1:48" ht="25" customHeight="1" thickBot="1">
      <c r="A110" s="43" t="s">
        <v>732</v>
      </c>
      <c r="B110" s="284">
        <f t="shared" ref="B110:AF110" si="21">SUM(B101:B108)</f>
        <v>0</v>
      </c>
      <c r="C110" s="284">
        <f t="shared" si="21"/>
        <v>0</v>
      </c>
      <c r="D110" s="284">
        <f t="shared" si="21"/>
        <v>0</v>
      </c>
      <c r="E110" s="284">
        <f t="shared" si="21"/>
        <v>0</v>
      </c>
      <c r="F110" s="284">
        <f t="shared" si="21"/>
        <v>0</v>
      </c>
      <c r="G110" s="284">
        <f t="shared" si="21"/>
        <v>0</v>
      </c>
      <c r="H110" s="284">
        <f t="shared" si="21"/>
        <v>0</v>
      </c>
      <c r="I110" s="284">
        <f t="shared" si="21"/>
        <v>0</v>
      </c>
      <c r="J110" s="284">
        <f t="shared" si="21"/>
        <v>0</v>
      </c>
      <c r="K110" s="285">
        <f t="shared" si="21"/>
        <v>0</v>
      </c>
      <c r="L110" s="283">
        <f t="shared" si="21"/>
        <v>0</v>
      </c>
      <c r="M110" s="284">
        <f t="shared" si="21"/>
        <v>0</v>
      </c>
      <c r="N110" s="284">
        <f t="shared" si="21"/>
        <v>0</v>
      </c>
      <c r="O110" s="284">
        <f t="shared" si="21"/>
        <v>0</v>
      </c>
      <c r="P110" s="284">
        <f t="shared" si="21"/>
        <v>0</v>
      </c>
      <c r="Q110" s="284">
        <f t="shared" si="21"/>
        <v>0</v>
      </c>
      <c r="R110" s="284">
        <f t="shared" si="21"/>
        <v>0</v>
      </c>
      <c r="S110" s="284">
        <f t="shared" si="21"/>
        <v>0</v>
      </c>
      <c r="T110" s="284">
        <f t="shared" si="21"/>
        <v>0</v>
      </c>
      <c r="U110" s="285">
        <f t="shared" si="21"/>
        <v>0</v>
      </c>
      <c r="V110" s="286">
        <f t="shared" si="21"/>
        <v>0</v>
      </c>
      <c r="W110" s="284">
        <f t="shared" si="21"/>
        <v>0</v>
      </c>
      <c r="X110" s="284">
        <f t="shared" si="21"/>
        <v>0</v>
      </c>
      <c r="Y110" s="284">
        <f t="shared" si="21"/>
        <v>0</v>
      </c>
      <c r="Z110" s="284">
        <f t="shared" si="21"/>
        <v>0</v>
      </c>
      <c r="AA110" s="284">
        <f t="shared" si="21"/>
        <v>0</v>
      </c>
      <c r="AB110" s="284">
        <f t="shared" si="21"/>
        <v>0</v>
      </c>
      <c r="AC110" s="284">
        <f t="shared" si="21"/>
        <v>0</v>
      </c>
      <c r="AD110" s="284">
        <f t="shared" si="21"/>
        <v>0</v>
      </c>
      <c r="AE110" s="284">
        <f t="shared" si="21"/>
        <v>0</v>
      </c>
      <c r="AF110" s="309">
        <f t="shared" si="21"/>
        <v>0</v>
      </c>
      <c r="AG110" s="327">
        <f t="shared" ref="AG110" si="22">SUM(AG101:AG108)</f>
        <v>0</v>
      </c>
      <c r="AH110" s="42" t="s">
        <v>1</v>
      </c>
      <c r="AI110" s="336">
        <f>SUM(AI101:AI108)</f>
        <v>0</v>
      </c>
    </row>
    <row r="111" spans="1:48" s="17" customFormat="1" ht="24.5" thickBot="1">
      <c r="A111" s="340" t="s">
        <v>733</v>
      </c>
      <c r="B111" s="310"/>
      <c r="C111" s="311"/>
      <c r="D111" s="311"/>
      <c r="E111" s="311"/>
      <c r="F111" s="311"/>
      <c r="G111" s="311"/>
      <c r="H111" s="311"/>
      <c r="I111" s="311"/>
      <c r="J111" s="311"/>
      <c r="K111" s="312"/>
      <c r="L111" s="313"/>
      <c r="M111" s="311"/>
      <c r="N111" s="311"/>
      <c r="O111" s="311"/>
      <c r="P111" s="311"/>
      <c r="Q111" s="311"/>
      <c r="R111" s="311"/>
      <c r="S111" s="311"/>
      <c r="T111" s="311"/>
      <c r="U111" s="314"/>
      <c r="V111" s="310"/>
      <c r="W111" s="311"/>
      <c r="X111" s="311"/>
      <c r="Y111" s="311"/>
      <c r="Z111" s="311"/>
      <c r="AA111" s="311"/>
      <c r="AB111" s="311"/>
      <c r="AC111" s="311"/>
      <c r="AD111" s="311"/>
      <c r="AE111" s="311"/>
      <c r="AF111" s="312"/>
      <c r="AG111" s="341">
        <f>SUM(B111:AF111)</f>
        <v>0</v>
      </c>
      <c r="AH111" s="15"/>
      <c r="AI111" s="15"/>
      <c r="AM111" s="16"/>
      <c r="AN111" s="16"/>
      <c r="AO111" s="16"/>
      <c r="AP111" s="16"/>
      <c r="AQ111" s="16"/>
      <c r="AR111" s="16"/>
      <c r="AS111" s="16"/>
      <c r="AT111" s="16"/>
      <c r="AU111" s="16"/>
      <c r="AV111" s="16"/>
    </row>
    <row r="112" spans="1:48" ht="26.25" customHeight="1">
      <c r="A112" s="9" t="s">
        <v>784</v>
      </c>
      <c r="B112" s="1506">
        <f>B94</f>
        <v>0</v>
      </c>
      <c r="C112" s="1506"/>
      <c r="D112" s="18" t="s">
        <v>4</v>
      </c>
      <c r="E112" s="1507">
        <v>10</v>
      </c>
      <c r="F112" s="1507"/>
      <c r="G112" s="19" t="s">
        <v>5</v>
      </c>
      <c r="H112" s="20" t="s">
        <v>6</v>
      </c>
    </row>
    <row r="113" spans="1:53" ht="20.149999999999999" customHeight="1" thickBot="1">
      <c r="AJ113" s="3">
        <f>E112</f>
        <v>10</v>
      </c>
      <c r="AK113" s="3" t="s">
        <v>81</v>
      </c>
    </row>
    <row r="114" spans="1:53" ht="25" customHeight="1" thickBot="1">
      <c r="A114" s="21" t="s">
        <v>7</v>
      </c>
      <c r="B114" s="22">
        <v>1</v>
      </c>
      <c r="C114" s="23">
        <v>2</v>
      </c>
      <c r="D114" s="23">
        <v>3</v>
      </c>
      <c r="E114" s="23">
        <v>4</v>
      </c>
      <c r="F114" s="23">
        <v>5</v>
      </c>
      <c r="G114" s="23">
        <v>6</v>
      </c>
      <c r="H114" s="23">
        <v>7</v>
      </c>
      <c r="I114" s="23">
        <v>8</v>
      </c>
      <c r="J114" s="23">
        <v>9</v>
      </c>
      <c r="K114" s="24">
        <v>10</v>
      </c>
      <c r="L114" s="22">
        <v>11</v>
      </c>
      <c r="M114" s="23">
        <v>12</v>
      </c>
      <c r="N114" s="23">
        <v>13</v>
      </c>
      <c r="O114" s="23">
        <v>14</v>
      </c>
      <c r="P114" s="23">
        <v>15</v>
      </c>
      <c r="Q114" s="23">
        <v>16</v>
      </c>
      <c r="R114" s="23">
        <v>17</v>
      </c>
      <c r="S114" s="23">
        <v>18</v>
      </c>
      <c r="T114" s="23">
        <v>19</v>
      </c>
      <c r="U114" s="24">
        <v>20</v>
      </c>
      <c r="V114" s="22">
        <v>21</v>
      </c>
      <c r="W114" s="23">
        <v>22</v>
      </c>
      <c r="X114" s="23">
        <v>23</v>
      </c>
      <c r="Y114" s="23">
        <v>24</v>
      </c>
      <c r="Z114" s="23">
        <v>25</v>
      </c>
      <c r="AA114" s="23">
        <v>26</v>
      </c>
      <c r="AB114" s="23">
        <v>27</v>
      </c>
      <c r="AC114" s="23">
        <v>28</v>
      </c>
      <c r="AD114" s="23">
        <v>29</v>
      </c>
      <c r="AE114" s="23">
        <v>30</v>
      </c>
      <c r="AF114" s="24">
        <v>31</v>
      </c>
      <c r="AG114" s="1508" t="s">
        <v>1</v>
      </c>
      <c r="AK114" s="25" t="s">
        <v>734</v>
      </c>
      <c r="AL114" s="325" t="e">
        <f>ROUNDUP(AG117/AG116,1)</f>
        <v>#DIV/0!</v>
      </c>
      <c r="AS114" s="8"/>
      <c r="AT114" s="8"/>
      <c r="BA114" s="8"/>
    </row>
    <row r="115" spans="1:53" ht="25" customHeight="1" thickBot="1">
      <c r="A115" s="26" t="s">
        <v>8</v>
      </c>
      <c r="B115" s="38" t="s">
        <v>921</v>
      </c>
      <c r="C115" s="38" t="s">
        <v>723</v>
      </c>
      <c r="D115" s="38" t="s">
        <v>503</v>
      </c>
      <c r="E115" s="38" t="s">
        <v>504</v>
      </c>
      <c r="F115" s="38" t="s">
        <v>62</v>
      </c>
      <c r="G115" s="38" t="s">
        <v>505</v>
      </c>
      <c r="H115" s="38" t="s">
        <v>500</v>
      </c>
      <c r="I115" s="38" t="s">
        <v>501</v>
      </c>
      <c r="J115" s="38" t="s">
        <v>502</v>
      </c>
      <c r="K115" s="38" t="s">
        <v>503</v>
      </c>
      <c r="L115" s="38" t="s">
        <v>504</v>
      </c>
      <c r="M115" s="38" t="s">
        <v>62</v>
      </c>
      <c r="N115" s="38" t="s">
        <v>505</v>
      </c>
      <c r="O115" s="38" t="s">
        <v>500</v>
      </c>
      <c r="P115" s="38" t="s">
        <v>501</v>
      </c>
      <c r="Q115" s="38" t="s">
        <v>502</v>
      </c>
      <c r="R115" s="38" t="s">
        <v>503</v>
      </c>
      <c r="S115" s="38" t="s">
        <v>504</v>
      </c>
      <c r="T115" s="38" t="s">
        <v>62</v>
      </c>
      <c r="U115" s="38" t="s">
        <v>505</v>
      </c>
      <c r="V115" s="38" t="s">
        <v>500</v>
      </c>
      <c r="W115" s="38" t="s">
        <v>501</v>
      </c>
      <c r="X115" s="38" t="s">
        <v>502</v>
      </c>
      <c r="Y115" s="38" t="s">
        <v>503</v>
      </c>
      <c r="Z115" s="38" t="s">
        <v>504</v>
      </c>
      <c r="AA115" s="38" t="s">
        <v>62</v>
      </c>
      <c r="AB115" s="38" t="s">
        <v>505</v>
      </c>
      <c r="AC115" s="38" t="s">
        <v>500</v>
      </c>
      <c r="AD115" s="38" t="s">
        <v>501</v>
      </c>
      <c r="AE115" s="38" t="s">
        <v>502</v>
      </c>
      <c r="AF115" s="38" t="s">
        <v>503</v>
      </c>
      <c r="AG115" s="1509"/>
      <c r="AK115" s="1513" t="s">
        <v>726</v>
      </c>
      <c r="AL115" s="1511" t="e">
        <f>ROUND((AG119+AG121+AG123+AG125+AG126)/AG128*100,0) &amp;"％"</f>
        <v>#DIV/0!</v>
      </c>
    </row>
    <row r="116" spans="1:53" ht="25" customHeight="1" thickBot="1">
      <c r="A116" s="27" t="s">
        <v>9</v>
      </c>
      <c r="B116" s="278"/>
      <c r="C116" s="279"/>
      <c r="D116" s="279"/>
      <c r="E116" s="279"/>
      <c r="F116" s="279"/>
      <c r="G116" s="279"/>
      <c r="H116" s="279"/>
      <c r="I116" s="279"/>
      <c r="J116" s="279"/>
      <c r="K116" s="280"/>
      <c r="L116" s="278"/>
      <c r="M116" s="279"/>
      <c r="N116" s="279"/>
      <c r="O116" s="279"/>
      <c r="P116" s="279"/>
      <c r="Q116" s="279"/>
      <c r="R116" s="279"/>
      <c r="S116" s="279"/>
      <c r="T116" s="279"/>
      <c r="U116" s="280"/>
      <c r="V116" s="281"/>
      <c r="W116" s="279"/>
      <c r="X116" s="279"/>
      <c r="Y116" s="279"/>
      <c r="Z116" s="279"/>
      <c r="AA116" s="279"/>
      <c r="AB116" s="279"/>
      <c r="AC116" s="279"/>
      <c r="AD116" s="279"/>
      <c r="AE116" s="279"/>
      <c r="AF116" s="282"/>
      <c r="AG116" s="326">
        <f>COUNTIF(B116:AF116,"○")</f>
        <v>0</v>
      </c>
      <c r="AH116" s="28"/>
      <c r="AK116" s="1514"/>
      <c r="AL116" s="1512"/>
    </row>
    <row r="117" spans="1:53" ht="25" customHeight="1" thickBot="1">
      <c r="A117" s="27" t="s">
        <v>10</v>
      </c>
      <c r="B117" s="283">
        <f t="shared" ref="B117:AF117" si="23">SUM(B118:B126)</f>
        <v>0</v>
      </c>
      <c r="C117" s="284">
        <f t="shared" si="23"/>
        <v>0</v>
      </c>
      <c r="D117" s="284">
        <f t="shared" si="23"/>
        <v>0</v>
      </c>
      <c r="E117" s="284">
        <f t="shared" si="23"/>
        <v>0</v>
      </c>
      <c r="F117" s="284">
        <f t="shared" si="23"/>
        <v>0</v>
      </c>
      <c r="G117" s="284">
        <f t="shared" si="23"/>
        <v>0</v>
      </c>
      <c r="H117" s="284">
        <f t="shared" si="23"/>
        <v>0</v>
      </c>
      <c r="I117" s="284">
        <f t="shared" si="23"/>
        <v>0</v>
      </c>
      <c r="J117" s="284">
        <f t="shared" si="23"/>
        <v>0</v>
      </c>
      <c r="K117" s="285">
        <f t="shared" si="23"/>
        <v>0</v>
      </c>
      <c r="L117" s="283">
        <f t="shared" si="23"/>
        <v>0</v>
      </c>
      <c r="M117" s="284">
        <f t="shared" si="23"/>
        <v>0</v>
      </c>
      <c r="N117" s="284">
        <f t="shared" si="23"/>
        <v>0</v>
      </c>
      <c r="O117" s="284">
        <f t="shared" si="23"/>
        <v>0</v>
      </c>
      <c r="P117" s="284">
        <f t="shared" si="23"/>
        <v>0</v>
      </c>
      <c r="Q117" s="284">
        <f t="shared" si="23"/>
        <v>0</v>
      </c>
      <c r="R117" s="284">
        <f t="shared" si="23"/>
        <v>0</v>
      </c>
      <c r="S117" s="284">
        <f t="shared" si="23"/>
        <v>0</v>
      </c>
      <c r="T117" s="284">
        <f t="shared" si="23"/>
        <v>0</v>
      </c>
      <c r="U117" s="285">
        <f t="shared" si="23"/>
        <v>0</v>
      </c>
      <c r="V117" s="286">
        <f t="shared" si="23"/>
        <v>0</v>
      </c>
      <c r="W117" s="284">
        <f t="shared" si="23"/>
        <v>0</v>
      </c>
      <c r="X117" s="284">
        <f t="shared" si="23"/>
        <v>0</v>
      </c>
      <c r="Y117" s="284">
        <f t="shared" si="23"/>
        <v>0</v>
      </c>
      <c r="Z117" s="284">
        <f t="shared" si="23"/>
        <v>0</v>
      </c>
      <c r="AA117" s="284">
        <f t="shared" si="23"/>
        <v>0</v>
      </c>
      <c r="AB117" s="284">
        <f t="shared" si="23"/>
        <v>0</v>
      </c>
      <c r="AC117" s="284">
        <f t="shared" si="23"/>
        <v>0</v>
      </c>
      <c r="AD117" s="284">
        <f t="shared" si="23"/>
        <v>0</v>
      </c>
      <c r="AE117" s="284">
        <f t="shared" si="23"/>
        <v>0</v>
      </c>
      <c r="AF117" s="284">
        <f t="shared" si="23"/>
        <v>0</v>
      </c>
      <c r="AG117" s="327">
        <f>SUM(B117:AF117)</f>
        <v>0</v>
      </c>
      <c r="AH117" s="10"/>
      <c r="AI117" s="1504" t="s">
        <v>727</v>
      </c>
      <c r="AK117" s="25" t="s">
        <v>728</v>
      </c>
      <c r="AL117" s="328" t="e">
        <f>ROUND(SUM(AI119:AI126)/AG128,1)</f>
        <v>#DIV/0!</v>
      </c>
    </row>
    <row r="118" spans="1:53" ht="25" customHeight="1" thickBot="1">
      <c r="A118" s="27" t="s">
        <v>82</v>
      </c>
      <c r="B118" s="287"/>
      <c r="C118" s="282"/>
      <c r="D118" s="282"/>
      <c r="E118" s="282"/>
      <c r="F118" s="282"/>
      <c r="G118" s="282"/>
      <c r="H118" s="282"/>
      <c r="I118" s="282"/>
      <c r="J118" s="282"/>
      <c r="K118" s="280"/>
      <c r="L118" s="287"/>
      <c r="M118" s="282"/>
      <c r="N118" s="282"/>
      <c r="O118" s="282"/>
      <c r="P118" s="282"/>
      <c r="Q118" s="282"/>
      <c r="R118" s="282"/>
      <c r="S118" s="282"/>
      <c r="T118" s="282"/>
      <c r="U118" s="280"/>
      <c r="V118" s="288"/>
      <c r="W118" s="282"/>
      <c r="X118" s="282"/>
      <c r="Y118" s="282"/>
      <c r="Z118" s="282"/>
      <c r="AA118" s="282"/>
      <c r="AB118" s="282"/>
      <c r="AC118" s="282"/>
      <c r="AD118" s="282"/>
      <c r="AE118" s="282"/>
      <c r="AF118" s="282"/>
      <c r="AG118" s="327">
        <f>SUM(B118:AF118)</f>
        <v>0</v>
      </c>
      <c r="AI118" s="1505"/>
      <c r="AK118" s="13" t="s">
        <v>83</v>
      </c>
      <c r="AL118" s="329"/>
    </row>
    <row r="119" spans="1:53" ht="25" customHeight="1" thickBot="1">
      <c r="A119" s="29" t="s">
        <v>530</v>
      </c>
      <c r="B119" s="289"/>
      <c r="C119" s="290"/>
      <c r="D119" s="290"/>
      <c r="E119" s="290"/>
      <c r="F119" s="290"/>
      <c r="G119" s="290"/>
      <c r="H119" s="290"/>
      <c r="I119" s="290"/>
      <c r="J119" s="290"/>
      <c r="K119" s="291"/>
      <c r="L119" s="289"/>
      <c r="M119" s="290"/>
      <c r="N119" s="290"/>
      <c r="O119" s="290"/>
      <c r="P119" s="290"/>
      <c r="Q119" s="290"/>
      <c r="R119" s="290"/>
      <c r="S119" s="290"/>
      <c r="T119" s="290"/>
      <c r="U119" s="291"/>
      <c r="V119" s="292"/>
      <c r="W119" s="290"/>
      <c r="X119" s="290"/>
      <c r="Y119" s="290"/>
      <c r="Z119" s="290"/>
      <c r="AA119" s="290"/>
      <c r="AB119" s="290"/>
      <c r="AC119" s="290"/>
      <c r="AD119" s="290"/>
      <c r="AE119" s="290"/>
      <c r="AF119" s="290"/>
      <c r="AG119" s="330">
        <f t="shared" ref="AG119:AG127" si="24">SUM(B119:AF119)</f>
        <v>0</v>
      </c>
      <c r="AH119" s="30" t="s">
        <v>740</v>
      </c>
      <c r="AI119" s="331">
        <f>AG119*2</f>
        <v>0</v>
      </c>
      <c r="AK119" s="13" t="s">
        <v>84</v>
      </c>
      <c r="AL119" s="332" t="e">
        <f>AL114/AE2</f>
        <v>#DIV/0!</v>
      </c>
    </row>
    <row r="120" spans="1:53" ht="25" customHeight="1" thickBot="1">
      <c r="A120" s="29" t="s">
        <v>85</v>
      </c>
      <c r="B120" s="293"/>
      <c r="C120" s="294"/>
      <c r="D120" s="294"/>
      <c r="E120" s="294"/>
      <c r="F120" s="294"/>
      <c r="G120" s="294"/>
      <c r="H120" s="294"/>
      <c r="I120" s="294"/>
      <c r="J120" s="294"/>
      <c r="K120" s="295"/>
      <c r="L120" s="293"/>
      <c r="M120" s="294"/>
      <c r="N120" s="294"/>
      <c r="O120" s="294"/>
      <c r="P120" s="294"/>
      <c r="Q120" s="294"/>
      <c r="R120" s="294"/>
      <c r="S120" s="294"/>
      <c r="T120" s="294"/>
      <c r="U120" s="295"/>
      <c r="V120" s="296"/>
      <c r="W120" s="294"/>
      <c r="X120" s="294"/>
      <c r="Y120" s="294"/>
      <c r="Z120" s="294"/>
      <c r="AA120" s="294"/>
      <c r="AB120" s="294"/>
      <c r="AC120" s="294"/>
      <c r="AD120" s="294"/>
      <c r="AE120" s="294"/>
      <c r="AF120" s="297"/>
      <c r="AG120" s="330">
        <f t="shared" si="24"/>
        <v>0</v>
      </c>
      <c r="AH120" s="30" t="s">
        <v>736</v>
      </c>
      <c r="AI120" s="331">
        <f>AG120*2</f>
        <v>0</v>
      </c>
      <c r="AJ120" s="15"/>
      <c r="AK120" s="333" t="s">
        <v>730</v>
      </c>
      <c r="AL120" s="334" t="e">
        <f>ROUND((AG129)/AG117*100,0) &amp;"％"</f>
        <v>#DIV/0!</v>
      </c>
    </row>
    <row r="121" spans="1:53" ht="25" customHeight="1" thickBot="1">
      <c r="A121" s="31" t="s">
        <v>531</v>
      </c>
      <c r="B121" s="293"/>
      <c r="C121" s="294"/>
      <c r="D121" s="294"/>
      <c r="E121" s="294"/>
      <c r="F121" s="294"/>
      <c r="G121" s="294"/>
      <c r="H121" s="294"/>
      <c r="I121" s="294"/>
      <c r="J121" s="294"/>
      <c r="K121" s="295"/>
      <c r="L121" s="293"/>
      <c r="M121" s="294"/>
      <c r="N121" s="294"/>
      <c r="O121" s="294"/>
      <c r="P121" s="294"/>
      <c r="Q121" s="294"/>
      <c r="R121" s="294"/>
      <c r="S121" s="294"/>
      <c r="T121" s="294"/>
      <c r="U121" s="295"/>
      <c r="V121" s="296"/>
      <c r="W121" s="294"/>
      <c r="X121" s="294"/>
      <c r="Y121" s="294"/>
      <c r="Z121" s="294"/>
      <c r="AA121" s="294"/>
      <c r="AB121" s="294"/>
      <c r="AC121" s="294"/>
      <c r="AD121" s="294"/>
      <c r="AE121" s="294"/>
      <c r="AF121" s="297"/>
      <c r="AG121" s="330">
        <f t="shared" si="24"/>
        <v>0</v>
      </c>
      <c r="AH121" s="30" t="s">
        <v>118</v>
      </c>
      <c r="AI121" s="331">
        <f>AG121*3</f>
        <v>0</v>
      </c>
    </row>
    <row r="122" spans="1:53" ht="25" customHeight="1" thickBot="1">
      <c r="A122" s="29" t="s">
        <v>86</v>
      </c>
      <c r="B122" s="293"/>
      <c r="C122" s="294"/>
      <c r="D122" s="294"/>
      <c r="E122" s="294"/>
      <c r="F122" s="294"/>
      <c r="G122" s="294"/>
      <c r="H122" s="294"/>
      <c r="I122" s="294"/>
      <c r="J122" s="294"/>
      <c r="K122" s="295"/>
      <c r="L122" s="293"/>
      <c r="M122" s="294"/>
      <c r="N122" s="294"/>
      <c r="O122" s="294"/>
      <c r="P122" s="294"/>
      <c r="Q122" s="294"/>
      <c r="R122" s="294"/>
      <c r="S122" s="294"/>
      <c r="T122" s="294"/>
      <c r="U122" s="295"/>
      <c r="V122" s="296"/>
      <c r="W122" s="294"/>
      <c r="X122" s="294"/>
      <c r="Y122" s="294"/>
      <c r="Z122" s="294"/>
      <c r="AA122" s="294"/>
      <c r="AB122" s="294"/>
      <c r="AC122" s="294"/>
      <c r="AD122" s="294"/>
      <c r="AE122" s="294"/>
      <c r="AF122" s="297"/>
      <c r="AG122" s="330">
        <f t="shared" si="24"/>
        <v>0</v>
      </c>
      <c r="AH122" s="30" t="s">
        <v>118</v>
      </c>
      <c r="AI122" s="331">
        <f>AG122*3</f>
        <v>0</v>
      </c>
    </row>
    <row r="123" spans="1:53" ht="25" customHeight="1" thickBot="1">
      <c r="A123" s="33" t="s">
        <v>532</v>
      </c>
      <c r="B123" s="293"/>
      <c r="C123" s="294"/>
      <c r="D123" s="294"/>
      <c r="E123" s="294"/>
      <c r="F123" s="294"/>
      <c r="G123" s="294"/>
      <c r="H123" s="294"/>
      <c r="I123" s="294"/>
      <c r="J123" s="294"/>
      <c r="K123" s="295"/>
      <c r="L123" s="293"/>
      <c r="M123" s="294"/>
      <c r="N123" s="294"/>
      <c r="O123" s="294"/>
      <c r="P123" s="294"/>
      <c r="Q123" s="294"/>
      <c r="R123" s="294"/>
      <c r="S123" s="294"/>
      <c r="T123" s="294"/>
      <c r="U123" s="295"/>
      <c r="V123" s="296"/>
      <c r="W123" s="294"/>
      <c r="X123" s="294"/>
      <c r="Y123" s="294"/>
      <c r="Z123" s="294"/>
      <c r="AA123" s="294"/>
      <c r="AB123" s="294"/>
      <c r="AC123" s="294"/>
      <c r="AD123" s="294"/>
      <c r="AE123" s="294"/>
      <c r="AF123" s="297"/>
      <c r="AG123" s="335">
        <f t="shared" si="24"/>
        <v>0</v>
      </c>
      <c r="AH123" s="30" t="s">
        <v>119</v>
      </c>
      <c r="AI123" s="336">
        <f>AG123*4</f>
        <v>0</v>
      </c>
    </row>
    <row r="124" spans="1:53" ht="25" customHeight="1" thickBot="1">
      <c r="A124" s="34" t="s">
        <v>87</v>
      </c>
      <c r="B124" s="298"/>
      <c r="C124" s="299"/>
      <c r="D124" s="299"/>
      <c r="E124" s="299"/>
      <c r="F124" s="299"/>
      <c r="G124" s="299"/>
      <c r="H124" s="299"/>
      <c r="I124" s="299"/>
      <c r="J124" s="299"/>
      <c r="K124" s="300"/>
      <c r="L124" s="298"/>
      <c r="M124" s="299"/>
      <c r="N124" s="299"/>
      <c r="O124" s="299"/>
      <c r="P124" s="299"/>
      <c r="Q124" s="299"/>
      <c r="R124" s="299"/>
      <c r="S124" s="299"/>
      <c r="T124" s="299"/>
      <c r="U124" s="300"/>
      <c r="V124" s="301"/>
      <c r="W124" s="299"/>
      <c r="X124" s="299"/>
      <c r="Y124" s="299"/>
      <c r="Z124" s="299"/>
      <c r="AA124" s="299"/>
      <c r="AB124" s="299"/>
      <c r="AC124" s="299"/>
      <c r="AD124" s="299"/>
      <c r="AE124" s="299"/>
      <c r="AF124" s="302"/>
      <c r="AG124" s="335">
        <f t="shared" si="24"/>
        <v>0</v>
      </c>
      <c r="AH124" s="30" t="s">
        <v>119</v>
      </c>
      <c r="AI124" s="336">
        <f>AG124*4</f>
        <v>0</v>
      </c>
    </row>
    <row r="125" spans="1:53" ht="25" customHeight="1" thickBot="1">
      <c r="A125" s="33" t="s">
        <v>120</v>
      </c>
      <c r="B125" s="298"/>
      <c r="C125" s="299"/>
      <c r="D125" s="299"/>
      <c r="E125" s="299"/>
      <c r="F125" s="299"/>
      <c r="G125" s="299"/>
      <c r="H125" s="299"/>
      <c r="I125" s="299"/>
      <c r="J125" s="299"/>
      <c r="K125" s="300"/>
      <c r="L125" s="298"/>
      <c r="M125" s="299"/>
      <c r="N125" s="299"/>
      <c r="O125" s="299"/>
      <c r="P125" s="299"/>
      <c r="Q125" s="299"/>
      <c r="R125" s="299"/>
      <c r="S125" s="299"/>
      <c r="T125" s="299"/>
      <c r="U125" s="300"/>
      <c r="V125" s="301"/>
      <c r="W125" s="299"/>
      <c r="X125" s="299"/>
      <c r="Y125" s="299"/>
      <c r="Z125" s="299"/>
      <c r="AA125" s="299"/>
      <c r="AB125" s="299"/>
      <c r="AC125" s="299"/>
      <c r="AD125" s="299"/>
      <c r="AE125" s="299"/>
      <c r="AF125" s="302"/>
      <c r="AG125" s="335">
        <f t="shared" si="24"/>
        <v>0</v>
      </c>
      <c r="AH125" s="30" t="s">
        <v>121</v>
      </c>
      <c r="AI125" s="337">
        <f>AG125*5</f>
        <v>0</v>
      </c>
    </row>
    <row r="126" spans="1:53" ht="25" customHeight="1" thickBot="1">
      <c r="A126" s="26" t="s">
        <v>122</v>
      </c>
      <c r="B126" s="315"/>
      <c r="C126" s="316"/>
      <c r="D126" s="316"/>
      <c r="E126" s="316"/>
      <c r="F126" s="316"/>
      <c r="G126" s="316"/>
      <c r="H126" s="316"/>
      <c r="I126" s="316"/>
      <c r="J126" s="316"/>
      <c r="K126" s="317"/>
      <c r="L126" s="315"/>
      <c r="M126" s="316"/>
      <c r="N126" s="316"/>
      <c r="O126" s="316"/>
      <c r="P126" s="316"/>
      <c r="Q126" s="316"/>
      <c r="R126" s="316"/>
      <c r="S126" s="316"/>
      <c r="T126" s="316"/>
      <c r="U126" s="317"/>
      <c r="V126" s="318"/>
      <c r="W126" s="316"/>
      <c r="X126" s="316"/>
      <c r="Y126" s="316"/>
      <c r="Z126" s="316"/>
      <c r="AA126" s="316"/>
      <c r="AB126" s="316"/>
      <c r="AC126" s="316"/>
      <c r="AD126" s="316"/>
      <c r="AE126" s="316"/>
      <c r="AF126" s="319"/>
      <c r="AG126" s="342">
        <f t="shared" si="24"/>
        <v>0</v>
      </c>
      <c r="AH126" s="30" t="s">
        <v>123</v>
      </c>
      <c r="AI126" s="337">
        <f>AG126*6</f>
        <v>0</v>
      </c>
    </row>
    <row r="127" spans="1:53" ht="24.75" customHeight="1" thickBot="1">
      <c r="A127" s="90" t="s">
        <v>731</v>
      </c>
      <c r="B127" s="292"/>
      <c r="C127" s="290"/>
      <c r="D127" s="290"/>
      <c r="E127" s="290"/>
      <c r="F127" s="290"/>
      <c r="G127" s="290"/>
      <c r="H127" s="290"/>
      <c r="I127" s="290"/>
      <c r="J127" s="290"/>
      <c r="K127" s="291"/>
      <c r="L127" s="289"/>
      <c r="M127" s="290"/>
      <c r="N127" s="290"/>
      <c r="O127" s="290"/>
      <c r="P127" s="290"/>
      <c r="Q127" s="290"/>
      <c r="R127" s="290"/>
      <c r="S127" s="290"/>
      <c r="T127" s="290"/>
      <c r="U127" s="291"/>
      <c r="V127" s="292"/>
      <c r="W127" s="290"/>
      <c r="X127" s="290"/>
      <c r="Y127" s="290"/>
      <c r="Z127" s="290"/>
      <c r="AA127" s="290"/>
      <c r="AB127" s="290"/>
      <c r="AC127" s="290"/>
      <c r="AD127" s="290"/>
      <c r="AE127" s="290"/>
      <c r="AF127" s="308"/>
      <c r="AG127" s="339">
        <f t="shared" si="24"/>
        <v>0</v>
      </c>
      <c r="AH127" s="42"/>
      <c r="AI127" s="89"/>
    </row>
    <row r="128" spans="1:53" ht="25" customHeight="1" thickBot="1">
      <c r="A128" s="43" t="s">
        <v>732</v>
      </c>
      <c r="B128" s="286">
        <f t="shared" ref="B128:AF128" si="25">SUM(B119:B126)</f>
        <v>0</v>
      </c>
      <c r="C128" s="284">
        <f t="shared" si="25"/>
        <v>0</v>
      </c>
      <c r="D128" s="284">
        <f t="shared" si="25"/>
        <v>0</v>
      </c>
      <c r="E128" s="284">
        <f t="shared" si="25"/>
        <v>0</v>
      </c>
      <c r="F128" s="284">
        <f t="shared" si="25"/>
        <v>0</v>
      </c>
      <c r="G128" s="284">
        <f t="shared" si="25"/>
        <v>0</v>
      </c>
      <c r="H128" s="284">
        <f t="shared" si="25"/>
        <v>0</v>
      </c>
      <c r="I128" s="284">
        <f t="shared" si="25"/>
        <v>0</v>
      </c>
      <c r="J128" s="284">
        <f t="shared" si="25"/>
        <v>0</v>
      </c>
      <c r="K128" s="285">
        <f t="shared" si="25"/>
        <v>0</v>
      </c>
      <c r="L128" s="283">
        <f t="shared" si="25"/>
        <v>0</v>
      </c>
      <c r="M128" s="284">
        <f t="shared" si="25"/>
        <v>0</v>
      </c>
      <c r="N128" s="284">
        <f t="shared" si="25"/>
        <v>0</v>
      </c>
      <c r="O128" s="284">
        <f t="shared" si="25"/>
        <v>0</v>
      </c>
      <c r="P128" s="284">
        <f t="shared" si="25"/>
        <v>0</v>
      </c>
      <c r="Q128" s="284">
        <f t="shared" si="25"/>
        <v>0</v>
      </c>
      <c r="R128" s="284">
        <f t="shared" si="25"/>
        <v>0</v>
      </c>
      <c r="S128" s="284">
        <f t="shared" si="25"/>
        <v>0</v>
      </c>
      <c r="T128" s="284">
        <f t="shared" si="25"/>
        <v>0</v>
      </c>
      <c r="U128" s="285">
        <f t="shared" si="25"/>
        <v>0</v>
      </c>
      <c r="V128" s="286">
        <f t="shared" si="25"/>
        <v>0</v>
      </c>
      <c r="W128" s="284">
        <f t="shared" si="25"/>
        <v>0</v>
      </c>
      <c r="X128" s="284">
        <f t="shared" si="25"/>
        <v>0</v>
      </c>
      <c r="Y128" s="284">
        <f t="shared" si="25"/>
        <v>0</v>
      </c>
      <c r="Z128" s="284">
        <f t="shared" si="25"/>
        <v>0</v>
      </c>
      <c r="AA128" s="284">
        <f t="shared" si="25"/>
        <v>0</v>
      </c>
      <c r="AB128" s="284">
        <f t="shared" si="25"/>
        <v>0</v>
      </c>
      <c r="AC128" s="284">
        <f t="shared" si="25"/>
        <v>0</v>
      </c>
      <c r="AD128" s="284">
        <f t="shared" si="25"/>
        <v>0</v>
      </c>
      <c r="AE128" s="284">
        <f t="shared" si="25"/>
        <v>0</v>
      </c>
      <c r="AF128" s="309">
        <f t="shared" si="25"/>
        <v>0</v>
      </c>
      <c r="AG128" s="327">
        <f t="shared" ref="AG128" si="26">SUM(AG119:AG126)</f>
        <v>0</v>
      </c>
      <c r="AH128" s="42" t="s">
        <v>1</v>
      </c>
      <c r="AI128" s="336">
        <f>SUM(AI119:AI126)</f>
        <v>0</v>
      </c>
    </row>
    <row r="129" spans="1:53" s="17" customFormat="1" ht="24.5" thickBot="1">
      <c r="A129" s="340" t="s">
        <v>733</v>
      </c>
      <c r="B129" s="310"/>
      <c r="C129" s="311"/>
      <c r="D129" s="311"/>
      <c r="E129" s="311"/>
      <c r="F129" s="311"/>
      <c r="G129" s="311"/>
      <c r="H129" s="311"/>
      <c r="I129" s="311"/>
      <c r="J129" s="311"/>
      <c r="K129" s="312"/>
      <c r="L129" s="313"/>
      <c r="M129" s="311"/>
      <c r="N129" s="311"/>
      <c r="O129" s="311"/>
      <c r="P129" s="311"/>
      <c r="Q129" s="311"/>
      <c r="R129" s="311"/>
      <c r="S129" s="311"/>
      <c r="T129" s="311"/>
      <c r="U129" s="314"/>
      <c r="V129" s="310"/>
      <c r="W129" s="311"/>
      <c r="X129" s="311"/>
      <c r="Y129" s="311"/>
      <c r="Z129" s="311"/>
      <c r="AA129" s="311"/>
      <c r="AB129" s="311"/>
      <c r="AC129" s="311"/>
      <c r="AD129" s="311"/>
      <c r="AE129" s="311"/>
      <c r="AF129" s="312"/>
      <c r="AG129" s="341">
        <f>SUM(B129:AF129)</f>
        <v>0</v>
      </c>
      <c r="AH129" s="15"/>
      <c r="AI129" s="15"/>
      <c r="AM129" s="16"/>
      <c r="AN129" s="16"/>
      <c r="AO129" s="16"/>
      <c r="AP129" s="16"/>
      <c r="AQ129" s="16"/>
      <c r="AR129" s="16"/>
      <c r="AS129" s="16"/>
      <c r="AT129" s="16"/>
      <c r="AU129" s="16"/>
      <c r="AV129" s="16"/>
    </row>
    <row r="130" spans="1:53" ht="26.25" customHeight="1">
      <c r="A130" s="9" t="s">
        <v>784</v>
      </c>
      <c r="B130" s="1506">
        <f>B112</f>
        <v>0</v>
      </c>
      <c r="C130" s="1506"/>
      <c r="D130" s="18" t="s">
        <v>4</v>
      </c>
      <c r="E130" s="1507">
        <v>11</v>
      </c>
      <c r="F130" s="1507"/>
      <c r="G130" s="19" t="s">
        <v>5</v>
      </c>
      <c r="H130" s="20" t="s">
        <v>6</v>
      </c>
    </row>
    <row r="131" spans="1:53" ht="20.149999999999999" customHeight="1" thickBot="1">
      <c r="AJ131" s="3">
        <f>E130</f>
        <v>11</v>
      </c>
      <c r="AK131" s="3" t="s">
        <v>81</v>
      </c>
    </row>
    <row r="132" spans="1:53" ht="25" customHeight="1" thickBot="1">
      <c r="A132" s="21" t="s">
        <v>7</v>
      </c>
      <c r="B132" s="22">
        <v>1</v>
      </c>
      <c r="C132" s="23">
        <v>2</v>
      </c>
      <c r="D132" s="23">
        <v>3</v>
      </c>
      <c r="E132" s="23">
        <v>4</v>
      </c>
      <c r="F132" s="23">
        <v>5</v>
      </c>
      <c r="G132" s="23">
        <v>6</v>
      </c>
      <c r="H132" s="23">
        <v>7</v>
      </c>
      <c r="I132" s="23">
        <v>8</v>
      </c>
      <c r="J132" s="23">
        <v>9</v>
      </c>
      <c r="K132" s="24">
        <v>10</v>
      </c>
      <c r="L132" s="22">
        <v>11</v>
      </c>
      <c r="M132" s="23">
        <v>12</v>
      </c>
      <c r="N132" s="23">
        <v>13</v>
      </c>
      <c r="O132" s="23">
        <v>14</v>
      </c>
      <c r="P132" s="23">
        <v>15</v>
      </c>
      <c r="Q132" s="23">
        <v>16</v>
      </c>
      <c r="R132" s="23">
        <v>17</v>
      </c>
      <c r="S132" s="23">
        <v>18</v>
      </c>
      <c r="T132" s="23">
        <v>19</v>
      </c>
      <c r="U132" s="24">
        <v>20</v>
      </c>
      <c r="V132" s="22">
        <v>21</v>
      </c>
      <c r="W132" s="23">
        <v>22</v>
      </c>
      <c r="X132" s="23">
        <v>23</v>
      </c>
      <c r="Y132" s="23">
        <v>24</v>
      </c>
      <c r="Z132" s="23">
        <v>25</v>
      </c>
      <c r="AA132" s="23">
        <v>26</v>
      </c>
      <c r="AB132" s="23">
        <v>27</v>
      </c>
      <c r="AC132" s="23">
        <v>28</v>
      </c>
      <c r="AD132" s="23">
        <v>29</v>
      </c>
      <c r="AE132" s="23">
        <v>30</v>
      </c>
      <c r="AF132" s="24"/>
      <c r="AG132" s="1508" t="s">
        <v>1</v>
      </c>
      <c r="AK132" s="25" t="s">
        <v>734</v>
      </c>
      <c r="AL132" s="325" t="e">
        <f>ROUNDUP(AG135/AG134,1)</f>
        <v>#DIV/0!</v>
      </c>
      <c r="AS132" s="8"/>
      <c r="AT132" s="8"/>
      <c r="BA132" s="8"/>
    </row>
    <row r="133" spans="1:53" ht="25" customHeight="1" thickBot="1">
      <c r="A133" s="26" t="s">
        <v>8</v>
      </c>
      <c r="B133" s="38" t="s">
        <v>68</v>
      </c>
      <c r="C133" s="38" t="s">
        <v>917</v>
      </c>
      <c r="D133" s="38" t="s">
        <v>505</v>
      </c>
      <c r="E133" s="38" t="s">
        <v>500</v>
      </c>
      <c r="F133" s="38" t="s">
        <v>501</v>
      </c>
      <c r="G133" s="38" t="s">
        <v>502</v>
      </c>
      <c r="H133" s="38" t="s">
        <v>503</v>
      </c>
      <c r="I133" s="38" t="s">
        <v>504</v>
      </c>
      <c r="J133" s="38" t="s">
        <v>62</v>
      </c>
      <c r="K133" s="38" t="s">
        <v>505</v>
      </c>
      <c r="L133" s="38" t="s">
        <v>500</v>
      </c>
      <c r="M133" s="38" t="s">
        <v>501</v>
      </c>
      <c r="N133" s="38" t="s">
        <v>502</v>
      </c>
      <c r="O133" s="38" t="s">
        <v>503</v>
      </c>
      <c r="P133" s="38" t="s">
        <v>504</v>
      </c>
      <c r="Q133" s="38" t="s">
        <v>62</v>
      </c>
      <c r="R133" s="38" t="s">
        <v>505</v>
      </c>
      <c r="S133" s="38" t="s">
        <v>500</v>
      </c>
      <c r="T133" s="38" t="s">
        <v>501</v>
      </c>
      <c r="U133" s="38" t="s">
        <v>502</v>
      </c>
      <c r="V133" s="38" t="s">
        <v>503</v>
      </c>
      <c r="W133" s="38" t="s">
        <v>504</v>
      </c>
      <c r="X133" s="38" t="s">
        <v>62</v>
      </c>
      <c r="Y133" s="38" t="s">
        <v>505</v>
      </c>
      <c r="Z133" s="38" t="s">
        <v>500</v>
      </c>
      <c r="AA133" s="38" t="s">
        <v>501</v>
      </c>
      <c r="AB133" s="38" t="s">
        <v>502</v>
      </c>
      <c r="AC133" s="38" t="s">
        <v>503</v>
      </c>
      <c r="AD133" s="38" t="s">
        <v>504</v>
      </c>
      <c r="AE133" s="38" t="s">
        <v>62</v>
      </c>
      <c r="AF133" s="40"/>
      <c r="AG133" s="1509"/>
      <c r="AK133" s="1513" t="s">
        <v>726</v>
      </c>
      <c r="AL133" s="1511" t="e">
        <f>ROUND((AG137+AG139+AG141+AG143+AG144)/AG146*100,0) &amp;"％"</f>
        <v>#DIV/0!</v>
      </c>
    </row>
    <row r="134" spans="1:53" ht="25" customHeight="1" thickBot="1">
      <c r="A134" s="27" t="s">
        <v>9</v>
      </c>
      <c r="B134" s="278"/>
      <c r="C134" s="279"/>
      <c r="D134" s="279"/>
      <c r="E134" s="279"/>
      <c r="F134" s="279"/>
      <c r="G134" s="279"/>
      <c r="H134" s="279"/>
      <c r="I134" s="279"/>
      <c r="J134" s="279"/>
      <c r="K134" s="280"/>
      <c r="L134" s="278"/>
      <c r="M134" s="279"/>
      <c r="N134" s="279"/>
      <c r="O134" s="279"/>
      <c r="P134" s="279"/>
      <c r="Q134" s="279"/>
      <c r="R134" s="279"/>
      <c r="S134" s="279"/>
      <c r="T134" s="279"/>
      <c r="U134" s="280"/>
      <c r="V134" s="281"/>
      <c r="W134" s="279"/>
      <c r="X134" s="279"/>
      <c r="Y134" s="279"/>
      <c r="Z134" s="279"/>
      <c r="AA134" s="279"/>
      <c r="AB134" s="279"/>
      <c r="AC134" s="279"/>
      <c r="AD134" s="279"/>
      <c r="AE134" s="279"/>
      <c r="AF134" s="282"/>
      <c r="AG134" s="326">
        <f>COUNTIF(B134:AF134,"○")</f>
        <v>0</v>
      </c>
      <c r="AH134" s="28"/>
      <c r="AK134" s="1514"/>
      <c r="AL134" s="1512"/>
    </row>
    <row r="135" spans="1:53" ht="25" customHeight="1" thickBot="1">
      <c r="A135" s="27" t="s">
        <v>10</v>
      </c>
      <c r="B135" s="283">
        <f t="shared" ref="B135:AF135" si="27">SUM(B136:B144)</f>
        <v>0</v>
      </c>
      <c r="C135" s="284">
        <f t="shared" si="27"/>
        <v>0</v>
      </c>
      <c r="D135" s="284">
        <f t="shared" si="27"/>
        <v>0</v>
      </c>
      <c r="E135" s="284">
        <f t="shared" si="27"/>
        <v>0</v>
      </c>
      <c r="F135" s="284">
        <f t="shared" si="27"/>
        <v>0</v>
      </c>
      <c r="G135" s="284">
        <f t="shared" si="27"/>
        <v>0</v>
      </c>
      <c r="H135" s="284">
        <f t="shared" si="27"/>
        <v>0</v>
      </c>
      <c r="I135" s="284">
        <f t="shared" si="27"/>
        <v>0</v>
      </c>
      <c r="J135" s="284">
        <f t="shared" si="27"/>
        <v>0</v>
      </c>
      <c r="K135" s="285">
        <f t="shared" si="27"/>
        <v>0</v>
      </c>
      <c r="L135" s="283">
        <f t="shared" si="27"/>
        <v>0</v>
      </c>
      <c r="M135" s="284">
        <f t="shared" si="27"/>
        <v>0</v>
      </c>
      <c r="N135" s="284">
        <f t="shared" si="27"/>
        <v>0</v>
      </c>
      <c r="O135" s="284">
        <f t="shared" si="27"/>
        <v>0</v>
      </c>
      <c r="P135" s="284">
        <f t="shared" si="27"/>
        <v>0</v>
      </c>
      <c r="Q135" s="284">
        <f t="shared" si="27"/>
        <v>0</v>
      </c>
      <c r="R135" s="284">
        <f t="shared" si="27"/>
        <v>0</v>
      </c>
      <c r="S135" s="284">
        <f t="shared" si="27"/>
        <v>0</v>
      </c>
      <c r="T135" s="284">
        <f t="shared" si="27"/>
        <v>0</v>
      </c>
      <c r="U135" s="285">
        <f t="shared" si="27"/>
        <v>0</v>
      </c>
      <c r="V135" s="286">
        <f t="shared" si="27"/>
        <v>0</v>
      </c>
      <c r="W135" s="284">
        <f t="shared" si="27"/>
        <v>0</v>
      </c>
      <c r="X135" s="284">
        <f t="shared" si="27"/>
        <v>0</v>
      </c>
      <c r="Y135" s="284">
        <f t="shared" si="27"/>
        <v>0</v>
      </c>
      <c r="Z135" s="284">
        <f t="shared" si="27"/>
        <v>0</v>
      </c>
      <c r="AA135" s="284">
        <f t="shared" si="27"/>
        <v>0</v>
      </c>
      <c r="AB135" s="284">
        <f t="shared" si="27"/>
        <v>0</v>
      </c>
      <c r="AC135" s="284">
        <f t="shared" si="27"/>
        <v>0</v>
      </c>
      <c r="AD135" s="284">
        <f t="shared" si="27"/>
        <v>0</v>
      </c>
      <c r="AE135" s="284">
        <f t="shared" si="27"/>
        <v>0</v>
      </c>
      <c r="AF135" s="284">
        <f t="shared" si="27"/>
        <v>0</v>
      </c>
      <c r="AG135" s="327">
        <f>SUM(B135:AF135)</f>
        <v>0</v>
      </c>
      <c r="AH135" s="10"/>
      <c r="AI135" s="1504" t="s">
        <v>727</v>
      </c>
      <c r="AK135" s="25" t="s">
        <v>728</v>
      </c>
      <c r="AL135" s="328" t="e">
        <f>ROUND(SUM(AI137:AI144)/AG146,1)</f>
        <v>#DIV/0!</v>
      </c>
    </row>
    <row r="136" spans="1:53" ht="25" customHeight="1" thickBot="1">
      <c r="A136" s="27" t="s">
        <v>82</v>
      </c>
      <c r="B136" s="287"/>
      <c r="C136" s="282"/>
      <c r="D136" s="282"/>
      <c r="E136" s="282"/>
      <c r="F136" s="282"/>
      <c r="G136" s="282"/>
      <c r="H136" s="282"/>
      <c r="I136" s="282"/>
      <c r="J136" s="282"/>
      <c r="K136" s="280"/>
      <c r="L136" s="287"/>
      <c r="M136" s="282"/>
      <c r="N136" s="282"/>
      <c r="O136" s="282"/>
      <c r="P136" s="282"/>
      <c r="Q136" s="282"/>
      <c r="R136" s="282"/>
      <c r="S136" s="282"/>
      <c r="T136" s="282"/>
      <c r="U136" s="280"/>
      <c r="V136" s="288"/>
      <c r="W136" s="282"/>
      <c r="X136" s="282"/>
      <c r="Y136" s="282"/>
      <c r="Z136" s="282"/>
      <c r="AA136" s="282"/>
      <c r="AB136" s="282"/>
      <c r="AC136" s="282"/>
      <c r="AD136" s="282"/>
      <c r="AE136" s="282"/>
      <c r="AF136" s="282"/>
      <c r="AG136" s="327">
        <f>SUM(B136:AF136)</f>
        <v>0</v>
      </c>
      <c r="AI136" s="1505"/>
      <c r="AK136" s="13" t="s">
        <v>83</v>
      </c>
      <c r="AL136" s="329"/>
    </row>
    <row r="137" spans="1:53" ht="25" customHeight="1" thickBot="1">
      <c r="A137" s="29" t="s">
        <v>530</v>
      </c>
      <c r="B137" s="289"/>
      <c r="C137" s="290"/>
      <c r="D137" s="290"/>
      <c r="E137" s="290"/>
      <c r="F137" s="290"/>
      <c r="G137" s="290"/>
      <c r="H137" s="290"/>
      <c r="I137" s="290"/>
      <c r="J137" s="290"/>
      <c r="K137" s="291"/>
      <c r="L137" s="289"/>
      <c r="M137" s="290"/>
      <c r="N137" s="290"/>
      <c r="O137" s="290"/>
      <c r="P137" s="290"/>
      <c r="Q137" s="290"/>
      <c r="R137" s="290"/>
      <c r="S137" s="290"/>
      <c r="T137" s="290"/>
      <c r="U137" s="291"/>
      <c r="V137" s="292"/>
      <c r="W137" s="290"/>
      <c r="X137" s="290"/>
      <c r="Y137" s="290"/>
      <c r="Z137" s="290"/>
      <c r="AA137" s="290"/>
      <c r="AB137" s="290"/>
      <c r="AC137" s="290"/>
      <c r="AD137" s="290"/>
      <c r="AE137" s="290"/>
      <c r="AF137" s="290"/>
      <c r="AG137" s="330">
        <f t="shared" ref="AG137:AG145" si="28">SUM(B137:AF137)</f>
        <v>0</v>
      </c>
      <c r="AH137" s="30" t="s">
        <v>741</v>
      </c>
      <c r="AI137" s="331">
        <f>AG137*2</f>
        <v>0</v>
      </c>
      <c r="AK137" s="13" t="s">
        <v>84</v>
      </c>
      <c r="AL137" s="332" t="e">
        <f>AL132/AE2</f>
        <v>#DIV/0!</v>
      </c>
    </row>
    <row r="138" spans="1:53" ht="25" customHeight="1" thickBot="1">
      <c r="A138" s="29" t="s">
        <v>85</v>
      </c>
      <c r="B138" s="293"/>
      <c r="C138" s="294"/>
      <c r="D138" s="294"/>
      <c r="E138" s="294"/>
      <c r="F138" s="294"/>
      <c r="G138" s="294"/>
      <c r="H138" s="294"/>
      <c r="I138" s="294"/>
      <c r="J138" s="294"/>
      <c r="K138" s="295"/>
      <c r="L138" s="293"/>
      <c r="M138" s="294"/>
      <c r="N138" s="294"/>
      <c r="O138" s="294"/>
      <c r="P138" s="294"/>
      <c r="Q138" s="294"/>
      <c r="R138" s="294"/>
      <c r="S138" s="294"/>
      <c r="T138" s="294"/>
      <c r="U138" s="295"/>
      <c r="V138" s="296"/>
      <c r="W138" s="294"/>
      <c r="X138" s="294"/>
      <c r="Y138" s="294"/>
      <c r="Z138" s="294"/>
      <c r="AA138" s="294"/>
      <c r="AB138" s="294"/>
      <c r="AC138" s="294"/>
      <c r="AD138" s="294"/>
      <c r="AE138" s="294"/>
      <c r="AF138" s="297"/>
      <c r="AG138" s="330">
        <f t="shared" si="28"/>
        <v>0</v>
      </c>
      <c r="AH138" s="30" t="s">
        <v>729</v>
      </c>
      <c r="AI138" s="331">
        <f>AG138*2</f>
        <v>0</v>
      </c>
      <c r="AJ138" s="15"/>
      <c r="AK138" s="333" t="s">
        <v>730</v>
      </c>
      <c r="AL138" s="334" t="e">
        <f>ROUND((AG147)/AG135*100,0) &amp;"％"</f>
        <v>#DIV/0!</v>
      </c>
    </row>
    <row r="139" spans="1:53" ht="25" customHeight="1" thickBot="1">
      <c r="A139" s="31" t="s">
        <v>531</v>
      </c>
      <c r="B139" s="293"/>
      <c r="C139" s="294"/>
      <c r="D139" s="294"/>
      <c r="E139" s="294"/>
      <c r="F139" s="294"/>
      <c r="G139" s="294"/>
      <c r="H139" s="294"/>
      <c r="I139" s="294"/>
      <c r="J139" s="294"/>
      <c r="K139" s="295"/>
      <c r="L139" s="293"/>
      <c r="M139" s="294"/>
      <c r="N139" s="294"/>
      <c r="O139" s="294"/>
      <c r="P139" s="294"/>
      <c r="Q139" s="294"/>
      <c r="R139" s="294"/>
      <c r="S139" s="294"/>
      <c r="T139" s="294"/>
      <c r="U139" s="295"/>
      <c r="V139" s="296"/>
      <c r="W139" s="294"/>
      <c r="X139" s="294"/>
      <c r="Y139" s="294"/>
      <c r="Z139" s="294"/>
      <c r="AA139" s="294"/>
      <c r="AB139" s="294"/>
      <c r="AC139" s="294"/>
      <c r="AD139" s="294"/>
      <c r="AE139" s="294"/>
      <c r="AF139" s="297"/>
      <c r="AG139" s="330">
        <f t="shared" si="28"/>
        <v>0</v>
      </c>
      <c r="AH139" s="30" t="s">
        <v>118</v>
      </c>
      <c r="AI139" s="331">
        <f>AG139*3</f>
        <v>0</v>
      </c>
    </row>
    <row r="140" spans="1:53" ht="25" customHeight="1" thickBot="1">
      <c r="A140" s="29" t="s">
        <v>86</v>
      </c>
      <c r="B140" s="293"/>
      <c r="C140" s="294"/>
      <c r="D140" s="294"/>
      <c r="E140" s="294"/>
      <c r="F140" s="294"/>
      <c r="G140" s="294"/>
      <c r="H140" s="294"/>
      <c r="I140" s="294"/>
      <c r="J140" s="294"/>
      <c r="K140" s="295"/>
      <c r="L140" s="293"/>
      <c r="M140" s="294"/>
      <c r="N140" s="294"/>
      <c r="O140" s="294"/>
      <c r="P140" s="294"/>
      <c r="Q140" s="294"/>
      <c r="R140" s="294"/>
      <c r="S140" s="294"/>
      <c r="T140" s="294"/>
      <c r="U140" s="295"/>
      <c r="V140" s="296"/>
      <c r="W140" s="294"/>
      <c r="X140" s="294"/>
      <c r="Y140" s="294"/>
      <c r="Z140" s="294"/>
      <c r="AA140" s="294"/>
      <c r="AB140" s="294"/>
      <c r="AC140" s="294"/>
      <c r="AD140" s="294"/>
      <c r="AE140" s="294"/>
      <c r="AF140" s="297"/>
      <c r="AG140" s="330">
        <f t="shared" si="28"/>
        <v>0</v>
      </c>
      <c r="AH140" s="30" t="s">
        <v>118</v>
      </c>
      <c r="AI140" s="331">
        <f>AG140*3</f>
        <v>0</v>
      </c>
    </row>
    <row r="141" spans="1:53" ht="25" customHeight="1" thickBot="1">
      <c r="A141" s="33" t="s">
        <v>532</v>
      </c>
      <c r="B141" s="293"/>
      <c r="C141" s="294"/>
      <c r="D141" s="294"/>
      <c r="E141" s="294"/>
      <c r="F141" s="294"/>
      <c r="G141" s="294"/>
      <c r="H141" s="294"/>
      <c r="I141" s="294"/>
      <c r="J141" s="294"/>
      <c r="K141" s="295"/>
      <c r="L141" s="293"/>
      <c r="M141" s="294"/>
      <c r="N141" s="294"/>
      <c r="O141" s="294"/>
      <c r="P141" s="294"/>
      <c r="Q141" s="294"/>
      <c r="R141" s="294"/>
      <c r="S141" s="294"/>
      <c r="T141" s="294"/>
      <c r="U141" s="295"/>
      <c r="V141" s="296"/>
      <c r="W141" s="294"/>
      <c r="X141" s="294"/>
      <c r="Y141" s="294"/>
      <c r="Z141" s="294"/>
      <c r="AA141" s="294"/>
      <c r="AB141" s="294"/>
      <c r="AC141" s="294"/>
      <c r="AD141" s="294"/>
      <c r="AE141" s="294"/>
      <c r="AF141" s="297"/>
      <c r="AG141" s="335">
        <f t="shared" si="28"/>
        <v>0</v>
      </c>
      <c r="AH141" s="30" t="s">
        <v>119</v>
      </c>
      <c r="AI141" s="336">
        <f>AG141*4</f>
        <v>0</v>
      </c>
    </row>
    <row r="142" spans="1:53" ht="25" customHeight="1" thickBot="1">
      <c r="A142" s="34" t="s">
        <v>87</v>
      </c>
      <c r="B142" s="298"/>
      <c r="C142" s="299"/>
      <c r="D142" s="299"/>
      <c r="E142" s="299"/>
      <c r="F142" s="299"/>
      <c r="G142" s="299"/>
      <c r="H142" s="299"/>
      <c r="I142" s="299"/>
      <c r="J142" s="299"/>
      <c r="K142" s="300"/>
      <c r="L142" s="298"/>
      <c r="M142" s="299"/>
      <c r="N142" s="299"/>
      <c r="O142" s="299"/>
      <c r="P142" s="299"/>
      <c r="Q142" s="299"/>
      <c r="R142" s="299"/>
      <c r="S142" s="299"/>
      <c r="T142" s="299"/>
      <c r="U142" s="300"/>
      <c r="V142" s="301"/>
      <c r="W142" s="299"/>
      <c r="X142" s="299"/>
      <c r="Y142" s="299"/>
      <c r="Z142" s="299"/>
      <c r="AA142" s="299"/>
      <c r="AB142" s="299"/>
      <c r="AC142" s="299"/>
      <c r="AD142" s="299"/>
      <c r="AE142" s="299"/>
      <c r="AF142" s="302"/>
      <c r="AG142" s="335">
        <f t="shared" si="28"/>
        <v>0</v>
      </c>
      <c r="AH142" s="30" t="s">
        <v>119</v>
      </c>
      <c r="AI142" s="336">
        <f>AG142*4</f>
        <v>0</v>
      </c>
    </row>
    <row r="143" spans="1:53" ht="25" customHeight="1" thickBot="1">
      <c r="A143" s="33" t="s">
        <v>120</v>
      </c>
      <c r="B143" s="298"/>
      <c r="C143" s="299"/>
      <c r="D143" s="299"/>
      <c r="E143" s="299"/>
      <c r="F143" s="299"/>
      <c r="G143" s="299"/>
      <c r="H143" s="299"/>
      <c r="I143" s="299"/>
      <c r="J143" s="299"/>
      <c r="K143" s="300"/>
      <c r="L143" s="298"/>
      <c r="M143" s="299"/>
      <c r="N143" s="299"/>
      <c r="O143" s="299"/>
      <c r="P143" s="299"/>
      <c r="Q143" s="299"/>
      <c r="R143" s="299"/>
      <c r="S143" s="299"/>
      <c r="T143" s="299"/>
      <c r="U143" s="300"/>
      <c r="V143" s="301"/>
      <c r="W143" s="299"/>
      <c r="X143" s="299"/>
      <c r="Y143" s="299"/>
      <c r="Z143" s="299"/>
      <c r="AA143" s="299"/>
      <c r="AB143" s="299"/>
      <c r="AC143" s="299"/>
      <c r="AD143" s="299"/>
      <c r="AE143" s="299"/>
      <c r="AF143" s="302"/>
      <c r="AG143" s="335">
        <f t="shared" si="28"/>
        <v>0</v>
      </c>
      <c r="AH143" s="30" t="s">
        <v>121</v>
      </c>
      <c r="AI143" s="337">
        <f>AG143*5</f>
        <v>0</v>
      </c>
    </row>
    <row r="144" spans="1:53" ht="25" customHeight="1" thickBot="1">
      <c r="A144" s="26" t="s">
        <v>122</v>
      </c>
      <c r="B144" s="315"/>
      <c r="C144" s="316"/>
      <c r="D144" s="316"/>
      <c r="E144" s="316"/>
      <c r="F144" s="316"/>
      <c r="G144" s="316"/>
      <c r="H144" s="316"/>
      <c r="I144" s="316"/>
      <c r="J144" s="316"/>
      <c r="K144" s="317"/>
      <c r="L144" s="315"/>
      <c r="M144" s="316"/>
      <c r="N144" s="316"/>
      <c r="O144" s="316"/>
      <c r="P144" s="316"/>
      <c r="Q144" s="316"/>
      <c r="R144" s="316"/>
      <c r="S144" s="316"/>
      <c r="T144" s="316"/>
      <c r="U144" s="317"/>
      <c r="V144" s="318"/>
      <c r="W144" s="316"/>
      <c r="X144" s="316"/>
      <c r="Y144" s="316"/>
      <c r="Z144" s="316"/>
      <c r="AA144" s="316"/>
      <c r="AB144" s="316"/>
      <c r="AC144" s="316"/>
      <c r="AD144" s="316"/>
      <c r="AE144" s="316"/>
      <c r="AF144" s="319"/>
      <c r="AG144" s="342">
        <f t="shared" si="28"/>
        <v>0</v>
      </c>
      <c r="AH144" s="30" t="s">
        <v>123</v>
      </c>
      <c r="AI144" s="337">
        <f>AG144*6</f>
        <v>0</v>
      </c>
    </row>
    <row r="145" spans="1:53" ht="24.75" customHeight="1" thickBot="1">
      <c r="A145" s="90" t="s">
        <v>731</v>
      </c>
      <c r="B145" s="292"/>
      <c r="C145" s="290"/>
      <c r="D145" s="290"/>
      <c r="E145" s="290"/>
      <c r="F145" s="290"/>
      <c r="G145" s="290"/>
      <c r="H145" s="290"/>
      <c r="I145" s="290"/>
      <c r="J145" s="290"/>
      <c r="K145" s="291"/>
      <c r="L145" s="289"/>
      <c r="M145" s="290"/>
      <c r="N145" s="290"/>
      <c r="O145" s="290"/>
      <c r="P145" s="290"/>
      <c r="Q145" s="290"/>
      <c r="R145" s="290"/>
      <c r="S145" s="290"/>
      <c r="T145" s="290"/>
      <c r="U145" s="291"/>
      <c r="V145" s="292"/>
      <c r="W145" s="290"/>
      <c r="X145" s="290"/>
      <c r="Y145" s="290"/>
      <c r="Z145" s="290"/>
      <c r="AA145" s="290"/>
      <c r="AB145" s="290"/>
      <c r="AC145" s="290"/>
      <c r="AD145" s="290"/>
      <c r="AE145" s="290"/>
      <c r="AF145" s="308"/>
      <c r="AG145" s="343">
        <f t="shared" si="28"/>
        <v>0</v>
      </c>
      <c r="AH145" s="42"/>
      <c r="AI145" s="89"/>
    </row>
    <row r="146" spans="1:53" ht="25" customHeight="1" thickBot="1">
      <c r="A146" s="43" t="s">
        <v>732</v>
      </c>
      <c r="B146" s="284">
        <f t="shared" ref="B146:AF146" si="29">SUM(B137:B144)</f>
        <v>0</v>
      </c>
      <c r="C146" s="284">
        <f t="shared" si="29"/>
        <v>0</v>
      </c>
      <c r="D146" s="284">
        <f t="shared" si="29"/>
        <v>0</v>
      </c>
      <c r="E146" s="284">
        <f t="shared" si="29"/>
        <v>0</v>
      </c>
      <c r="F146" s="284">
        <f t="shared" si="29"/>
        <v>0</v>
      </c>
      <c r="G146" s="284">
        <f t="shared" si="29"/>
        <v>0</v>
      </c>
      <c r="H146" s="284">
        <f t="shared" si="29"/>
        <v>0</v>
      </c>
      <c r="I146" s="284">
        <f t="shared" si="29"/>
        <v>0</v>
      </c>
      <c r="J146" s="284">
        <f t="shared" si="29"/>
        <v>0</v>
      </c>
      <c r="K146" s="285">
        <f t="shared" si="29"/>
        <v>0</v>
      </c>
      <c r="L146" s="283">
        <f t="shared" si="29"/>
        <v>0</v>
      </c>
      <c r="M146" s="284">
        <f t="shared" si="29"/>
        <v>0</v>
      </c>
      <c r="N146" s="284">
        <f t="shared" si="29"/>
        <v>0</v>
      </c>
      <c r="O146" s="284">
        <f t="shared" si="29"/>
        <v>0</v>
      </c>
      <c r="P146" s="284">
        <f t="shared" si="29"/>
        <v>0</v>
      </c>
      <c r="Q146" s="284">
        <f t="shared" si="29"/>
        <v>0</v>
      </c>
      <c r="R146" s="284">
        <f t="shared" si="29"/>
        <v>0</v>
      </c>
      <c r="S146" s="284">
        <f t="shared" si="29"/>
        <v>0</v>
      </c>
      <c r="T146" s="284">
        <f t="shared" si="29"/>
        <v>0</v>
      </c>
      <c r="U146" s="285">
        <f t="shared" si="29"/>
        <v>0</v>
      </c>
      <c r="V146" s="286">
        <f t="shared" si="29"/>
        <v>0</v>
      </c>
      <c r="W146" s="284">
        <f t="shared" si="29"/>
        <v>0</v>
      </c>
      <c r="X146" s="284">
        <f t="shared" si="29"/>
        <v>0</v>
      </c>
      <c r="Y146" s="284">
        <f t="shared" si="29"/>
        <v>0</v>
      </c>
      <c r="Z146" s="284">
        <f t="shared" si="29"/>
        <v>0</v>
      </c>
      <c r="AA146" s="284">
        <f t="shared" si="29"/>
        <v>0</v>
      </c>
      <c r="AB146" s="284">
        <f t="shared" si="29"/>
        <v>0</v>
      </c>
      <c r="AC146" s="284">
        <f t="shared" si="29"/>
        <v>0</v>
      </c>
      <c r="AD146" s="284">
        <f t="shared" si="29"/>
        <v>0</v>
      </c>
      <c r="AE146" s="284">
        <f t="shared" si="29"/>
        <v>0</v>
      </c>
      <c r="AF146" s="309">
        <f t="shared" si="29"/>
        <v>0</v>
      </c>
      <c r="AG146" s="327">
        <f t="shared" ref="AG146" si="30">SUM(AG137:AG144)</f>
        <v>0</v>
      </c>
      <c r="AH146" s="42" t="s">
        <v>1</v>
      </c>
      <c r="AI146" s="336">
        <f>SUM(AI137:AI144)</f>
        <v>0</v>
      </c>
    </row>
    <row r="147" spans="1:53" s="17" customFormat="1" ht="24.5" thickBot="1">
      <c r="A147" s="340" t="s">
        <v>733</v>
      </c>
      <c r="B147" s="310"/>
      <c r="C147" s="311"/>
      <c r="D147" s="311"/>
      <c r="E147" s="311"/>
      <c r="F147" s="311"/>
      <c r="G147" s="311"/>
      <c r="H147" s="311"/>
      <c r="I147" s="311"/>
      <c r="J147" s="311"/>
      <c r="K147" s="312"/>
      <c r="L147" s="313"/>
      <c r="M147" s="311"/>
      <c r="N147" s="311"/>
      <c r="O147" s="311"/>
      <c r="P147" s="311"/>
      <c r="Q147" s="311"/>
      <c r="R147" s="311"/>
      <c r="S147" s="311"/>
      <c r="T147" s="311"/>
      <c r="U147" s="314"/>
      <c r="V147" s="310"/>
      <c r="W147" s="311"/>
      <c r="X147" s="311"/>
      <c r="Y147" s="311"/>
      <c r="Z147" s="311"/>
      <c r="AA147" s="311"/>
      <c r="AB147" s="311"/>
      <c r="AC147" s="311"/>
      <c r="AD147" s="311"/>
      <c r="AE147" s="311"/>
      <c r="AF147" s="312"/>
      <c r="AG147" s="345">
        <f>SUM(B147:AF147)</f>
        <v>0</v>
      </c>
      <c r="AH147" s="15"/>
      <c r="AI147" s="15"/>
      <c r="AM147" s="16"/>
      <c r="AN147" s="16"/>
      <c r="AO147" s="16"/>
      <c r="AP147" s="16"/>
      <c r="AQ147" s="16"/>
      <c r="AR147" s="16"/>
      <c r="AS147" s="16"/>
      <c r="AT147" s="16"/>
      <c r="AU147" s="16"/>
      <c r="AV147" s="16"/>
    </row>
    <row r="148" spans="1:53" ht="26.25" customHeight="1">
      <c r="A148" s="9" t="s">
        <v>784</v>
      </c>
      <c r="B148" s="1506">
        <f>B130</f>
        <v>0</v>
      </c>
      <c r="C148" s="1506"/>
      <c r="D148" s="18" t="s">
        <v>4</v>
      </c>
      <c r="E148" s="1507">
        <v>12</v>
      </c>
      <c r="F148" s="1507"/>
      <c r="G148" s="19" t="s">
        <v>5</v>
      </c>
      <c r="H148" s="20" t="s">
        <v>6</v>
      </c>
    </row>
    <row r="149" spans="1:53" ht="20.149999999999999" customHeight="1" thickBot="1">
      <c r="AJ149" s="3">
        <f>E148</f>
        <v>12</v>
      </c>
      <c r="AK149" s="3" t="s">
        <v>81</v>
      </c>
    </row>
    <row r="150" spans="1:53" ht="25" customHeight="1" thickBot="1">
      <c r="A150" s="21" t="s">
        <v>7</v>
      </c>
      <c r="B150" s="22">
        <v>1</v>
      </c>
      <c r="C150" s="23">
        <v>2</v>
      </c>
      <c r="D150" s="23">
        <v>3</v>
      </c>
      <c r="E150" s="23">
        <v>4</v>
      </c>
      <c r="F150" s="23">
        <v>5</v>
      </c>
      <c r="G150" s="23">
        <v>6</v>
      </c>
      <c r="H150" s="23">
        <v>7</v>
      </c>
      <c r="I150" s="23">
        <v>8</v>
      </c>
      <c r="J150" s="23">
        <v>9</v>
      </c>
      <c r="K150" s="24">
        <v>10</v>
      </c>
      <c r="L150" s="22">
        <v>11</v>
      </c>
      <c r="M150" s="23">
        <v>12</v>
      </c>
      <c r="N150" s="23">
        <v>13</v>
      </c>
      <c r="O150" s="23">
        <v>14</v>
      </c>
      <c r="P150" s="23">
        <v>15</v>
      </c>
      <c r="Q150" s="23">
        <v>16</v>
      </c>
      <c r="R150" s="23">
        <v>17</v>
      </c>
      <c r="S150" s="23">
        <v>18</v>
      </c>
      <c r="T150" s="23">
        <v>19</v>
      </c>
      <c r="U150" s="24">
        <v>20</v>
      </c>
      <c r="V150" s="22">
        <v>21</v>
      </c>
      <c r="W150" s="23">
        <v>22</v>
      </c>
      <c r="X150" s="23">
        <v>23</v>
      </c>
      <c r="Y150" s="23">
        <v>24</v>
      </c>
      <c r="Z150" s="23">
        <v>25</v>
      </c>
      <c r="AA150" s="23">
        <v>26</v>
      </c>
      <c r="AB150" s="23">
        <v>27</v>
      </c>
      <c r="AC150" s="23">
        <v>28</v>
      </c>
      <c r="AD150" s="23">
        <v>29</v>
      </c>
      <c r="AE150" s="23">
        <v>30</v>
      </c>
      <c r="AF150" s="24">
        <v>31</v>
      </c>
      <c r="AG150" s="1508" t="s">
        <v>1</v>
      </c>
      <c r="AK150" s="25" t="s">
        <v>734</v>
      </c>
      <c r="AL150" s="325" t="e">
        <f>ROUNDUP(AG153/AG152,1)</f>
        <v>#DIV/0!</v>
      </c>
      <c r="AS150" s="8"/>
      <c r="AT150" s="8"/>
      <c r="BA150" s="8"/>
    </row>
    <row r="151" spans="1:53" ht="25" customHeight="1" thickBot="1">
      <c r="A151" s="26" t="s">
        <v>8</v>
      </c>
      <c r="B151" s="38" t="s">
        <v>720</v>
      </c>
      <c r="C151" s="38" t="s">
        <v>922</v>
      </c>
      <c r="D151" s="38" t="s">
        <v>501</v>
      </c>
      <c r="E151" s="38" t="s">
        <v>502</v>
      </c>
      <c r="F151" s="38" t="s">
        <v>503</v>
      </c>
      <c r="G151" s="38" t="s">
        <v>504</v>
      </c>
      <c r="H151" s="38" t="s">
        <v>62</v>
      </c>
      <c r="I151" s="38" t="s">
        <v>505</v>
      </c>
      <c r="J151" s="38" t="s">
        <v>500</v>
      </c>
      <c r="K151" s="38" t="s">
        <v>501</v>
      </c>
      <c r="L151" s="38" t="s">
        <v>502</v>
      </c>
      <c r="M151" s="38" t="s">
        <v>503</v>
      </c>
      <c r="N151" s="38" t="s">
        <v>504</v>
      </c>
      <c r="O151" s="38" t="s">
        <v>62</v>
      </c>
      <c r="P151" s="38" t="s">
        <v>505</v>
      </c>
      <c r="Q151" s="38" t="s">
        <v>500</v>
      </c>
      <c r="R151" s="38" t="s">
        <v>501</v>
      </c>
      <c r="S151" s="38" t="s">
        <v>502</v>
      </c>
      <c r="T151" s="38" t="s">
        <v>503</v>
      </c>
      <c r="U151" s="38" t="s">
        <v>504</v>
      </c>
      <c r="V151" s="38" t="s">
        <v>62</v>
      </c>
      <c r="W151" s="38" t="s">
        <v>505</v>
      </c>
      <c r="X151" s="38" t="s">
        <v>500</v>
      </c>
      <c r="Y151" s="38" t="s">
        <v>501</v>
      </c>
      <c r="Z151" s="38" t="s">
        <v>502</v>
      </c>
      <c r="AA151" s="38" t="s">
        <v>503</v>
      </c>
      <c r="AB151" s="38" t="s">
        <v>504</v>
      </c>
      <c r="AC151" s="38" t="s">
        <v>62</v>
      </c>
      <c r="AD151" s="38" t="s">
        <v>505</v>
      </c>
      <c r="AE151" s="38" t="s">
        <v>500</v>
      </c>
      <c r="AF151" s="38" t="s">
        <v>501</v>
      </c>
      <c r="AG151" s="1509"/>
      <c r="AK151" s="1513" t="s">
        <v>726</v>
      </c>
      <c r="AL151" s="1511" t="e">
        <f>ROUND((AG155+AG157+AG159+AG161+AG162)/AG164*100,0) &amp;"％"</f>
        <v>#DIV/0!</v>
      </c>
    </row>
    <row r="152" spans="1:53" ht="25" customHeight="1" thickBot="1">
      <c r="A152" s="27" t="s">
        <v>9</v>
      </c>
      <c r="B152" s="278"/>
      <c r="C152" s="279"/>
      <c r="D152" s="279"/>
      <c r="E152" s="279"/>
      <c r="F152" s="279"/>
      <c r="G152" s="279"/>
      <c r="H152" s="279"/>
      <c r="I152" s="279"/>
      <c r="J152" s="279"/>
      <c r="K152" s="280"/>
      <c r="L152" s="278"/>
      <c r="M152" s="279"/>
      <c r="N152" s="279"/>
      <c r="O152" s="279"/>
      <c r="P152" s="279"/>
      <c r="Q152" s="279"/>
      <c r="R152" s="279"/>
      <c r="S152" s="279"/>
      <c r="T152" s="279"/>
      <c r="U152" s="280"/>
      <c r="V152" s="281"/>
      <c r="W152" s="279"/>
      <c r="X152" s="279"/>
      <c r="Y152" s="279"/>
      <c r="Z152" s="279"/>
      <c r="AA152" s="279"/>
      <c r="AB152" s="279"/>
      <c r="AC152" s="279"/>
      <c r="AD152" s="279"/>
      <c r="AE152" s="279"/>
      <c r="AF152" s="282"/>
      <c r="AG152" s="326">
        <f>COUNTIF(B152:AF152,"○")</f>
        <v>0</v>
      </c>
      <c r="AH152" s="28"/>
      <c r="AK152" s="1514"/>
      <c r="AL152" s="1512"/>
    </row>
    <row r="153" spans="1:53" ht="25" customHeight="1" thickBot="1">
      <c r="A153" s="27" t="s">
        <v>10</v>
      </c>
      <c r="B153" s="283">
        <f t="shared" ref="B153:AF153" si="31">SUM(B154:B162)</f>
        <v>0</v>
      </c>
      <c r="C153" s="284">
        <f t="shared" si="31"/>
        <v>0</v>
      </c>
      <c r="D153" s="284">
        <f t="shared" si="31"/>
        <v>0</v>
      </c>
      <c r="E153" s="284">
        <f t="shared" si="31"/>
        <v>0</v>
      </c>
      <c r="F153" s="284">
        <f t="shared" si="31"/>
        <v>0</v>
      </c>
      <c r="G153" s="284">
        <f t="shared" si="31"/>
        <v>0</v>
      </c>
      <c r="H153" s="284">
        <f t="shared" si="31"/>
        <v>0</v>
      </c>
      <c r="I153" s="284">
        <f t="shared" si="31"/>
        <v>0</v>
      </c>
      <c r="J153" s="284">
        <f t="shared" si="31"/>
        <v>0</v>
      </c>
      <c r="K153" s="285">
        <f t="shared" si="31"/>
        <v>0</v>
      </c>
      <c r="L153" s="283">
        <f t="shared" si="31"/>
        <v>0</v>
      </c>
      <c r="M153" s="284">
        <f t="shared" si="31"/>
        <v>0</v>
      </c>
      <c r="N153" s="284">
        <f t="shared" si="31"/>
        <v>0</v>
      </c>
      <c r="O153" s="284">
        <f t="shared" si="31"/>
        <v>0</v>
      </c>
      <c r="P153" s="284">
        <f t="shared" si="31"/>
        <v>0</v>
      </c>
      <c r="Q153" s="284">
        <f t="shared" si="31"/>
        <v>0</v>
      </c>
      <c r="R153" s="284">
        <f t="shared" si="31"/>
        <v>0</v>
      </c>
      <c r="S153" s="284">
        <f t="shared" si="31"/>
        <v>0</v>
      </c>
      <c r="T153" s="284">
        <f t="shared" si="31"/>
        <v>0</v>
      </c>
      <c r="U153" s="285">
        <f t="shared" si="31"/>
        <v>0</v>
      </c>
      <c r="V153" s="286">
        <f t="shared" si="31"/>
        <v>0</v>
      </c>
      <c r="W153" s="284">
        <f t="shared" si="31"/>
        <v>0</v>
      </c>
      <c r="X153" s="284">
        <f t="shared" si="31"/>
        <v>0</v>
      </c>
      <c r="Y153" s="284">
        <f t="shared" si="31"/>
        <v>0</v>
      </c>
      <c r="Z153" s="284">
        <f t="shared" si="31"/>
        <v>0</v>
      </c>
      <c r="AA153" s="284">
        <f t="shared" si="31"/>
        <v>0</v>
      </c>
      <c r="AB153" s="284">
        <f t="shared" si="31"/>
        <v>0</v>
      </c>
      <c r="AC153" s="284">
        <f t="shared" si="31"/>
        <v>0</v>
      </c>
      <c r="AD153" s="284">
        <f t="shared" si="31"/>
        <v>0</v>
      </c>
      <c r="AE153" s="284">
        <f t="shared" si="31"/>
        <v>0</v>
      </c>
      <c r="AF153" s="284">
        <f t="shared" si="31"/>
        <v>0</v>
      </c>
      <c r="AG153" s="327">
        <f>SUM(B153:AF153)</f>
        <v>0</v>
      </c>
      <c r="AH153" s="10"/>
      <c r="AI153" s="1504" t="s">
        <v>727</v>
      </c>
      <c r="AK153" s="25" t="s">
        <v>728</v>
      </c>
      <c r="AL153" s="328" t="e">
        <f>ROUND(SUM(AI155:AI162)/AG164,1)</f>
        <v>#DIV/0!</v>
      </c>
    </row>
    <row r="154" spans="1:53" ht="25" customHeight="1" thickBot="1">
      <c r="A154" s="27" t="s">
        <v>82</v>
      </c>
      <c r="B154" s="287"/>
      <c r="C154" s="282"/>
      <c r="D154" s="282"/>
      <c r="E154" s="282"/>
      <c r="F154" s="282"/>
      <c r="G154" s="282"/>
      <c r="H154" s="282"/>
      <c r="I154" s="282"/>
      <c r="J154" s="282"/>
      <c r="K154" s="280"/>
      <c r="L154" s="287"/>
      <c r="M154" s="282"/>
      <c r="N154" s="282"/>
      <c r="O154" s="282"/>
      <c r="P154" s="282"/>
      <c r="Q154" s="282"/>
      <c r="R154" s="282"/>
      <c r="S154" s="282"/>
      <c r="T154" s="282"/>
      <c r="U154" s="280"/>
      <c r="V154" s="288"/>
      <c r="W154" s="282"/>
      <c r="X154" s="282"/>
      <c r="Y154" s="282"/>
      <c r="Z154" s="282"/>
      <c r="AA154" s="282"/>
      <c r="AB154" s="282"/>
      <c r="AC154" s="282"/>
      <c r="AD154" s="282"/>
      <c r="AE154" s="282"/>
      <c r="AF154" s="282"/>
      <c r="AG154" s="327">
        <f>SUM(B154:AF154)</f>
        <v>0</v>
      </c>
      <c r="AI154" s="1505"/>
      <c r="AK154" s="13" t="s">
        <v>83</v>
      </c>
      <c r="AL154" s="329"/>
    </row>
    <row r="155" spans="1:53" ht="25" customHeight="1" thickBot="1">
      <c r="A155" s="29" t="s">
        <v>530</v>
      </c>
      <c r="B155" s="289"/>
      <c r="C155" s="290"/>
      <c r="D155" s="290"/>
      <c r="E155" s="290"/>
      <c r="F155" s="290"/>
      <c r="G155" s="290"/>
      <c r="H155" s="290"/>
      <c r="I155" s="290"/>
      <c r="J155" s="290"/>
      <c r="K155" s="291"/>
      <c r="L155" s="289"/>
      <c r="M155" s="290"/>
      <c r="N155" s="290"/>
      <c r="O155" s="290"/>
      <c r="P155" s="290"/>
      <c r="Q155" s="290"/>
      <c r="R155" s="290"/>
      <c r="S155" s="290"/>
      <c r="T155" s="290"/>
      <c r="U155" s="291"/>
      <c r="V155" s="292"/>
      <c r="W155" s="290"/>
      <c r="X155" s="290"/>
      <c r="Y155" s="290"/>
      <c r="Z155" s="290"/>
      <c r="AA155" s="290"/>
      <c r="AB155" s="290"/>
      <c r="AC155" s="290"/>
      <c r="AD155" s="290"/>
      <c r="AE155" s="290"/>
      <c r="AF155" s="290"/>
      <c r="AG155" s="330">
        <f t="shared" ref="AG155:AG163" si="32">SUM(B155:AF155)</f>
        <v>0</v>
      </c>
      <c r="AH155" s="30" t="s">
        <v>738</v>
      </c>
      <c r="AI155" s="331">
        <f>AG155*2</f>
        <v>0</v>
      </c>
      <c r="AK155" s="13" t="s">
        <v>84</v>
      </c>
      <c r="AL155" s="332" t="e">
        <f>AL150/AE2</f>
        <v>#DIV/0!</v>
      </c>
    </row>
    <row r="156" spans="1:53" ht="25" customHeight="1" thickBot="1">
      <c r="A156" s="29" t="s">
        <v>85</v>
      </c>
      <c r="B156" s="293"/>
      <c r="C156" s="294"/>
      <c r="D156" s="294"/>
      <c r="E156" s="294"/>
      <c r="F156" s="294"/>
      <c r="G156" s="294"/>
      <c r="H156" s="294"/>
      <c r="I156" s="294"/>
      <c r="J156" s="294"/>
      <c r="K156" s="295"/>
      <c r="L156" s="293"/>
      <c r="M156" s="294"/>
      <c r="N156" s="294"/>
      <c r="O156" s="294"/>
      <c r="P156" s="294"/>
      <c r="Q156" s="294"/>
      <c r="R156" s="294"/>
      <c r="S156" s="294"/>
      <c r="T156" s="294"/>
      <c r="U156" s="295"/>
      <c r="V156" s="296"/>
      <c r="W156" s="294"/>
      <c r="X156" s="294"/>
      <c r="Y156" s="294"/>
      <c r="Z156" s="294"/>
      <c r="AA156" s="294"/>
      <c r="AB156" s="294"/>
      <c r="AC156" s="294"/>
      <c r="AD156" s="294"/>
      <c r="AE156" s="294"/>
      <c r="AF156" s="297"/>
      <c r="AG156" s="330">
        <f t="shared" si="32"/>
        <v>0</v>
      </c>
      <c r="AH156" s="30" t="s">
        <v>735</v>
      </c>
      <c r="AI156" s="331">
        <f>AG156*2</f>
        <v>0</v>
      </c>
      <c r="AJ156" s="15"/>
      <c r="AK156" s="333" t="s">
        <v>730</v>
      </c>
      <c r="AL156" s="334" t="e">
        <f>ROUND((AG165)/AG153*100,0) &amp;"％"</f>
        <v>#DIV/0!</v>
      </c>
    </row>
    <row r="157" spans="1:53" ht="25" customHeight="1" thickBot="1">
      <c r="A157" s="31" t="s">
        <v>531</v>
      </c>
      <c r="B157" s="293"/>
      <c r="C157" s="294"/>
      <c r="D157" s="294"/>
      <c r="E157" s="294"/>
      <c r="F157" s="294"/>
      <c r="G157" s="294"/>
      <c r="H157" s="294"/>
      <c r="I157" s="294"/>
      <c r="J157" s="294"/>
      <c r="K157" s="295"/>
      <c r="L157" s="293"/>
      <c r="M157" s="294"/>
      <c r="N157" s="294"/>
      <c r="O157" s="294"/>
      <c r="P157" s="294"/>
      <c r="Q157" s="294"/>
      <c r="R157" s="294"/>
      <c r="S157" s="294"/>
      <c r="T157" s="294"/>
      <c r="U157" s="295"/>
      <c r="V157" s="296"/>
      <c r="W157" s="294"/>
      <c r="X157" s="294"/>
      <c r="Y157" s="294"/>
      <c r="Z157" s="294"/>
      <c r="AA157" s="294"/>
      <c r="AB157" s="294"/>
      <c r="AC157" s="294"/>
      <c r="AD157" s="294"/>
      <c r="AE157" s="294"/>
      <c r="AF157" s="297"/>
      <c r="AG157" s="330">
        <f t="shared" si="32"/>
        <v>0</v>
      </c>
      <c r="AH157" s="30" t="s">
        <v>118</v>
      </c>
      <c r="AI157" s="331">
        <f>AG157*3</f>
        <v>0</v>
      </c>
    </row>
    <row r="158" spans="1:53" ht="25" customHeight="1" thickBot="1">
      <c r="A158" s="29" t="s">
        <v>86</v>
      </c>
      <c r="B158" s="293"/>
      <c r="C158" s="294"/>
      <c r="D158" s="294"/>
      <c r="E158" s="294"/>
      <c r="F158" s="294"/>
      <c r="G158" s="294"/>
      <c r="H158" s="294"/>
      <c r="I158" s="294"/>
      <c r="J158" s="294"/>
      <c r="K158" s="295"/>
      <c r="L158" s="293"/>
      <c r="M158" s="294"/>
      <c r="N158" s="294"/>
      <c r="O158" s="294"/>
      <c r="P158" s="294"/>
      <c r="Q158" s="294"/>
      <c r="R158" s="294"/>
      <c r="S158" s="294"/>
      <c r="T158" s="294"/>
      <c r="U158" s="295"/>
      <c r="V158" s="296"/>
      <c r="W158" s="294"/>
      <c r="X158" s="294"/>
      <c r="Y158" s="294"/>
      <c r="Z158" s="294"/>
      <c r="AA158" s="294"/>
      <c r="AB158" s="294"/>
      <c r="AC158" s="294"/>
      <c r="AD158" s="294"/>
      <c r="AE158" s="294"/>
      <c r="AF158" s="297"/>
      <c r="AG158" s="330">
        <f t="shared" si="32"/>
        <v>0</v>
      </c>
      <c r="AH158" s="30" t="s">
        <v>118</v>
      </c>
      <c r="AI158" s="331">
        <f>AG158*3</f>
        <v>0</v>
      </c>
    </row>
    <row r="159" spans="1:53" ht="25" customHeight="1" thickBot="1">
      <c r="A159" s="33" t="s">
        <v>532</v>
      </c>
      <c r="B159" s="293"/>
      <c r="C159" s="294"/>
      <c r="D159" s="294"/>
      <c r="E159" s="294"/>
      <c r="F159" s="294"/>
      <c r="G159" s="294"/>
      <c r="H159" s="294"/>
      <c r="I159" s="294"/>
      <c r="J159" s="294"/>
      <c r="K159" s="295"/>
      <c r="L159" s="293"/>
      <c r="M159" s="294"/>
      <c r="N159" s="294"/>
      <c r="O159" s="294"/>
      <c r="P159" s="294"/>
      <c r="Q159" s="294"/>
      <c r="R159" s="294"/>
      <c r="S159" s="294"/>
      <c r="T159" s="294"/>
      <c r="U159" s="295"/>
      <c r="V159" s="296"/>
      <c r="W159" s="294"/>
      <c r="X159" s="294"/>
      <c r="Y159" s="294"/>
      <c r="Z159" s="294"/>
      <c r="AA159" s="294"/>
      <c r="AB159" s="294"/>
      <c r="AC159" s="294"/>
      <c r="AD159" s="294"/>
      <c r="AE159" s="294"/>
      <c r="AF159" s="297"/>
      <c r="AG159" s="335">
        <f t="shared" si="32"/>
        <v>0</v>
      </c>
      <c r="AH159" s="30" t="s">
        <v>119</v>
      </c>
      <c r="AI159" s="336">
        <f>AG159*4</f>
        <v>0</v>
      </c>
    </row>
    <row r="160" spans="1:53" ht="25" customHeight="1" thickBot="1">
      <c r="A160" s="34" t="s">
        <v>87</v>
      </c>
      <c r="B160" s="298"/>
      <c r="C160" s="299"/>
      <c r="D160" s="299"/>
      <c r="E160" s="299"/>
      <c r="F160" s="299"/>
      <c r="G160" s="299"/>
      <c r="H160" s="299"/>
      <c r="I160" s="299"/>
      <c r="J160" s="299"/>
      <c r="K160" s="300"/>
      <c r="L160" s="298"/>
      <c r="M160" s="299"/>
      <c r="N160" s="299"/>
      <c r="O160" s="299"/>
      <c r="P160" s="299"/>
      <c r="Q160" s="299"/>
      <c r="R160" s="299"/>
      <c r="S160" s="299"/>
      <c r="T160" s="299"/>
      <c r="U160" s="300"/>
      <c r="V160" s="301"/>
      <c r="W160" s="299"/>
      <c r="X160" s="299"/>
      <c r="Y160" s="299"/>
      <c r="Z160" s="299"/>
      <c r="AA160" s="299"/>
      <c r="AB160" s="299"/>
      <c r="AC160" s="299"/>
      <c r="AD160" s="299"/>
      <c r="AE160" s="299"/>
      <c r="AF160" s="302"/>
      <c r="AG160" s="335">
        <f t="shared" si="32"/>
        <v>0</v>
      </c>
      <c r="AH160" s="30" t="s">
        <v>119</v>
      </c>
      <c r="AI160" s="336">
        <f>AG160*4</f>
        <v>0</v>
      </c>
    </row>
    <row r="161" spans="1:53" ht="25" customHeight="1" thickBot="1">
      <c r="A161" s="33" t="s">
        <v>120</v>
      </c>
      <c r="B161" s="298"/>
      <c r="C161" s="299"/>
      <c r="D161" s="299"/>
      <c r="E161" s="299"/>
      <c r="F161" s="299"/>
      <c r="G161" s="299"/>
      <c r="H161" s="299"/>
      <c r="I161" s="299"/>
      <c r="J161" s="299"/>
      <c r="K161" s="300"/>
      <c r="L161" s="298"/>
      <c r="M161" s="299"/>
      <c r="N161" s="299"/>
      <c r="O161" s="299"/>
      <c r="P161" s="299"/>
      <c r="Q161" s="299"/>
      <c r="R161" s="299"/>
      <c r="S161" s="299"/>
      <c r="T161" s="299"/>
      <c r="U161" s="300"/>
      <c r="V161" s="301"/>
      <c r="W161" s="299"/>
      <c r="X161" s="299"/>
      <c r="Y161" s="299"/>
      <c r="Z161" s="299"/>
      <c r="AA161" s="299"/>
      <c r="AB161" s="299"/>
      <c r="AC161" s="299"/>
      <c r="AD161" s="299"/>
      <c r="AE161" s="299"/>
      <c r="AF161" s="302"/>
      <c r="AG161" s="335">
        <f t="shared" si="32"/>
        <v>0</v>
      </c>
      <c r="AH161" s="30" t="s">
        <v>121</v>
      </c>
      <c r="AI161" s="337">
        <f>AG161*5</f>
        <v>0</v>
      </c>
    </row>
    <row r="162" spans="1:53" ht="25" customHeight="1" thickBot="1">
      <c r="A162" s="26" t="s">
        <v>122</v>
      </c>
      <c r="B162" s="315"/>
      <c r="C162" s="316"/>
      <c r="D162" s="316"/>
      <c r="E162" s="316"/>
      <c r="F162" s="316"/>
      <c r="G162" s="316"/>
      <c r="H162" s="316"/>
      <c r="I162" s="316"/>
      <c r="J162" s="316"/>
      <c r="K162" s="317"/>
      <c r="L162" s="315"/>
      <c r="M162" s="316"/>
      <c r="N162" s="316"/>
      <c r="O162" s="316"/>
      <c r="P162" s="316"/>
      <c r="Q162" s="316"/>
      <c r="R162" s="316"/>
      <c r="S162" s="316"/>
      <c r="T162" s="316"/>
      <c r="U162" s="317"/>
      <c r="V162" s="318"/>
      <c r="W162" s="316"/>
      <c r="X162" s="316"/>
      <c r="Y162" s="316"/>
      <c r="Z162" s="316"/>
      <c r="AA162" s="316"/>
      <c r="AB162" s="316"/>
      <c r="AC162" s="316"/>
      <c r="AD162" s="316"/>
      <c r="AE162" s="316"/>
      <c r="AF162" s="319"/>
      <c r="AG162" s="342">
        <f t="shared" si="32"/>
        <v>0</v>
      </c>
      <c r="AH162" s="30" t="s">
        <v>123</v>
      </c>
      <c r="AI162" s="337">
        <f>AG162*6</f>
        <v>0</v>
      </c>
    </row>
    <row r="163" spans="1:53" ht="24.75" customHeight="1" thickBot="1">
      <c r="A163" s="90" t="s">
        <v>731</v>
      </c>
      <c r="B163" s="292"/>
      <c r="C163" s="290"/>
      <c r="D163" s="290"/>
      <c r="E163" s="290"/>
      <c r="F163" s="290"/>
      <c r="G163" s="290"/>
      <c r="H163" s="290"/>
      <c r="I163" s="290"/>
      <c r="J163" s="290"/>
      <c r="K163" s="291"/>
      <c r="L163" s="289"/>
      <c r="M163" s="290"/>
      <c r="N163" s="290"/>
      <c r="O163" s="290"/>
      <c r="P163" s="290"/>
      <c r="Q163" s="290"/>
      <c r="R163" s="290"/>
      <c r="S163" s="290"/>
      <c r="T163" s="290"/>
      <c r="U163" s="291"/>
      <c r="V163" s="292"/>
      <c r="W163" s="290"/>
      <c r="X163" s="290"/>
      <c r="Y163" s="290"/>
      <c r="Z163" s="290"/>
      <c r="AA163" s="290"/>
      <c r="AB163" s="290"/>
      <c r="AC163" s="290"/>
      <c r="AD163" s="290"/>
      <c r="AE163" s="290"/>
      <c r="AF163" s="308"/>
      <c r="AG163" s="339">
        <f t="shared" si="32"/>
        <v>0</v>
      </c>
      <c r="AH163" s="42"/>
      <c r="AI163" s="89"/>
    </row>
    <row r="164" spans="1:53" ht="25" customHeight="1" thickBot="1">
      <c r="A164" s="43" t="s">
        <v>732</v>
      </c>
      <c r="B164" s="284">
        <f t="shared" ref="B164:AF164" si="33">SUM(B155:B162)</f>
        <v>0</v>
      </c>
      <c r="C164" s="284">
        <f t="shared" si="33"/>
        <v>0</v>
      </c>
      <c r="D164" s="284">
        <f t="shared" si="33"/>
        <v>0</v>
      </c>
      <c r="E164" s="284">
        <f t="shared" si="33"/>
        <v>0</v>
      </c>
      <c r="F164" s="284">
        <f t="shared" si="33"/>
        <v>0</v>
      </c>
      <c r="G164" s="284">
        <f t="shared" si="33"/>
        <v>0</v>
      </c>
      <c r="H164" s="284">
        <f t="shared" si="33"/>
        <v>0</v>
      </c>
      <c r="I164" s="284">
        <f t="shared" si="33"/>
        <v>0</v>
      </c>
      <c r="J164" s="284">
        <f t="shared" si="33"/>
        <v>0</v>
      </c>
      <c r="K164" s="285">
        <f t="shared" si="33"/>
        <v>0</v>
      </c>
      <c r="L164" s="283">
        <f t="shared" si="33"/>
        <v>0</v>
      </c>
      <c r="M164" s="284">
        <f t="shared" si="33"/>
        <v>0</v>
      </c>
      <c r="N164" s="284">
        <f t="shared" si="33"/>
        <v>0</v>
      </c>
      <c r="O164" s="284">
        <f t="shared" si="33"/>
        <v>0</v>
      </c>
      <c r="P164" s="284">
        <f t="shared" si="33"/>
        <v>0</v>
      </c>
      <c r="Q164" s="284">
        <f t="shared" si="33"/>
        <v>0</v>
      </c>
      <c r="R164" s="284">
        <f t="shared" si="33"/>
        <v>0</v>
      </c>
      <c r="S164" s="284">
        <f t="shared" si="33"/>
        <v>0</v>
      </c>
      <c r="T164" s="284">
        <f t="shared" si="33"/>
        <v>0</v>
      </c>
      <c r="U164" s="285">
        <f t="shared" si="33"/>
        <v>0</v>
      </c>
      <c r="V164" s="286">
        <f t="shared" si="33"/>
        <v>0</v>
      </c>
      <c r="W164" s="284">
        <f t="shared" si="33"/>
        <v>0</v>
      </c>
      <c r="X164" s="284">
        <f t="shared" si="33"/>
        <v>0</v>
      </c>
      <c r="Y164" s="284">
        <f t="shared" si="33"/>
        <v>0</v>
      </c>
      <c r="Z164" s="284">
        <f t="shared" si="33"/>
        <v>0</v>
      </c>
      <c r="AA164" s="284">
        <f t="shared" si="33"/>
        <v>0</v>
      </c>
      <c r="AB164" s="284">
        <f t="shared" si="33"/>
        <v>0</v>
      </c>
      <c r="AC164" s="284">
        <f t="shared" si="33"/>
        <v>0</v>
      </c>
      <c r="AD164" s="284">
        <f t="shared" si="33"/>
        <v>0</v>
      </c>
      <c r="AE164" s="284">
        <f t="shared" si="33"/>
        <v>0</v>
      </c>
      <c r="AF164" s="309">
        <f t="shared" si="33"/>
        <v>0</v>
      </c>
      <c r="AG164" s="327">
        <f t="shared" ref="AG164" si="34">SUM(AG155:AG162)</f>
        <v>0</v>
      </c>
      <c r="AH164" s="42" t="s">
        <v>1</v>
      </c>
      <c r="AI164" s="336">
        <f>SUM(AI155:AI162)</f>
        <v>0</v>
      </c>
    </row>
    <row r="165" spans="1:53" s="17" customFormat="1" ht="24.5" thickBot="1">
      <c r="A165" s="340" t="s">
        <v>733</v>
      </c>
      <c r="B165" s="310"/>
      <c r="C165" s="311"/>
      <c r="D165" s="311"/>
      <c r="E165" s="311"/>
      <c r="F165" s="311"/>
      <c r="G165" s="311"/>
      <c r="H165" s="311"/>
      <c r="I165" s="311"/>
      <c r="J165" s="311"/>
      <c r="K165" s="312"/>
      <c r="L165" s="313"/>
      <c r="M165" s="311"/>
      <c r="N165" s="311"/>
      <c r="O165" s="311"/>
      <c r="P165" s="311"/>
      <c r="Q165" s="311"/>
      <c r="R165" s="311"/>
      <c r="S165" s="311"/>
      <c r="T165" s="311"/>
      <c r="U165" s="314"/>
      <c r="V165" s="310"/>
      <c r="W165" s="311"/>
      <c r="X165" s="311"/>
      <c r="Y165" s="311"/>
      <c r="Z165" s="311"/>
      <c r="AA165" s="311"/>
      <c r="AB165" s="311"/>
      <c r="AC165" s="311"/>
      <c r="AD165" s="311"/>
      <c r="AE165" s="311"/>
      <c r="AF165" s="312"/>
      <c r="AG165" s="341">
        <f>SUM(B165:AF165)</f>
        <v>0</v>
      </c>
      <c r="AH165" s="15"/>
      <c r="AI165" s="15"/>
      <c r="AM165" s="16"/>
      <c r="AN165" s="16"/>
      <c r="AO165" s="16"/>
      <c r="AP165" s="16"/>
      <c r="AQ165" s="16"/>
      <c r="AR165" s="16"/>
      <c r="AS165" s="16"/>
      <c r="AT165" s="16"/>
      <c r="AU165" s="16"/>
      <c r="AV165" s="16"/>
    </row>
    <row r="166" spans="1:53" ht="26.25" customHeight="1">
      <c r="A166" s="9" t="s">
        <v>784</v>
      </c>
      <c r="B166" s="1506">
        <f>B148+1</f>
        <v>1</v>
      </c>
      <c r="C166" s="1506"/>
      <c r="D166" s="18" t="s">
        <v>4</v>
      </c>
      <c r="E166" s="1507">
        <v>1</v>
      </c>
      <c r="F166" s="1507"/>
      <c r="G166" s="19" t="s">
        <v>5</v>
      </c>
      <c r="H166" s="20" t="s">
        <v>6</v>
      </c>
    </row>
    <row r="167" spans="1:53" ht="20.149999999999999" customHeight="1" thickBot="1">
      <c r="AJ167" s="3">
        <f>E166</f>
        <v>1</v>
      </c>
      <c r="AK167" s="3" t="s">
        <v>81</v>
      </c>
    </row>
    <row r="168" spans="1:53" ht="25" customHeight="1" thickBot="1">
      <c r="A168" s="21" t="s">
        <v>7</v>
      </c>
      <c r="B168" s="22">
        <v>1</v>
      </c>
      <c r="C168" s="23">
        <v>2</v>
      </c>
      <c r="D168" s="23">
        <v>3</v>
      </c>
      <c r="E168" s="23">
        <v>4</v>
      </c>
      <c r="F168" s="23">
        <v>5</v>
      </c>
      <c r="G168" s="23">
        <v>6</v>
      </c>
      <c r="H168" s="23">
        <v>7</v>
      </c>
      <c r="I168" s="23">
        <v>8</v>
      </c>
      <c r="J168" s="23">
        <v>9</v>
      </c>
      <c r="K168" s="24">
        <v>10</v>
      </c>
      <c r="L168" s="22">
        <v>11</v>
      </c>
      <c r="M168" s="23">
        <v>12</v>
      </c>
      <c r="N168" s="23">
        <v>13</v>
      </c>
      <c r="O168" s="23">
        <v>14</v>
      </c>
      <c r="P168" s="23">
        <v>15</v>
      </c>
      <c r="Q168" s="23">
        <v>16</v>
      </c>
      <c r="R168" s="23">
        <v>17</v>
      </c>
      <c r="S168" s="23">
        <v>18</v>
      </c>
      <c r="T168" s="23">
        <v>19</v>
      </c>
      <c r="U168" s="24">
        <v>20</v>
      </c>
      <c r="V168" s="22">
        <v>21</v>
      </c>
      <c r="W168" s="23">
        <v>22</v>
      </c>
      <c r="X168" s="23">
        <v>23</v>
      </c>
      <c r="Y168" s="23">
        <v>24</v>
      </c>
      <c r="Z168" s="23">
        <v>25</v>
      </c>
      <c r="AA168" s="23">
        <v>26</v>
      </c>
      <c r="AB168" s="23">
        <v>27</v>
      </c>
      <c r="AC168" s="23">
        <v>28</v>
      </c>
      <c r="AD168" s="23">
        <v>29</v>
      </c>
      <c r="AE168" s="23">
        <v>30</v>
      </c>
      <c r="AF168" s="24">
        <v>31</v>
      </c>
      <c r="AG168" s="1508" t="s">
        <v>1</v>
      </c>
      <c r="AK168" s="25" t="s">
        <v>734</v>
      </c>
      <c r="AL168" s="325" t="e">
        <f>ROUNDUP(AG171/AG170,1)</f>
        <v>#DIV/0!</v>
      </c>
      <c r="AS168" s="8"/>
      <c r="AT168" s="8"/>
      <c r="BA168" s="8"/>
    </row>
    <row r="169" spans="1:53" ht="25" customHeight="1" thickBot="1">
      <c r="A169" s="26" t="s">
        <v>8</v>
      </c>
      <c r="B169" s="38" t="s">
        <v>723</v>
      </c>
      <c r="C169" s="38" t="s">
        <v>923</v>
      </c>
      <c r="D169" s="38" t="s">
        <v>504</v>
      </c>
      <c r="E169" s="38" t="s">
        <v>62</v>
      </c>
      <c r="F169" s="38" t="s">
        <v>505</v>
      </c>
      <c r="G169" s="38" t="s">
        <v>500</v>
      </c>
      <c r="H169" s="38" t="s">
        <v>501</v>
      </c>
      <c r="I169" s="38" t="s">
        <v>502</v>
      </c>
      <c r="J169" s="38" t="s">
        <v>503</v>
      </c>
      <c r="K169" s="38" t="s">
        <v>504</v>
      </c>
      <c r="L169" s="38" t="s">
        <v>62</v>
      </c>
      <c r="M169" s="38" t="s">
        <v>505</v>
      </c>
      <c r="N169" s="38" t="s">
        <v>500</v>
      </c>
      <c r="O169" s="38" t="s">
        <v>501</v>
      </c>
      <c r="P169" s="38" t="s">
        <v>502</v>
      </c>
      <c r="Q169" s="38" t="s">
        <v>503</v>
      </c>
      <c r="R169" s="38" t="s">
        <v>504</v>
      </c>
      <c r="S169" s="38" t="s">
        <v>62</v>
      </c>
      <c r="T169" s="38" t="s">
        <v>505</v>
      </c>
      <c r="U169" s="38" t="s">
        <v>500</v>
      </c>
      <c r="V169" s="38" t="s">
        <v>501</v>
      </c>
      <c r="W169" s="38" t="s">
        <v>502</v>
      </c>
      <c r="X169" s="38" t="s">
        <v>503</v>
      </c>
      <c r="Y169" s="38" t="s">
        <v>504</v>
      </c>
      <c r="Z169" s="38" t="s">
        <v>62</v>
      </c>
      <c r="AA169" s="38" t="s">
        <v>505</v>
      </c>
      <c r="AB169" s="38" t="s">
        <v>500</v>
      </c>
      <c r="AC169" s="38" t="s">
        <v>501</v>
      </c>
      <c r="AD169" s="38" t="s">
        <v>502</v>
      </c>
      <c r="AE169" s="38" t="s">
        <v>503</v>
      </c>
      <c r="AF169" s="38" t="s">
        <v>504</v>
      </c>
      <c r="AG169" s="1509"/>
      <c r="AK169" s="1513" t="s">
        <v>726</v>
      </c>
      <c r="AL169" s="1511" t="e">
        <f>ROUND((AG173+AG175+AG177+AG179+AG180)/AG182*100,0) &amp;"％"</f>
        <v>#DIV/0!</v>
      </c>
    </row>
    <row r="170" spans="1:53" ht="25" customHeight="1" thickBot="1">
      <c r="A170" s="27" t="s">
        <v>9</v>
      </c>
      <c r="B170" s="278"/>
      <c r="C170" s="279"/>
      <c r="D170" s="279"/>
      <c r="E170" s="279"/>
      <c r="F170" s="279"/>
      <c r="G170" s="279"/>
      <c r="H170" s="279"/>
      <c r="I170" s="279"/>
      <c r="J170" s="279"/>
      <c r="K170" s="280"/>
      <c r="L170" s="278"/>
      <c r="M170" s="279"/>
      <c r="N170" s="279"/>
      <c r="O170" s="279"/>
      <c r="P170" s="279"/>
      <c r="Q170" s="279"/>
      <c r="R170" s="279"/>
      <c r="S170" s="279"/>
      <c r="T170" s="279"/>
      <c r="U170" s="280"/>
      <c r="V170" s="281"/>
      <c r="W170" s="279"/>
      <c r="X170" s="279"/>
      <c r="Y170" s="279"/>
      <c r="Z170" s="279"/>
      <c r="AA170" s="279"/>
      <c r="AB170" s="279"/>
      <c r="AC170" s="279"/>
      <c r="AD170" s="279"/>
      <c r="AE170" s="279"/>
      <c r="AF170" s="282"/>
      <c r="AG170" s="326">
        <f>COUNTIF(B170:AF170,"○")</f>
        <v>0</v>
      </c>
      <c r="AH170" s="28"/>
      <c r="AK170" s="1514"/>
      <c r="AL170" s="1512"/>
    </row>
    <row r="171" spans="1:53" ht="25" customHeight="1" thickBot="1">
      <c r="A171" s="27" t="s">
        <v>10</v>
      </c>
      <c r="B171" s="283">
        <f t="shared" ref="B171:AF171" si="35">SUM(B172:B180)</f>
        <v>0</v>
      </c>
      <c r="C171" s="284">
        <f t="shared" si="35"/>
        <v>0</v>
      </c>
      <c r="D171" s="284">
        <f t="shared" si="35"/>
        <v>0</v>
      </c>
      <c r="E171" s="284">
        <f t="shared" si="35"/>
        <v>0</v>
      </c>
      <c r="F171" s="284">
        <f t="shared" si="35"/>
        <v>0</v>
      </c>
      <c r="G171" s="284">
        <f t="shared" si="35"/>
        <v>0</v>
      </c>
      <c r="H171" s="284">
        <f t="shared" si="35"/>
        <v>0</v>
      </c>
      <c r="I171" s="284">
        <f t="shared" si="35"/>
        <v>0</v>
      </c>
      <c r="J171" s="284">
        <f t="shared" si="35"/>
        <v>0</v>
      </c>
      <c r="K171" s="285">
        <f t="shared" si="35"/>
        <v>0</v>
      </c>
      <c r="L171" s="283">
        <f t="shared" si="35"/>
        <v>0</v>
      </c>
      <c r="M171" s="284">
        <f t="shared" si="35"/>
        <v>0</v>
      </c>
      <c r="N171" s="284">
        <f t="shared" si="35"/>
        <v>0</v>
      </c>
      <c r="O171" s="284">
        <f t="shared" si="35"/>
        <v>0</v>
      </c>
      <c r="P171" s="284">
        <f t="shared" si="35"/>
        <v>0</v>
      </c>
      <c r="Q171" s="284">
        <f t="shared" si="35"/>
        <v>0</v>
      </c>
      <c r="R171" s="284">
        <f t="shared" si="35"/>
        <v>0</v>
      </c>
      <c r="S171" s="284">
        <f t="shared" si="35"/>
        <v>0</v>
      </c>
      <c r="T171" s="284">
        <f t="shared" si="35"/>
        <v>0</v>
      </c>
      <c r="U171" s="285">
        <f t="shared" si="35"/>
        <v>0</v>
      </c>
      <c r="V171" s="286">
        <f t="shared" si="35"/>
        <v>0</v>
      </c>
      <c r="W171" s="284">
        <f t="shared" si="35"/>
        <v>0</v>
      </c>
      <c r="X171" s="284">
        <f t="shared" si="35"/>
        <v>0</v>
      </c>
      <c r="Y171" s="284">
        <f t="shared" si="35"/>
        <v>0</v>
      </c>
      <c r="Z171" s="284">
        <f t="shared" si="35"/>
        <v>0</v>
      </c>
      <c r="AA171" s="284">
        <f t="shared" si="35"/>
        <v>0</v>
      </c>
      <c r="AB171" s="284">
        <f t="shared" si="35"/>
        <v>0</v>
      </c>
      <c r="AC171" s="284">
        <f t="shared" si="35"/>
        <v>0</v>
      </c>
      <c r="AD171" s="284">
        <f t="shared" si="35"/>
        <v>0</v>
      </c>
      <c r="AE171" s="284">
        <f t="shared" si="35"/>
        <v>0</v>
      </c>
      <c r="AF171" s="284">
        <f t="shared" si="35"/>
        <v>0</v>
      </c>
      <c r="AG171" s="327">
        <f>SUM(B171:AF171)</f>
        <v>0</v>
      </c>
      <c r="AH171" s="10"/>
      <c r="AI171" s="1504" t="s">
        <v>727</v>
      </c>
      <c r="AK171" s="25" t="s">
        <v>728</v>
      </c>
      <c r="AL171" s="328" t="e">
        <f>ROUND(SUM(AI173:AI180)/AG182,1)</f>
        <v>#DIV/0!</v>
      </c>
    </row>
    <row r="172" spans="1:53" ht="25" customHeight="1" thickBot="1">
      <c r="A172" s="27" t="s">
        <v>82</v>
      </c>
      <c r="B172" s="287"/>
      <c r="C172" s="282"/>
      <c r="D172" s="282"/>
      <c r="E172" s="282"/>
      <c r="F172" s="282"/>
      <c r="G172" s="282"/>
      <c r="H172" s="282"/>
      <c r="I172" s="282"/>
      <c r="J172" s="282"/>
      <c r="K172" s="280"/>
      <c r="L172" s="287"/>
      <c r="M172" s="282"/>
      <c r="N172" s="282"/>
      <c r="O172" s="282"/>
      <c r="P172" s="282"/>
      <c r="Q172" s="282"/>
      <c r="R172" s="282"/>
      <c r="S172" s="282"/>
      <c r="T172" s="282"/>
      <c r="U172" s="280"/>
      <c r="V172" s="288"/>
      <c r="W172" s="282"/>
      <c r="X172" s="282"/>
      <c r="Y172" s="282"/>
      <c r="Z172" s="282"/>
      <c r="AA172" s="282"/>
      <c r="AB172" s="282"/>
      <c r="AC172" s="282"/>
      <c r="AD172" s="282"/>
      <c r="AE172" s="282"/>
      <c r="AF172" s="282"/>
      <c r="AG172" s="327">
        <f>SUM(B172:AF172)</f>
        <v>0</v>
      </c>
      <c r="AI172" s="1505"/>
      <c r="AK172" s="13" t="s">
        <v>83</v>
      </c>
      <c r="AL172" s="329"/>
    </row>
    <row r="173" spans="1:53" ht="25" customHeight="1" thickBot="1">
      <c r="A173" s="29" t="s">
        <v>530</v>
      </c>
      <c r="B173" s="289"/>
      <c r="C173" s="290"/>
      <c r="D173" s="290"/>
      <c r="E173" s="290"/>
      <c r="F173" s="290"/>
      <c r="G173" s="290"/>
      <c r="H173" s="290"/>
      <c r="I173" s="290"/>
      <c r="J173" s="290"/>
      <c r="K173" s="291"/>
      <c r="L173" s="289"/>
      <c r="M173" s="290"/>
      <c r="N173" s="290"/>
      <c r="O173" s="290"/>
      <c r="P173" s="290"/>
      <c r="Q173" s="290"/>
      <c r="R173" s="290"/>
      <c r="S173" s="290"/>
      <c r="T173" s="290"/>
      <c r="U173" s="291"/>
      <c r="V173" s="292"/>
      <c r="W173" s="290"/>
      <c r="X173" s="290"/>
      <c r="Y173" s="290"/>
      <c r="Z173" s="290"/>
      <c r="AA173" s="290"/>
      <c r="AB173" s="290"/>
      <c r="AC173" s="290"/>
      <c r="AD173" s="290"/>
      <c r="AE173" s="290"/>
      <c r="AF173" s="290"/>
      <c r="AG173" s="330">
        <f t="shared" ref="AG173:AG181" si="36">SUM(B173:AF173)</f>
        <v>0</v>
      </c>
      <c r="AH173" s="30" t="s">
        <v>737</v>
      </c>
      <c r="AI173" s="331">
        <f>AG173*2</f>
        <v>0</v>
      </c>
      <c r="AK173" s="13" t="s">
        <v>84</v>
      </c>
      <c r="AL173" s="332" t="e">
        <f>AL168/AE2</f>
        <v>#DIV/0!</v>
      </c>
    </row>
    <row r="174" spans="1:53" ht="25" customHeight="1" thickBot="1">
      <c r="A174" s="29" t="s">
        <v>85</v>
      </c>
      <c r="B174" s="293"/>
      <c r="C174" s="294"/>
      <c r="D174" s="294"/>
      <c r="E174" s="294"/>
      <c r="F174" s="294"/>
      <c r="G174" s="294"/>
      <c r="H174" s="294"/>
      <c r="I174" s="294"/>
      <c r="J174" s="294"/>
      <c r="K174" s="295"/>
      <c r="L174" s="293"/>
      <c r="M174" s="294"/>
      <c r="N174" s="294"/>
      <c r="O174" s="294"/>
      <c r="P174" s="294"/>
      <c r="Q174" s="294"/>
      <c r="R174" s="294"/>
      <c r="S174" s="294"/>
      <c r="T174" s="294"/>
      <c r="U174" s="295"/>
      <c r="V174" s="296"/>
      <c r="W174" s="294"/>
      <c r="X174" s="294"/>
      <c r="Y174" s="294"/>
      <c r="Z174" s="294"/>
      <c r="AA174" s="294"/>
      <c r="AB174" s="294"/>
      <c r="AC174" s="294"/>
      <c r="AD174" s="294"/>
      <c r="AE174" s="294"/>
      <c r="AF174" s="297"/>
      <c r="AG174" s="330">
        <f t="shared" si="36"/>
        <v>0</v>
      </c>
      <c r="AH174" s="30" t="s">
        <v>736</v>
      </c>
      <c r="AI174" s="331">
        <f>AG174*2</f>
        <v>0</v>
      </c>
      <c r="AJ174" s="15"/>
      <c r="AK174" s="333" t="s">
        <v>730</v>
      </c>
      <c r="AL174" s="334" t="e">
        <f>ROUND((AG183)/AG171*100,0) &amp;"％"</f>
        <v>#DIV/0!</v>
      </c>
    </row>
    <row r="175" spans="1:53" ht="25" customHeight="1" thickBot="1">
      <c r="A175" s="31" t="s">
        <v>531</v>
      </c>
      <c r="B175" s="293"/>
      <c r="C175" s="294"/>
      <c r="D175" s="294"/>
      <c r="E175" s="294"/>
      <c r="F175" s="294"/>
      <c r="G175" s="294"/>
      <c r="H175" s="294"/>
      <c r="I175" s="294"/>
      <c r="J175" s="294"/>
      <c r="K175" s="295"/>
      <c r="L175" s="293"/>
      <c r="M175" s="294"/>
      <c r="N175" s="294"/>
      <c r="O175" s="294"/>
      <c r="P175" s="294"/>
      <c r="Q175" s="294"/>
      <c r="R175" s="294"/>
      <c r="S175" s="294"/>
      <c r="T175" s="294"/>
      <c r="U175" s="295"/>
      <c r="V175" s="296"/>
      <c r="W175" s="294"/>
      <c r="X175" s="294"/>
      <c r="Y175" s="294"/>
      <c r="Z175" s="294"/>
      <c r="AA175" s="294"/>
      <c r="AB175" s="294"/>
      <c r="AC175" s="294"/>
      <c r="AD175" s="294"/>
      <c r="AE175" s="294"/>
      <c r="AF175" s="297"/>
      <c r="AG175" s="330">
        <f t="shared" si="36"/>
        <v>0</v>
      </c>
      <c r="AH175" s="30" t="s">
        <v>118</v>
      </c>
      <c r="AI175" s="331">
        <f>AG175*3</f>
        <v>0</v>
      </c>
    </row>
    <row r="176" spans="1:53" ht="25" customHeight="1" thickBot="1">
      <c r="A176" s="29" t="s">
        <v>86</v>
      </c>
      <c r="B176" s="293"/>
      <c r="C176" s="294"/>
      <c r="D176" s="294"/>
      <c r="E176" s="294"/>
      <c r="F176" s="294"/>
      <c r="G176" s="294"/>
      <c r="H176" s="294"/>
      <c r="I176" s="294"/>
      <c r="J176" s="294"/>
      <c r="K176" s="295"/>
      <c r="L176" s="293"/>
      <c r="M176" s="294"/>
      <c r="N176" s="294"/>
      <c r="O176" s="294"/>
      <c r="P176" s="294"/>
      <c r="Q176" s="294"/>
      <c r="R176" s="294"/>
      <c r="S176" s="294"/>
      <c r="T176" s="294"/>
      <c r="U176" s="295"/>
      <c r="V176" s="296"/>
      <c r="W176" s="294"/>
      <c r="X176" s="294"/>
      <c r="Y176" s="294"/>
      <c r="Z176" s="294"/>
      <c r="AA176" s="294"/>
      <c r="AB176" s="294"/>
      <c r="AC176" s="294"/>
      <c r="AD176" s="294"/>
      <c r="AE176" s="294"/>
      <c r="AF176" s="297"/>
      <c r="AG176" s="330">
        <f t="shared" si="36"/>
        <v>0</v>
      </c>
      <c r="AH176" s="30" t="s">
        <v>118</v>
      </c>
      <c r="AI176" s="331">
        <f>AG176*3</f>
        <v>0</v>
      </c>
    </row>
    <row r="177" spans="1:53" ht="25" customHeight="1" thickBot="1">
      <c r="A177" s="33" t="s">
        <v>532</v>
      </c>
      <c r="B177" s="293"/>
      <c r="C177" s="294"/>
      <c r="D177" s="294"/>
      <c r="E177" s="294"/>
      <c r="F177" s="294"/>
      <c r="G177" s="294"/>
      <c r="H177" s="294"/>
      <c r="I177" s="294"/>
      <c r="J177" s="294"/>
      <c r="K177" s="295"/>
      <c r="L177" s="293"/>
      <c r="M177" s="294"/>
      <c r="N177" s="294"/>
      <c r="O177" s="294"/>
      <c r="P177" s="294"/>
      <c r="Q177" s="294"/>
      <c r="R177" s="294"/>
      <c r="S177" s="294"/>
      <c r="T177" s="294"/>
      <c r="U177" s="295"/>
      <c r="V177" s="296"/>
      <c r="W177" s="294"/>
      <c r="X177" s="294"/>
      <c r="Y177" s="294"/>
      <c r="Z177" s="294"/>
      <c r="AA177" s="294"/>
      <c r="AB177" s="294"/>
      <c r="AC177" s="294"/>
      <c r="AD177" s="294"/>
      <c r="AE177" s="294"/>
      <c r="AF177" s="297"/>
      <c r="AG177" s="335">
        <f t="shared" si="36"/>
        <v>0</v>
      </c>
      <c r="AH177" s="30" t="s">
        <v>119</v>
      </c>
      <c r="AI177" s="336">
        <f>AG177*4</f>
        <v>0</v>
      </c>
    </row>
    <row r="178" spans="1:53" ht="25" customHeight="1" thickBot="1">
      <c r="A178" s="34" t="s">
        <v>87</v>
      </c>
      <c r="B178" s="298"/>
      <c r="C178" s="299"/>
      <c r="D178" s="299"/>
      <c r="E178" s="299"/>
      <c r="F178" s="299"/>
      <c r="G178" s="299"/>
      <c r="H178" s="299"/>
      <c r="I178" s="299"/>
      <c r="J178" s="299"/>
      <c r="K178" s="300"/>
      <c r="L178" s="298"/>
      <c r="M178" s="299"/>
      <c r="N178" s="299"/>
      <c r="O178" s="299"/>
      <c r="P178" s="299"/>
      <c r="Q178" s="299"/>
      <c r="R178" s="299"/>
      <c r="S178" s="299"/>
      <c r="T178" s="299"/>
      <c r="U178" s="300"/>
      <c r="V178" s="301"/>
      <c r="W178" s="299"/>
      <c r="X178" s="299"/>
      <c r="Y178" s="299"/>
      <c r="Z178" s="299"/>
      <c r="AA178" s="299"/>
      <c r="AB178" s="299"/>
      <c r="AC178" s="299"/>
      <c r="AD178" s="299"/>
      <c r="AE178" s="299"/>
      <c r="AF178" s="302"/>
      <c r="AG178" s="335">
        <f t="shared" si="36"/>
        <v>0</v>
      </c>
      <c r="AH178" s="30" t="s">
        <v>119</v>
      </c>
      <c r="AI178" s="336">
        <f>AG178*4</f>
        <v>0</v>
      </c>
    </row>
    <row r="179" spans="1:53" ht="25" customHeight="1" thickBot="1">
      <c r="A179" s="33" t="s">
        <v>120</v>
      </c>
      <c r="B179" s="298"/>
      <c r="C179" s="299"/>
      <c r="D179" s="299"/>
      <c r="E179" s="299"/>
      <c r="F179" s="299"/>
      <c r="G179" s="299"/>
      <c r="H179" s="299"/>
      <c r="I179" s="299"/>
      <c r="J179" s="299"/>
      <c r="K179" s="300"/>
      <c r="L179" s="298"/>
      <c r="M179" s="299"/>
      <c r="N179" s="299"/>
      <c r="O179" s="299"/>
      <c r="P179" s="299"/>
      <c r="Q179" s="299"/>
      <c r="R179" s="299"/>
      <c r="S179" s="299"/>
      <c r="T179" s="299"/>
      <c r="U179" s="300"/>
      <c r="V179" s="301"/>
      <c r="W179" s="299"/>
      <c r="X179" s="299"/>
      <c r="Y179" s="299"/>
      <c r="Z179" s="299"/>
      <c r="AA179" s="299"/>
      <c r="AB179" s="299"/>
      <c r="AC179" s="299"/>
      <c r="AD179" s="299"/>
      <c r="AE179" s="299"/>
      <c r="AF179" s="302"/>
      <c r="AG179" s="335">
        <f t="shared" si="36"/>
        <v>0</v>
      </c>
      <c r="AH179" s="30" t="s">
        <v>121</v>
      </c>
      <c r="AI179" s="337">
        <f>AG179*5</f>
        <v>0</v>
      </c>
    </row>
    <row r="180" spans="1:53" ht="25" customHeight="1" thickBot="1">
      <c r="A180" s="26" t="s">
        <v>122</v>
      </c>
      <c r="B180" s="315"/>
      <c r="C180" s="316"/>
      <c r="D180" s="316"/>
      <c r="E180" s="316"/>
      <c r="F180" s="316"/>
      <c r="G180" s="316"/>
      <c r="H180" s="316"/>
      <c r="I180" s="316"/>
      <c r="J180" s="316"/>
      <c r="K180" s="317"/>
      <c r="L180" s="315"/>
      <c r="M180" s="316"/>
      <c r="N180" s="316"/>
      <c r="O180" s="316"/>
      <c r="P180" s="316"/>
      <c r="Q180" s="316"/>
      <c r="R180" s="316"/>
      <c r="S180" s="316"/>
      <c r="T180" s="316"/>
      <c r="U180" s="317"/>
      <c r="V180" s="318"/>
      <c r="W180" s="316"/>
      <c r="X180" s="316"/>
      <c r="Y180" s="316"/>
      <c r="Z180" s="316"/>
      <c r="AA180" s="316"/>
      <c r="AB180" s="316"/>
      <c r="AC180" s="316"/>
      <c r="AD180" s="316"/>
      <c r="AE180" s="316"/>
      <c r="AF180" s="319"/>
      <c r="AG180" s="342">
        <f t="shared" si="36"/>
        <v>0</v>
      </c>
      <c r="AH180" s="30" t="s">
        <v>123</v>
      </c>
      <c r="AI180" s="337">
        <f>AG180*6</f>
        <v>0</v>
      </c>
    </row>
    <row r="181" spans="1:53" ht="24.75" customHeight="1" thickBot="1">
      <c r="A181" s="90" t="s">
        <v>731</v>
      </c>
      <c r="B181" s="292"/>
      <c r="C181" s="290"/>
      <c r="D181" s="290"/>
      <c r="E181" s="290"/>
      <c r="F181" s="290"/>
      <c r="G181" s="290"/>
      <c r="H181" s="290"/>
      <c r="I181" s="290"/>
      <c r="J181" s="290"/>
      <c r="K181" s="291"/>
      <c r="L181" s="289"/>
      <c r="M181" s="290"/>
      <c r="N181" s="290"/>
      <c r="O181" s="290"/>
      <c r="P181" s="290"/>
      <c r="Q181" s="290"/>
      <c r="R181" s="290"/>
      <c r="S181" s="290"/>
      <c r="T181" s="290"/>
      <c r="U181" s="291"/>
      <c r="V181" s="292"/>
      <c r="W181" s="290"/>
      <c r="X181" s="290"/>
      <c r="Y181" s="290"/>
      <c r="Z181" s="290"/>
      <c r="AA181" s="290"/>
      <c r="AB181" s="290"/>
      <c r="AC181" s="290"/>
      <c r="AD181" s="290"/>
      <c r="AE181" s="290"/>
      <c r="AF181" s="308"/>
      <c r="AG181" s="339">
        <f t="shared" si="36"/>
        <v>0</v>
      </c>
      <c r="AH181" s="42"/>
      <c r="AI181" s="89"/>
    </row>
    <row r="182" spans="1:53" ht="25" customHeight="1" thickBot="1">
      <c r="A182" s="43" t="s">
        <v>732</v>
      </c>
      <c r="B182" s="284">
        <f t="shared" ref="B182:AF182" si="37">SUM(B173:B180)</f>
        <v>0</v>
      </c>
      <c r="C182" s="284">
        <f t="shared" si="37"/>
        <v>0</v>
      </c>
      <c r="D182" s="284">
        <f t="shared" si="37"/>
        <v>0</v>
      </c>
      <c r="E182" s="284">
        <f t="shared" si="37"/>
        <v>0</v>
      </c>
      <c r="F182" s="284">
        <f t="shared" si="37"/>
        <v>0</v>
      </c>
      <c r="G182" s="284">
        <f t="shared" si="37"/>
        <v>0</v>
      </c>
      <c r="H182" s="284">
        <f t="shared" si="37"/>
        <v>0</v>
      </c>
      <c r="I182" s="284">
        <f t="shared" si="37"/>
        <v>0</v>
      </c>
      <c r="J182" s="284">
        <f t="shared" si="37"/>
        <v>0</v>
      </c>
      <c r="K182" s="285">
        <f t="shared" si="37"/>
        <v>0</v>
      </c>
      <c r="L182" s="283">
        <f t="shared" si="37"/>
        <v>0</v>
      </c>
      <c r="M182" s="284">
        <f t="shared" si="37"/>
        <v>0</v>
      </c>
      <c r="N182" s="284">
        <f t="shared" si="37"/>
        <v>0</v>
      </c>
      <c r="O182" s="284">
        <f t="shared" si="37"/>
        <v>0</v>
      </c>
      <c r="P182" s="284">
        <f t="shared" si="37"/>
        <v>0</v>
      </c>
      <c r="Q182" s="284">
        <f t="shared" si="37"/>
        <v>0</v>
      </c>
      <c r="R182" s="284">
        <f t="shared" si="37"/>
        <v>0</v>
      </c>
      <c r="S182" s="284">
        <f t="shared" si="37"/>
        <v>0</v>
      </c>
      <c r="T182" s="284">
        <f t="shared" si="37"/>
        <v>0</v>
      </c>
      <c r="U182" s="285">
        <f t="shared" si="37"/>
        <v>0</v>
      </c>
      <c r="V182" s="286">
        <f t="shared" si="37"/>
        <v>0</v>
      </c>
      <c r="W182" s="284">
        <f t="shared" si="37"/>
        <v>0</v>
      </c>
      <c r="X182" s="284">
        <f t="shared" si="37"/>
        <v>0</v>
      </c>
      <c r="Y182" s="284">
        <f t="shared" si="37"/>
        <v>0</v>
      </c>
      <c r="Z182" s="284">
        <f t="shared" si="37"/>
        <v>0</v>
      </c>
      <c r="AA182" s="284">
        <f t="shared" si="37"/>
        <v>0</v>
      </c>
      <c r="AB182" s="284">
        <f t="shared" si="37"/>
        <v>0</v>
      </c>
      <c r="AC182" s="284">
        <f t="shared" si="37"/>
        <v>0</v>
      </c>
      <c r="AD182" s="284">
        <f t="shared" si="37"/>
        <v>0</v>
      </c>
      <c r="AE182" s="284">
        <f t="shared" si="37"/>
        <v>0</v>
      </c>
      <c r="AF182" s="309">
        <f t="shared" si="37"/>
        <v>0</v>
      </c>
      <c r="AG182" s="327">
        <f t="shared" ref="AG182" si="38">SUM(AG173:AG180)</f>
        <v>0</v>
      </c>
      <c r="AH182" s="42" t="s">
        <v>1</v>
      </c>
      <c r="AI182" s="336">
        <f>SUM(AI173:AI180)</f>
        <v>0</v>
      </c>
    </row>
    <row r="183" spans="1:53" s="17" customFormat="1" ht="24.5" thickBot="1">
      <c r="A183" s="340" t="s">
        <v>733</v>
      </c>
      <c r="B183" s="310"/>
      <c r="C183" s="311"/>
      <c r="D183" s="311"/>
      <c r="E183" s="311"/>
      <c r="F183" s="311"/>
      <c r="G183" s="311"/>
      <c r="H183" s="311"/>
      <c r="I183" s="311"/>
      <c r="J183" s="311"/>
      <c r="K183" s="312"/>
      <c r="L183" s="313"/>
      <c r="M183" s="311"/>
      <c r="N183" s="311"/>
      <c r="O183" s="311"/>
      <c r="P183" s="311"/>
      <c r="Q183" s="311"/>
      <c r="R183" s="311"/>
      <c r="S183" s="311"/>
      <c r="T183" s="311"/>
      <c r="U183" s="314"/>
      <c r="V183" s="310"/>
      <c r="W183" s="311"/>
      <c r="X183" s="311"/>
      <c r="Y183" s="311"/>
      <c r="Z183" s="311"/>
      <c r="AA183" s="311"/>
      <c r="AB183" s="311"/>
      <c r="AC183" s="311"/>
      <c r="AD183" s="311"/>
      <c r="AE183" s="311"/>
      <c r="AF183" s="312"/>
      <c r="AG183" s="341">
        <f>SUM(B183:AF183)</f>
        <v>0</v>
      </c>
      <c r="AH183" s="15"/>
      <c r="AI183" s="15"/>
      <c r="AM183" s="16"/>
      <c r="AN183" s="16"/>
      <c r="AO183" s="16"/>
      <c r="AP183" s="16"/>
      <c r="AQ183" s="16"/>
      <c r="AR183" s="16"/>
      <c r="AS183" s="16"/>
      <c r="AT183" s="16"/>
      <c r="AU183" s="16"/>
      <c r="AV183" s="16"/>
    </row>
    <row r="184" spans="1:53" ht="26.25" customHeight="1">
      <c r="A184" s="9" t="s">
        <v>784</v>
      </c>
      <c r="B184" s="1506">
        <f>B166</f>
        <v>1</v>
      </c>
      <c r="C184" s="1506"/>
      <c r="D184" s="18" t="s">
        <v>4</v>
      </c>
      <c r="E184" s="1507">
        <v>2</v>
      </c>
      <c r="F184" s="1507"/>
      <c r="G184" s="19" t="s">
        <v>5</v>
      </c>
      <c r="H184" s="20" t="s">
        <v>6</v>
      </c>
    </row>
    <row r="185" spans="1:53" ht="20.149999999999999" customHeight="1" thickBot="1">
      <c r="AJ185" s="3">
        <f>E184</f>
        <v>2</v>
      </c>
      <c r="AK185" s="3" t="s">
        <v>81</v>
      </c>
    </row>
    <row r="186" spans="1:53" ht="25" customHeight="1" thickBot="1">
      <c r="A186" s="21" t="s">
        <v>7</v>
      </c>
      <c r="B186" s="22">
        <v>1</v>
      </c>
      <c r="C186" s="23">
        <v>2</v>
      </c>
      <c r="D186" s="23">
        <v>3</v>
      </c>
      <c r="E186" s="23">
        <v>4</v>
      </c>
      <c r="F186" s="23">
        <v>5</v>
      </c>
      <c r="G186" s="23">
        <v>6</v>
      </c>
      <c r="H186" s="23">
        <v>7</v>
      </c>
      <c r="I186" s="23">
        <v>8</v>
      </c>
      <c r="J186" s="23">
        <v>9</v>
      </c>
      <c r="K186" s="24">
        <v>10</v>
      </c>
      <c r="L186" s="22">
        <v>11</v>
      </c>
      <c r="M186" s="23">
        <v>12</v>
      </c>
      <c r="N186" s="23">
        <v>13</v>
      </c>
      <c r="O186" s="23">
        <v>14</v>
      </c>
      <c r="P186" s="23">
        <v>15</v>
      </c>
      <c r="Q186" s="23">
        <v>16</v>
      </c>
      <c r="R186" s="23">
        <v>17</v>
      </c>
      <c r="S186" s="23">
        <v>18</v>
      </c>
      <c r="T186" s="23">
        <v>19</v>
      </c>
      <c r="U186" s="24">
        <v>20</v>
      </c>
      <c r="V186" s="22">
        <v>21</v>
      </c>
      <c r="W186" s="23">
        <v>22</v>
      </c>
      <c r="X186" s="23">
        <v>23</v>
      </c>
      <c r="Y186" s="23">
        <v>24</v>
      </c>
      <c r="Z186" s="23">
        <v>25</v>
      </c>
      <c r="AA186" s="23">
        <v>26</v>
      </c>
      <c r="AB186" s="23">
        <v>27</v>
      </c>
      <c r="AC186" s="23">
        <v>28</v>
      </c>
      <c r="AD186" s="23"/>
      <c r="AE186" s="23"/>
      <c r="AF186" s="24"/>
      <c r="AG186" s="1508" t="s">
        <v>1</v>
      </c>
      <c r="AK186" s="25" t="s">
        <v>734</v>
      </c>
      <c r="AL186" s="325" t="e">
        <f>ROUNDUP(AG189/AG188,1)</f>
        <v>#DIV/0!</v>
      </c>
      <c r="AS186" s="8"/>
      <c r="AT186" s="8"/>
      <c r="BA186" s="8"/>
    </row>
    <row r="187" spans="1:53" ht="25" customHeight="1" thickBot="1">
      <c r="A187" s="26" t="s">
        <v>8</v>
      </c>
      <c r="B187" s="38" t="s">
        <v>917</v>
      </c>
      <c r="C187" s="38" t="s">
        <v>720</v>
      </c>
      <c r="D187" s="38" t="s">
        <v>500</v>
      </c>
      <c r="E187" s="38" t="s">
        <v>501</v>
      </c>
      <c r="F187" s="38" t="s">
        <v>502</v>
      </c>
      <c r="G187" s="38" t="s">
        <v>503</v>
      </c>
      <c r="H187" s="38" t="s">
        <v>504</v>
      </c>
      <c r="I187" s="38" t="s">
        <v>62</v>
      </c>
      <c r="J187" s="38" t="s">
        <v>505</v>
      </c>
      <c r="K187" s="38" t="s">
        <v>500</v>
      </c>
      <c r="L187" s="38" t="s">
        <v>501</v>
      </c>
      <c r="M187" s="38" t="s">
        <v>502</v>
      </c>
      <c r="N187" s="38" t="s">
        <v>503</v>
      </c>
      <c r="O187" s="38" t="s">
        <v>504</v>
      </c>
      <c r="P187" s="38" t="s">
        <v>62</v>
      </c>
      <c r="Q187" s="38" t="s">
        <v>505</v>
      </c>
      <c r="R187" s="38" t="s">
        <v>500</v>
      </c>
      <c r="S187" s="38" t="s">
        <v>501</v>
      </c>
      <c r="T187" s="38" t="s">
        <v>502</v>
      </c>
      <c r="U187" s="38" t="s">
        <v>503</v>
      </c>
      <c r="V187" s="38" t="s">
        <v>504</v>
      </c>
      <c r="W187" s="38" t="s">
        <v>62</v>
      </c>
      <c r="X187" s="38" t="s">
        <v>505</v>
      </c>
      <c r="Y187" s="38" t="s">
        <v>500</v>
      </c>
      <c r="Z187" s="38" t="s">
        <v>501</v>
      </c>
      <c r="AA187" s="38" t="s">
        <v>502</v>
      </c>
      <c r="AB187" s="38" t="s">
        <v>503</v>
      </c>
      <c r="AC187" s="38" t="s">
        <v>504</v>
      </c>
      <c r="AD187" s="38"/>
      <c r="AE187" s="39"/>
      <c r="AF187" s="40"/>
      <c r="AG187" s="1509"/>
      <c r="AK187" s="1513" t="s">
        <v>726</v>
      </c>
      <c r="AL187" s="1511" t="e">
        <f>ROUND((AG191+AG193+AG195+AG197+AG198)/AG200*100,0) &amp;"％"</f>
        <v>#DIV/0!</v>
      </c>
    </row>
    <row r="188" spans="1:53" ht="25" customHeight="1" thickBot="1">
      <c r="A188" s="27" t="s">
        <v>9</v>
      </c>
      <c r="B188" s="278"/>
      <c r="C188" s="279"/>
      <c r="D188" s="279"/>
      <c r="E188" s="279"/>
      <c r="F188" s="279"/>
      <c r="G188" s="279"/>
      <c r="H188" s="279"/>
      <c r="I188" s="279"/>
      <c r="J188" s="279"/>
      <c r="K188" s="280"/>
      <c r="L188" s="278"/>
      <c r="M188" s="279"/>
      <c r="N188" s="279"/>
      <c r="O188" s="279"/>
      <c r="P188" s="279"/>
      <c r="Q188" s="279"/>
      <c r="R188" s="279"/>
      <c r="S188" s="279"/>
      <c r="T188" s="279"/>
      <c r="U188" s="280"/>
      <c r="V188" s="281"/>
      <c r="W188" s="279"/>
      <c r="X188" s="279"/>
      <c r="Y188" s="279"/>
      <c r="Z188" s="279"/>
      <c r="AA188" s="279"/>
      <c r="AB188" s="279"/>
      <c r="AC188" s="279"/>
      <c r="AD188" s="279"/>
      <c r="AE188" s="279"/>
      <c r="AF188" s="282"/>
      <c r="AG188" s="326">
        <f>COUNTIF(B188:AF188,"○")</f>
        <v>0</v>
      </c>
      <c r="AH188" s="28"/>
      <c r="AK188" s="1514"/>
      <c r="AL188" s="1512"/>
    </row>
    <row r="189" spans="1:53" ht="25" customHeight="1" thickBot="1">
      <c r="A189" s="27" t="s">
        <v>10</v>
      </c>
      <c r="B189" s="283">
        <f t="shared" ref="B189:AF189" si="39">SUM(B190:B198)</f>
        <v>0</v>
      </c>
      <c r="C189" s="284">
        <f t="shared" si="39"/>
        <v>0</v>
      </c>
      <c r="D189" s="284">
        <f t="shared" si="39"/>
        <v>0</v>
      </c>
      <c r="E189" s="284">
        <f t="shared" si="39"/>
        <v>0</v>
      </c>
      <c r="F189" s="284">
        <f t="shared" si="39"/>
        <v>0</v>
      </c>
      <c r="G189" s="284">
        <f t="shared" si="39"/>
        <v>0</v>
      </c>
      <c r="H189" s="284">
        <f t="shared" si="39"/>
        <v>0</v>
      </c>
      <c r="I189" s="284">
        <f t="shared" si="39"/>
        <v>0</v>
      </c>
      <c r="J189" s="284">
        <f t="shared" si="39"/>
        <v>0</v>
      </c>
      <c r="K189" s="285">
        <f t="shared" si="39"/>
        <v>0</v>
      </c>
      <c r="L189" s="283">
        <f t="shared" si="39"/>
        <v>0</v>
      </c>
      <c r="M189" s="284">
        <f t="shared" si="39"/>
        <v>0</v>
      </c>
      <c r="N189" s="284">
        <f t="shared" si="39"/>
        <v>0</v>
      </c>
      <c r="O189" s="284">
        <f t="shared" si="39"/>
        <v>0</v>
      </c>
      <c r="P189" s="284">
        <f t="shared" si="39"/>
        <v>0</v>
      </c>
      <c r="Q189" s="284">
        <f t="shared" si="39"/>
        <v>0</v>
      </c>
      <c r="R189" s="284">
        <f t="shared" si="39"/>
        <v>0</v>
      </c>
      <c r="S189" s="284">
        <f t="shared" si="39"/>
        <v>0</v>
      </c>
      <c r="T189" s="284">
        <f t="shared" si="39"/>
        <v>0</v>
      </c>
      <c r="U189" s="285">
        <f t="shared" si="39"/>
        <v>0</v>
      </c>
      <c r="V189" s="286">
        <f t="shared" si="39"/>
        <v>0</v>
      </c>
      <c r="W189" s="284">
        <f t="shared" si="39"/>
        <v>0</v>
      </c>
      <c r="X189" s="284">
        <f t="shared" si="39"/>
        <v>0</v>
      </c>
      <c r="Y189" s="284">
        <f t="shared" si="39"/>
        <v>0</v>
      </c>
      <c r="Z189" s="284">
        <f t="shared" si="39"/>
        <v>0</v>
      </c>
      <c r="AA189" s="284">
        <f t="shared" si="39"/>
        <v>0</v>
      </c>
      <c r="AB189" s="284">
        <f t="shared" si="39"/>
        <v>0</v>
      </c>
      <c r="AC189" s="284">
        <f t="shared" si="39"/>
        <v>0</v>
      </c>
      <c r="AD189" s="284">
        <f t="shared" si="39"/>
        <v>0</v>
      </c>
      <c r="AE189" s="284">
        <f t="shared" si="39"/>
        <v>0</v>
      </c>
      <c r="AF189" s="284">
        <f t="shared" si="39"/>
        <v>0</v>
      </c>
      <c r="AG189" s="327">
        <f>SUM(B189:AF189)</f>
        <v>0</v>
      </c>
      <c r="AH189" s="10"/>
      <c r="AI189" s="1504" t="s">
        <v>727</v>
      </c>
      <c r="AK189" s="25" t="s">
        <v>728</v>
      </c>
      <c r="AL189" s="328" t="e">
        <f>ROUND(SUM(AI191:AI198)/AG200,1)</f>
        <v>#DIV/0!</v>
      </c>
    </row>
    <row r="190" spans="1:53" ht="25" customHeight="1" thickBot="1">
      <c r="A190" s="27" t="s">
        <v>82</v>
      </c>
      <c r="B190" s="287"/>
      <c r="C190" s="282"/>
      <c r="D190" s="282"/>
      <c r="E190" s="282"/>
      <c r="F190" s="282"/>
      <c r="G190" s="282"/>
      <c r="H190" s="282"/>
      <c r="I190" s="282"/>
      <c r="J190" s="282"/>
      <c r="K190" s="280"/>
      <c r="L190" s="287"/>
      <c r="M190" s="282"/>
      <c r="N190" s="282"/>
      <c r="O190" s="282"/>
      <c r="P190" s="282"/>
      <c r="Q190" s="282"/>
      <c r="R190" s="282"/>
      <c r="S190" s="282"/>
      <c r="T190" s="282"/>
      <c r="U190" s="280"/>
      <c r="V190" s="288"/>
      <c r="W190" s="282"/>
      <c r="X190" s="282"/>
      <c r="Y190" s="282"/>
      <c r="Z190" s="282"/>
      <c r="AA190" s="282"/>
      <c r="AB190" s="282"/>
      <c r="AC190" s="282"/>
      <c r="AD190" s="282"/>
      <c r="AE190" s="282"/>
      <c r="AF190" s="282"/>
      <c r="AG190" s="327">
        <f>SUM(B190:AF190)</f>
        <v>0</v>
      </c>
      <c r="AI190" s="1505"/>
      <c r="AK190" s="13" t="s">
        <v>83</v>
      </c>
      <c r="AL190" s="329"/>
    </row>
    <row r="191" spans="1:53" ht="25" customHeight="1" thickBot="1">
      <c r="A191" s="29" t="s">
        <v>530</v>
      </c>
      <c r="B191" s="289"/>
      <c r="C191" s="290"/>
      <c r="D191" s="290"/>
      <c r="E191" s="290"/>
      <c r="F191" s="290"/>
      <c r="G191" s="290"/>
      <c r="H191" s="290"/>
      <c r="I191" s="290"/>
      <c r="J191" s="290"/>
      <c r="K191" s="291"/>
      <c r="L191" s="289"/>
      <c r="M191" s="290"/>
      <c r="N191" s="290"/>
      <c r="O191" s="290"/>
      <c r="P191" s="290"/>
      <c r="Q191" s="290"/>
      <c r="R191" s="290"/>
      <c r="S191" s="290"/>
      <c r="T191" s="290"/>
      <c r="U191" s="291"/>
      <c r="V191" s="292"/>
      <c r="W191" s="290"/>
      <c r="X191" s="290"/>
      <c r="Y191" s="290"/>
      <c r="Z191" s="290"/>
      <c r="AA191" s="290"/>
      <c r="AB191" s="290"/>
      <c r="AC191" s="290"/>
      <c r="AD191" s="290"/>
      <c r="AE191" s="290"/>
      <c r="AF191" s="290"/>
      <c r="AG191" s="330">
        <f t="shared" ref="AG191:AG199" si="40">SUM(B191:AF191)</f>
        <v>0</v>
      </c>
      <c r="AH191" s="30" t="s">
        <v>741</v>
      </c>
      <c r="AI191" s="331">
        <f>AG191*2</f>
        <v>0</v>
      </c>
      <c r="AK191" s="13" t="s">
        <v>84</v>
      </c>
      <c r="AL191" s="332" t="e">
        <f>AL186/AE2</f>
        <v>#DIV/0!</v>
      </c>
    </row>
    <row r="192" spans="1:53" ht="25" customHeight="1" thickBot="1">
      <c r="A192" s="29" t="s">
        <v>85</v>
      </c>
      <c r="B192" s="293"/>
      <c r="C192" s="294"/>
      <c r="D192" s="294"/>
      <c r="E192" s="294"/>
      <c r="F192" s="294"/>
      <c r="G192" s="294"/>
      <c r="H192" s="294"/>
      <c r="I192" s="294"/>
      <c r="J192" s="294"/>
      <c r="K192" s="295"/>
      <c r="L192" s="293"/>
      <c r="M192" s="294"/>
      <c r="N192" s="294"/>
      <c r="O192" s="294"/>
      <c r="P192" s="294"/>
      <c r="Q192" s="294"/>
      <c r="R192" s="294"/>
      <c r="S192" s="294"/>
      <c r="T192" s="294"/>
      <c r="U192" s="295"/>
      <c r="V192" s="296"/>
      <c r="W192" s="294"/>
      <c r="X192" s="294"/>
      <c r="Y192" s="294"/>
      <c r="Z192" s="294"/>
      <c r="AA192" s="294"/>
      <c r="AB192" s="294"/>
      <c r="AC192" s="294"/>
      <c r="AD192" s="294"/>
      <c r="AE192" s="294"/>
      <c r="AF192" s="297"/>
      <c r="AG192" s="330">
        <f t="shared" si="40"/>
        <v>0</v>
      </c>
      <c r="AH192" s="30" t="s">
        <v>742</v>
      </c>
      <c r="AI192" s="331">
        <f>AG192*2</f>
        <v>0</v>
      </c>
      <c r="AJ192" s="15"/>
      <c r="AK192" s="333" t="s">
        <v>730</v>
      </c>
      <c r="AL192" s="334" t="e">
        <f>ROUND((AG201)/AG189*100,0) &amp;"％"</f>
        <v>#DIV/0!</v>
      </c>
    </row>
    <row r="193" spans="1:53" ht="25" customHeight="1" thickBot="1">
      <c r="A193" s="31" t="s">
        <v>531</v>
      </c>
      <c r="B193" s="293"/>
      <c r="C193" s="294"/>
      <c r="D193" s="294"/>
      <c r="E193" s="294"/>
      <c r="F193" s="294"/>
      <c r="G193" s="294"/>
      <c r="H193" s="294"/>
      <c r="I193" s="294"/>
      <c r="J193" s="294"/>
      <c r="K193" s="295"/>
      <c r="L193" s="293"/>
      <c r="M193" s="294"/>
      <c r="N193" s="294"/>
      <c r="O193" s="294"/>
      <c r="P193" s="294"/>
      <c r="Q193" s="294"/>
      <c r="R193" s="294"/>
      <c r="S193" s="294"/>
      <c r="T193" s="294"/>
      <c r="U193" s="295"/>
      <c r="V193" s="296"/>
      <c r="W193" s="294"/>
      <c r="X193" s="294"/>
      <c r="Y193" s="294"/>
      <c r="Z193" s="294"/>
      <c r="AA193" s="294"/>
      <c r="AB193" s="294"/>
      <c r="AC193" s="294"/>
      <c r="AD193" s="294"/>
      <c r="AE193" s="294"/>
      <c r="AF193" s="297"/>
      <c r="AG193" s="330">
        <f t="shared" si="40"/>
        <v>0</v>
      </c>
      <c r="AH193" s="30" t="s">
        <v>118</v>
      </c>
      <c r="AI193" s="331">
        <f>AG193*3</f>
        <v>0</v>
      </c>
    </row>
    <row r="194" spans="1:53" ht="25" customHeight="1" thickBot="1">
      <c r="A194" s="29" t="s">
        <v>86</v>
      </c>
      <c r="B194" s="293"/>
      <c r="C194" s="294"/>
      <c r="D194" s="294"/>
      <c r="E194" s="294"/>
      <c r="F194" s="294"/>
      <c r="G194" s="294"/>
      <c r="H194" s="294"/>
      <c r="I194" s="294"/>
      <c r="J194" s="294"/>
      <c r="K194" s="295"/>
      <c r="L194" s="293"/>
      <c r="M194" s="294"/>
      <c r="N194" s="294"/>
      <c r="O194" s="294"/>
      <c r="P194" s="294"/>
      <c r="Q194" s="294"/>
      <c r="R194" s="294"/>
      <c r="S194" s="294"/>
      <c r="T194" s="294"/>
      <c r="U194" s="295"/>
      <c r="V194" s="296"/>
      <c r="W194" s="294"/>
      <c r="X194" s="294"/>
      <c r="Y194" s="294"/>
      <c r="Z194" s="294"/>
      <c r="AA194" s="294"/>
      <c r="AB194" s="294"/>
      <c r="AC194" s="294"/>
      <c r="AD194" s="294"/>
      <c r="AE194" s="294"/>
      <c r="AF194" s="297"/>
      <c r="AG194" s="330">
        <f t="shared" si="40"/>
        <v>0</v>
      </c>
      <c r="AH194" s="30" t="s">
        <v>118</v>
      </c>
      <c r="AI194" s="331">
        <f>AG194*3</f>
        <v>0</v>
      </c>
    </row>
    <row r="195" spans="1:53" ht="25" customHeight="1" thickBot="1">
      <c r="A195" s="33" t="s">
        <v>532</v>
      </c>
      <c r="B195" s="293"/>
      <c r="C195" s="294"/>
      <c r="D195" s="294"/>
      <c r="E195" s="294"/>
      <c r="F195" s="294"/>
      <c r="G195" s="294"/>
      <c r="H195" s="294"/>
      <c r="I195" s="294"/>
      <c r="J195" s="294"/>
      <c r="K195" s="295"/>
      <c r="L195" s="293"/>
      <c r="M195" s="294"/>
      <c r="N195" s="294"/>
      <c r="O195" s="294"/>
      <c r="P195" s="294"/>
      <c r="Q195" s="294"/>
      <c r="R195" s="294"/>
      <c r="S195" s="294"/>
      <c r="T195" s="294"/>
      <c r="U195" s="295"/>
      <c r="V195" s="296"/>
      <c r="W195" s="294"/>
      <c r="X195" s="294"/>
      <c r="Y195" s="294"/>
      <c r="Z195" s="294"/>
      <c r="AA195" s="294"/>
      <c r="AB195" s="294"/>
      <c r="AC195" s="294"/>
      <c r="AD195" s="294"/>
      <c r="AE195" s="294"/>
      <c r="AF195" s="297"/>
      <c r="AG195" s="335">
        <f t="shared" si="40"/>
        <v>0</v>
      </c>
      <c r="AH195" s="30" t="s">
        <v>119</v>
      </c>
      <c r="AI195" s="336">
        <f>AG195*4</f>
        <v>0</v>
      </c>
    </row>
    <row r="196" spans="1:53" ht="25" customHeight="1" thickBot="1">
      <c r="A196" s="34" t="s">
        <v>87</v>
      </c>
      <c r="B196" s="298"/>
      <c r="C196" s="299"/>
      <c r="D196" s="299"/>
      <c r="E196" s="299"/>
      <c r="F196" s="299"/>
      <c r="G196" s="299"/>
      <c r="H196" s="299"/>
      <c r="I196" s="299"/>
      <c r="J196" s="299"/>
      <c r="K196" s="300"/>
      <c r="L196" s="298"/>
      <c r="M196" s="299"/>
      <c r="N196" s="299"/>
      <c r="O196" s="299"/>
      <c r="P196" s="299"/>
      <c r="Q196" s="299"/>
      <c r="R196" s="299"/>
      <c r="S196" s="299"/>
      <c r="T196" s="299"/>
      <c r="U196" s="300"/>
      <c r="V196" s="301"/>
      <c r="W196" s="299"/>
      <c r="X196" s="299"/>
      <c r="Y196" s="299"/>
      <c r="Z196" s="299"/>
      <c r="AA196" s="299"/>
      <c r="AB196" s="299"/>
      <c r="AC196" s="299"/>
      <c r="AD196" s="299"/>
      <c r="AE196" s="299"/>
      <c r="AF196" s="302"/>
      <c r="AG196" s="335">
        <f t="shared" si="40"/>
        <v>0</v>
      </c>
      <c r="AH196" s="30" t="s">
        <v>119</v>
      </c>
      <c r="AI196" s="336">
        <f>AG196*4</f>
        <v>0</v>
      </c>
    </row>
    <row r="197" spans="1:53" ht="25" customHeight="1" thickBot="1">
      <c r="A197" s="33" t="s">
        <v>120</v>
      </c>
      <c r="B197" s="298"/>
      <c r="C197" s="299"/>
      <c r="D197" s="299"/>
      <c r="E197" s="299"/>
      <c r="F197" s="299"/>
      <c r="G197" s="299"/>
      <c r="H197" s="299"/>
      <c r="I197" s="299"/>
      <c r="J197" s="299"/>
      <c r="K197" s="300"/>
      <c r="L197" s="298"/>
      <c r="M197" s="299"/>
      <c r="N197" s="299"/>
      <c r="O197" s="299"/>
      <c r="P197" s="299"/>
      <c r="Q197" s="299"/>
      <c r="R197" s="299"/>
      <c r="S197" s="299"/>
      <c r="T197" s="299"/>
      <c r="U197" s="300"/>
      <c r="V197" s="301"/>
      <c r="W197" s="299"/>
      <c r="X197" s="299"/>
      <c r="Y197" s="299"/>
      <c r="Z197" s="299"/>
      <c r="AA197" s="299"/>
      <c r="AB197" s="299"/>
      <c r="AC197" s="299"/>
      <c r="AD197" s="299"/>
      <c r="AE197" s="299"/>
      <c r="AF197" s="302"/>
      <c r="AG197" s="335">
        <f t="shared" si="40"/>
        <v>0</v>
      </c>
      <c r="AH197" s="30" t="s">
        <v>121</v>
      </c>
      <c r="AI197" s="337">
        <f>AG197*5</f>
        <v>0</v>
      </c>
    </row>
    <row r="198" spans="1:53" ht="25" customHeight="1" thickBot="1">
      <c r="A198" s="26" t="s">
        <v>122</v>
      </c>
      <c r="B198" s="315"/>
      <c r="C198" s="316"/>
      <c r="D198" s="316"/>
      <c r="E198" s="316"/>
      <c r="F198" s="316"/>
      <c r="G198" s="316"/>
      <c r="H198" s="316"/>
      <c r="I198" s="316"/>
      <c r="J198" s="316"/>
      <c r="K198" s="317"/>
      <c r="L198" s="315"/>
      <c r="M198" s="316"/>
      <c r="N198" s="316"/>
      <c r="O198" s="316"/>
      <c r="P198" s="316"/>
      <c r="Q198" s="316"/>
      <c r="R198" s="316"/>
      <c r="S198" s="316"/>
      <c r="T198" s="316"/>
      <c r="U198" s="317"/>
      <c r="V198" s="318"/>
      <c r="W198" s="316"/>
      <c r="X198" s="316"/>
      <c r="Y198" s="316"/>
      <c r="Z198" s="316"/>
      <c r="AA198" s="316"/>
      <c r="AB198" s="316"/>
      <c r="AC198" s="316"/>
      <c r="AD198" s="316"/>
      <c r="AE198" s="316"/>
      <c r="AF198" s="319"/>
      <c r="AG198" s="342">
        <f t="shared" si="40"/>
        <v>0</v>
      </c>
      <c r="AH198" s="30" t="s">
        <v>123</v>
      </c>
      <c r="AI198" s="337">
        <f>AG198*6</f>
        <v>0</v>
      </c>
    </row>
    <row r="199" spans="1:53" ht="24.75" customHeight="1" thickBot="1">
      <c r="A199" s="90" t="s">
        <v>731</v>
      </c>
      <c r="B199" s="292"/>
      <c r="C199" s="290"/>
      <c r="D199" s="290"/>
      <c r="E199" s="290"/>
      <c r="F199" s="290"/>
      <c r="G199" s="290"/>
      <c r="H199" s="290"/>
      <c r="I199" s="290"/>
      <c r="J199" s="290"/>
      <c r="K199" s="291"/>
      <c r="L199" s="289"/>
      <c r="M199" s="290"/>
      <c r="N199" s="290"/>
      <c r="O199" s="290"/>
      <c r="P199" s="290"/>
      <c r="Q199" s="290"/>
      <c r="R199" s="290"/>
      <c r="S199" s="290"/>
      <c r="T199" s="290"/>
      <c r="U199" s="291"/>
      <c r="V199" s="292"/>
      <c r="W199" s="290"/>
      <c r="X199" s="290"/>
      <c r="Y199" s="290"/>
      <c r="Z199" s="290"/>
      <c r="AA199" s="290"/>
      <c r="AB199" s="290"/>
      <c r="AC199" s="290"/>
      <c r="AD199" s="290"/>
      <c r="AE199" s="290"/>
      <c r="AF199" s="308"/>
      <c r="AG199" s="339">
        <f t="shared" si="40"/>
        <v>0</v>
      </c>
      <c r="AH199" s="42"/>
      <c r="AI199" s="89"/>
    </row>
    <row r="200" spans="1:53" ht="25" customHeight="1" thickBot="1">
      <c r="A200" s="43" t="s">
        <v>732</v>
      </c>
      <c r="B200" s="284">
        <f t="shared" ref="B200:AF200" si="41">SUM(B191:B198)</f>
        <v>0</v>
      </c>
      <c r="C200" s="284">
        <f t="shared" si="41"/>
        <v>0</v>
      </c>
      <c r="D200" s="284">
        <f t="shared" si="41"/>
        <v>0</v>
      </c>
      <c r="E200" s="284">
        <f t="shared" si="41"/>
        <v>0</v>
      </c>
      <c r="F200" s="284">
        <f t="shared" si="41"/>
        <v>0</v>
      </c>
      <c r="G200" s="284">
        <f t="shared" si="41"/>
        <v>0</v>
      </c>
      <c r="H200" s="284">
        <f t="shared" si="41"/>
        <v>0</v>
      </c>
      <c r="I200" s="284">
        <f t="shared" si="41"/>
        <v>0</v>
      </c>
      <c r="J200" s="284">
        <f t="shared" si="41"/>
        <v>0</v>
      </c>
      <c r="K200" s="285">
        <f t="shared" si="41"/>
        <v>0</v>
      </c>
      <c r="L200" s="283">
        <f t="shared" si="41"/>
        <v>0</v>
      </c>
      <c r="M200" s="284">
        <f t="shared" si="41"/>
        <v>0</v>
      </c>
      <c r="N200" s="284">
        <f t="shared" si="41"/>
        <v>0</v>
      </c>
      <c r="O200" s="284">
        <f t="shared" si="41"/>
        <v>0</v>
      </c>
      <c r="P200" s="284">
        <f t="shared" si="41"/>
        <v>0</v>
      </c>
      <c r="Q200" s="284">
        <f t="shared" si="41"/>
        <v>0</v>
      </c>
      <c r="R200" s="284">
        <f t="shared" si="41"/>
        <v>0</v>
      </c>
      <c r="S200" s="284">
        <f t="shared" si="41"/>
        <v>0</v>
      </c>
      <c r="T200" s="284">
        <f t="shared" si="41"/>
        <v>0</v>
      </c>
      <c r="U200" s="285">
        <f t="shared" si="41"/>
        <v>0</v>
      </c>
      <c r="V200" s="286">
        <f t="shared" si="41"/>
        <v>0</v>
      </c>
      <c r="W200" s="284">
        <f t="shared" si="41"/>
        <v>0</v>
      </c>
      <c r="X200" s="284">
        <f t="shared" si="41"/>
        <v>0</v>
      </c>
      <c r="Y200" s="284">
        <f t="shared" si="41"/>
        <v>0</v>
      </c>
      <c r="Z200" s="284">
        <f t="shared" si="41"/>
        <v>0</v>
      </c>
      <c r="AA200" s="284">
        <f t="shared" si="41"/>
        <v>0</v>
      </c>
      <c r="AB200" s="284">
        <f t="shared" si="41"/>
        <v>0</v>
      </c>
      <c r="AC200" s="284">
        <f t="shared" si="41"/>
        <v>0</v>
      </c>
      <c r="AD200" s="284">
        <f t="shared" si="41"/>
        <v>0</v>
      </c>
      <c r="AE200" s="284">
        <f t="shared" si="41"/>
        <v>0</v>
      </c>
      <c r="AF200" s="309">
        <f t="shared" si="41"/>
        <v>0</v>
      </c>
      <c r="AG200" s="327">
        <f t="shared" ref="AG200" si="42">SUM(AG191:AG198)</f>
        <v>0</v>
      </c>
      <c r="AH200" s="42" t="s">
        <v>1</v>
      </c>
      <c r="AI200" s="336">
        <f>SUM(AI191:AI198)</f>
        <v>0</v>
      </c>
    </row>
    <row r="201" spans="1:53" s="17" customFormat="1" ht="24.5" thickBot="1">
      <c r="A201" s="340" t="s">
        <v>733</v>
      </c>
      <c r="B201" s="310"/>
      <c r="C201" s="311"/>
      <c r="D201" s="311"/>
      <c r="E201" s="311"/>
      <c r="F201" s="311"/>
      <c r="G201" s="311"/>
      <c r="H201" s="311"/>
      <c r="I201" s="311"/>
      <c r="J201" s="311"/>
      <c r="K201" s="312"/>
      <c r="L201" s="313"/>
      <c r="M201" s="311"/>
      <c r="N201" s="311"/>
      <c r="O201" s="311"/>
      <c r="P201" s="311"/>
      <c r="Q201" s="311"/>
      <c r="R201" s="311"/>
      <c r="S201" s="311"/>
      <c r="T201" s="311"/>
      <c r="U201" s="314"/>
      <c r="V201" s="310"/>
      <c r="W201" s="311"/>
      <c r="X201" s="311"/>
      <c r="Y201" s="311"/>
      <c r="Z201" s="311"/>
      <c r="AA201" s="311"/>
      <c r="AB201" s="311"/>
      <c r="AC201" s="311"/>
      <c r="AD201" s="311"/>
      <c r="AE201" s="311"/>
      <c r="AF201" s="312"/>
      <c r="AG201" s="341">
        <f>SUM(B201:AF201)</f>
        <v>0</v>
      </c>
      <c r="AH201" s="15"/>
      <c r="AI201" s="15"/>
      <c r="AM201" s="16"/>
      <c r="AN201" s="16"/>
      <c r="AO201" s="16"/>
      <c r="AP201" s="16"/>
      <c r="AQ201" s="16"/>
      <c r="AR201" s="16"/>
      <c r="AS201" s="16"/>
      <c r="AT201" s="16"/>
      <c r="AU201" s="16"/>
      <c r="AV201" s="16"/>
    </row>
    <row r="202" spans="1:53" ht="26.25" customHeight="1">
      <c r="A202" s="9" t="s">
        <v>784</v>
      </c>
      <c r="B202" s="1506">
        <f>B166</f>
        <v>1</v>
      </c>
      <c r="C202" s="1506"/>
      <c r="D202" s="18" t="s">
        <v>4</v>
      </c>
      <c r="E202" s="1507">
        <v>3</v>
      </c>
      <c r="F202" s="1507"/>
      <c r="G202" s="19" t="s">
        <v>5</v>
      </c>
      <c r="H202" s="20" t="s">
        <v>6</v>
      </c>
    </row>
    <row r="203" spans="1:53" ht="20.149999999999999" customHeight="1" thickBot="1">
      <c r="AJ203" s="3">
        <f>E202</f>
        <v>3</v>
      </c>
      <c r="AK203" s="3" t="s">
        <v>81</v>
      </c>
    </row>
    <row r="204" spans="1:53" ht="25" customHeight="1" thickBot="1">
      <c r="A204" s="21" t="s">
        <v>7</v>
      </c>
      <c r="B204" s="22">
        <v>1</v>
      </c>
      <c r="C204" s="23">
        <v>2</v>
      </c>
      <c r="D204" s="23">
        <v>3</v>
      </c>
      <c r="E204" s="23">
        <v>4</v>
      </c>
      <c r="F204" s="23">
        <v>5</v>
      </c>
      <c r="G204" s="23">
        <v>6</v>
      </c>
      <c r="H204" s="23">
        <v>7</v>
      </c>
      <c r="I204" s="23">
        <v>8</v>
      </c>
      <c r="J204" s="23">
        <v>9</v>
      </c>
      <c r="K204" s="24">
        <v>10</v>
      </c>
      <c r="L204" s="22">
        <v>11</v>
      </c>
      <c r="M204" s="23">
        <v>12</v>
      </c>
      <c r="N204" s="23">
        <v>13</v>
      </c>
      <c r="O204" s="23">
        <v>14</v>
      </c>
      <c r="P204" s="23">
        <v>15</v>
      </c>
      <c r="Q204" s="23">
        <v>16</v>
      </c>
      <c r="R204" s="23">
        <v>17</v>
      </c>
      <c r="S204" s="23">
        <v>18</v>
      </c>
      <c r="T204" s="23">
        <v>19</v>
      </c>
      <c r="U204" s="24">
        <v>20</v>
      </c>
      <c r="V204" s="22">
        <v>21</v>
      </c>
      <c r="W204" s="23">
        <v>22</v>
      </c>
      <c r="X204" s="23">
        <v>23</v>
      </c>
      <c r="Y204" s="23">
        <v>24</v>
      </c>
      <c r="Z204" s="23">
        <v>25</v>
      </c>
      <c r="AA204" s="23">
        <v>26</v>
      </c>
      <c r="AB204" s="23">
        <v>27</v>
      </c>
      <c r="AC204" s="23">
        <v>28</v>
      </c>
      <c r="AD204" s="23">
        <v>29</v>
      </c>
      <c r="AE204" s="23">
        <v>30</v>
      </c>
      <c r="AF204" s="24">
        <v>31</v>
      </c>
      <c r="AG204" s="1508" t="s">
        <v>1</v>
      </c>
      <c r="AK204" s="25" t="s">
        <v>734</v>
      </c>
      <c r="AL204" s="325" t="e">
        <f>ROUNDUP(AG207/AG206,1)</f>
        <v>#DIV/0!</v>
      </c>
      <c r="AS204" s="8"/>
      <c r="AT204" s="8"/>
      <c r="BA204" s="8"/>
    </row>
    <row r="205" spans="1:53" ht="25" customHeight="1" thickBot="1">
      <c r="A205" s="26" t="s">
        <v>8</v>
      </c>
      <c r="B205" s="38" t="s">
        <v>917</v>
      </c>
      <c r="C205" s="38" t="s">
        <v>720</v>
      </c>
      <c r="D205" s="38" t="s">
        <v>500</v>
      </c>
      <c r="E205" s="38" t="s">
        <v>501</v>
      </c>
      <c r="F205" s="38" t="s">
        <v>502</v>
      </c>
      <c r="G205" s="38" t="s">
        <v>503</v>
      </c>
      <c r="H205" s="38" t="s">
        <v>504</v>
      </c>
      <c r="I205" s="38" t="s">
        <v>62</v>
      </c>
      <c r="J205" s="38" t="s">
        <v>505</v>
      </c>
      <c r="K205" s="38" t="s">
        <v>500</v>
      </c>
      <c r="L205" s="38" t="s">
        <v>501</v>
      </c>
      <c r="M205" s="38" t="s">
        <v>502</v>
      </c>
      <c r="N205" s="38" t="s">
        <v>503</v>
      </c>
      <c r="O205" s="38" t="s">
        <v>504</v>
      </c>
      <c r="P205" s="38" t="s">
        <v>62</v>
      </c>
      <c r="Q205" s="38" t="s">
        <v>505</v>
      </c>
      <c r="R205" s="38" t="s">
        <v>500</v>
      </c>
      <c r="S205" s="38" t="s">
        <v>501</v>
      </c>
      <c r="T205" s="38" t="s">
        <v>502</v>
      </c>
      <c r="U205" s="38" t="s">
        <v>503</v>
      </c>
      <c r="V205" s="38" t="s">
        <v>504</v>
      </c>
      <c r="W205" s="38" t="s">
        <v>62</v>
      </c>
      <c r="X205" s="38" t="s">
        <v>505</v>
      </c>
      <c r="Y205" s="38" t="s">
        <v>500</v>
      </c>
      <c r="Z205" s="38" t="s">
        <v>501</v>
      </c>
      <c r="AA205" s="38" t="s">
        <v>502</v>
      </c>
      <c r="AB205" s="38" t="s">
        <v>503</v>
      </c>
      <c r="AC205" s="38" t="s">
        <v>504</v>
      </c>
      <c r="AD205" s="38" t="s">
        <v>62</v>
      </c>
      <c r="AE205" s="38" t="s">
        <v>505</v>
      </c>
      <c r="AF205" s="38" t="s">
        <v>500</v>
      </c>
      <c r="AG205" s="1509"/>
      <c r="AK205" s="1513" t="s">
        <v>726</v>
      </c>
      <c r="AL205" s="1511" t="e">
        <f>ROUND((AG209+AG211+AG213+AG215+AG216)/AG218*100,0) &amp;"％"</f>
        <v>#DIV/0!</v>
      </c>
    </row>
    <row r="206" spans="1:53" ht="25" customHeight="1" thickBot="1">
      <c r="A206" s="27" t="s">
        <v>9</v>
      </c>
      <c r="B206" s="278"/>
      <c r="C206" s="279"/>
      <c r="D206" s="279"/>
      <c r="E206" s="279"/>
      <c r="F206" s="279"/>
      <c r="G206" s="279"/>
      <c r="H206" s="279"/>
      <c r="I206" s="279"/>
      <c r="J206" s="279"/>
      <c r="K206" s="280"/>
      <c r="L206" s="278"/>
      <c r="M206" s="279"/>
      <c r="N206" s="279"/>
      <c r="O206" s="279"/>
      <c r="P206" s="279"/>
      <c r="Q206" s="279"/>
      <c r="R206" s="279"/>
      <c r="S206" s="279"/>
      <c r="T206" s="279"/>
      <c r="U206" s="280"/>
      <c r="V206" s="281"/>
      <c r="W206" s="279"/>
      <c r="X206" s="279"/>
      <c r="Y206" s="279"/>
      <c r="Z206" s="279"/>
      <c r="AA206" s="279"/>
      <c r="AB206" s="279"/>
      <c r="AC206" s="279"/>
      <c r="AD206" s="279"/>
      <c r="AE206" s="279"/>
      <c r="AF206" s="282"/>
      <c r="AG206" s="326">
        <f>COUNTIF(B206:AF206,"○")</f>
        <v>0</v>
      </c>
      <c r="AH206" s="28"/>
      <c r="AK206" s="1514"/>
      <c r="AL206" s="1512"/>
    </row>
    <row r="207" spans="1:53" ht="25" customHeight="1" thickBot="1">
      <c r="A207" s="27" t="s">
        <v>10</v>
      </c>
      <c r="B207" s="283">
        <f t="shared" ref="B207:AF207" si="43">SUM(B208:B216)</f>
        <v>0</v>
      </c>
      <c r="C207" s="284">
        <f t="shared" si="43"/>
        <v>0</v>
      </c>
      <c r="D207" s="284">
        <f t="shared" si="43"/>
        <v>0</v>
      </c>
      <c r="E207" s="284">
        <f t="shared" si="43"/>
        <v>0</v>
      </c>
      <c r="F207" s="284">
        <f t="shared" si="43"/>
        <v>0</v>
      </c>
      <c r="G207" s="284">
        <f t="shared" si="43"/>
        <v>0</v>
      </c>
      <c r="H207" s="284">
        <f t="shared" si="43"/>
        <v>0</v>
      </c>
      <c r="I207" s="284">
        <f t="shared" si="43"/>
        <v>0</v>
      </c>
      <c r="J207" s="284">
        <f t="shared" si="43"/>
        <v>0</v>
      </c>
      <c r="K207" s="285">
        <f t="shared" si="43"/>
        <v>0</v>
      </c>
      <c r="L207" s="283">
        <f t="shared" si="43"/>
        <v>0</v>
      </c>
      <c r="M207" s="284">
        <f t="shared" si="43"/>
        <v>0</v>
      </c>
      <c r="N207" s="284">
        <f t="shared" si="43"/>
        <v>0</v>
      </c>
      <c r="O207" s="284">
        <f t="shared" si="43"/>
        <v>0</v>
      </c>
      <c r="P207" s="284">
        <f t="shared" si="43"/>
        <v>0</v>
      </c>
      <c r="Q207" s="284">
        <f t="shared" si="43"/>
        <v>0</v>
      </c>
      <c r="R207" s="284">
        <f t="shared" si="43"/>
        <v>0</v>
      </c>
      <c r="S207" s="284">
        <f t="shared" si="43"/>
        <v>0</v>
      </c>
      <c r="T207" s="284">
        <f t="shared" si="43"/>
        <v>0</v>
      </c>
      <c r="U207" s="285">
        <f t="shared" si="43"/>
        <v>0</v>
      </c>
      <c r="V207" s="286">
        <f t="shared" si="43"/>
        <v>0</v>
      </c>
      <c r="W207" s="284">
        <f t="shared" si="43"/>
        <v>0</v>
      </c>
      <c r="X207" s="284">
        <f t="shared" si="43"/>
        <v>0</v>
      </c>
      <c r="Y207" s="284">
        <f t="shared" si="43"/>
        <v>0</v>
      </c>
      <c r="Z207" s="284">
        <f t="shared" si="43"/>
        <v>0</v>
      </c>
      <c r="AA207" s="284">
        <f t="shared" si="43"/>
        <v>0</v>
      </c>
      <c r="AB207" s="284">
        <f t="shared" si="43"/>
        <v>0</v>
      </c>
      <c r="AC207" s="284">
        <f t="shared" si="43"/>
        <v>0</v>
      </c>
      <c r="AD207" s="284">
        <f t="shared" si="43"/>
        <v>0</v>
      </c>
      <c r="AE207" s="284">
        <f t="shared" si="43"/>
        <v>0</v>
      </c>
      <c r="AF207" s="284">
        <f t="shared" si="43"/>
        <v>0</v>
      </c>
      <c r="AG207" s="327">
        <f>SUM(B207:AF207)</f>
        <v>0</v>
      </c>
      <c r="AH207" s="10"/>
      <c r="AI207" s="1504" t="s">
        <v>727</v>
      </c>
      <c r="AK207" s="25" t="s">
        <v>728</v>
      </c>
      <c r="AL207" s="328" t="e">
        <f>ROUND(SUM(AI209:AI216)/AG218,1)</f>
        <v>#DIV/0!</v>
      </c>
    </row>
    <row r="208" spans="1:53" ht="25" customHeight="1" thickBot="1">
      <c r="A208" s="27" t="s">
        <v>82</v>
      </c>
      <c r="B208" s="287"/>
      <c r="C208" s="282"/>
      <c r="D208" s="282"/>
      <c r="E208" s="282"/>
      <c r="F208" s="282"/>
      <c r="G208" s="282"/>
      <c r="H208" s="282"/>
      <c r="I208" s="282"/>
      <c r="J208" s="282"/>
      <c r="K208" s="280"/>
      <c r="L208" s="287"/>
      <c r="M208" s="282"/>
      <c r="N208" s="282"/>
      <c r="O208" s="282"/>
      <c r="P208" s="282"/>
      <c r="Q208" s="282"/>
      <c r="R208" s="282"/>
      <c r="S208" s="282"/>
      <c r="T208" s="282"/>
      <c r="U208" s="280"/>
      <c r="V208" s="288"/>
      <c r="W208" s="282"/>
      <c r="X208" s="282"/>
      <c r="Y208" s="282"/>
      <c r="Z208" s="282"/>
      <c r="AA208" s="282"/>
      <c r="AB208" s="282"/>
      <c r="AC208" s="282"/>
      <c r="AD208" s="282"/>
      <c r="AE208" s="282"/>
      <c r="AF208" s="282"/>
      <c r="AG208" s="327">
        <f>SUM(B208:AF208)</f>
        <v>0</v>
      </c>
      <c r="AI208" s="1505"/>
      <c r="AK208" s="13" t="s">
        <v>83</v>
      </c>
      <c r="AL208" s="329"/>
    </row>
    <row r="209" spans="1:48" ht="25" customHeight="1" thickBot="1">
      <c r="A209" s="29" t="s">
        <v>530</v>
      </c>
      <c r="B209" s="289"/>
      <c r="C209" s="290"/>
      <c r="D209" s="290"/>
      <c r="E209" s="290"/>
      <c r="F209" s="290"/>
      <c r="G209" s="290"/>
      <c r="H209" s="290"/>
      <c r="I209" s="290"/>
      <c r="J209" s="290"/>
      <c r="K209" s="291"/>
      <c r="L209" s="289"/>
      <c r="M209" s="290"/>
      <c r="N209" s="290"/>
      <c r="O209" s="290"/>
      <c r="P209" s="290"/>
      <c r="Q209" s="290"/>
      <c r="R209" s="290"/>
      <c r="S209" s="290"/>
      <c r="T209" s="290"/>
      <c r="U209" s="291"/>
      <c r="V209" s="292"/>
      <c r="W209" s="290"/>
      <c r="X209" s="290"/>
      <c r="Y209" s="290"/>
      <c r="Z209" s="290"/>
      <c r="AA209" s="290"/>
      <c r="AB209" s="290"/>
      <c r="AC209" s="290"/>
      <c r="AD209" s="290"/>
      <c r="AE209" s="290"/>
      <c r="AF209" s="290"/>
      <c r="AG209" s="330">
        <f t="shared" ref="AG209:AG217" si="44">SUM(B209:AF209)</f>
        <v>0</v>
      </c>
      <c r="AH209" s="30" t="s">
        <v>738</v>
      </c>
      <c r="AI209" s="331">
        <f>AG209*2</f>
        <v>0</v>
      </c>
      <c r="AK209" s="13" t="s">
        <v>84</v>
      </c>
      <c r="AL209" s="332" t="e">
        <f>AL204/AE2</f>
        <v>#DIV/0!</v>
      </c>
    </row>
    <row r="210" spans="1:48" ht="25" customHeight="1" thickBot="1">
      <c r="A210" s="29" t="s">
        <v>85</v>
      </c>
      <c r="B210" s="293"/>
      <c r="C210" s="294"/>
      <c r="D210" s="294"/>
      <c r="E210" s="294"/>
      <c r="F210" s="294"/>
      <c r="G210" s="294"/>
      <c r="H210" s="294"/>
      <c r="I210" s="294"/>
      <c r="J210" s="294"/>
      <c r="K210" s="295"/>
      <c r="L210" s="293"/>
      <c r="M210" s="294"/>
      <c r="N210" s="294"/>
      <c r="O210" s="294"/>
      <c r="P210" s="294"/>
      <c r="Q210" s="294"/>
      <c r="R210" s="294"/>
      <c r="S210" s="294"/>
      <c r="T210" s="294"/>
      <c r="U210" s="295"/>
      <c r="V210" s="296"/>
      <c r="W210" s="294"/>
      <c r="X210" s="294"/>
      <c r="Y210" s="294"/>
      <c r="Z210" s="294"/>
      <c r="AA210" s="294"/>
      <c r="AB210" s="294"/>
      <c r="AC210" s="294"/>
      <c r="AD210" s="294"/>
      <c r="AE210" s="294"/>
      <c r="AF210" s="297"/>
      <c r="AG210" s="330">
        <f t="shared" si="44"/>
        <v>0</v>
      </c>
      <c r="AH210" s="30" t="s">
        <v>742</v>
      </c>
      <c r="AI210" s="331">
        <f>AG210*2</f>
        <v>0</v>
      </c>
      <c r="AK210" s="333" t="s">
        <v>730</v>
      </c>
      <c r="AL210" s="334" t="e">
        <f>ROUND((AG219)/AG207*100,0) &amp;"％"</f>
        <v>#DIV/0!</v>
      </c>
    </row>
    <row r="211" spans="1:48" ht="25" customHeight="1" thickBot="1">
      <c r="A211" s="31" t="s">
        <v>531</v>
      </c>
      <c r="B211" s="293"/>
      <c r="C211" s="294"/>
      <c r="D211" s="294"/>
      <c r="E211" s="294"/>
      <c r="F211" s="294"/>
      <c r="G211" s="294"/>
      <c r="H211" s="294"/>
      <c r="I211" s="294"/>
      <c r="J211" s="294"/>
      <c r="K211" s="295"/>
      <c r="L211" s="293"/>
      <c r="M211" s="294"/>
      <c r="N211" s="294"/>
      <c r="O211" s="294"/>
      <c r="P211" s="294"/>
      <c r="Q211" s="294"/>
      <c r="R211" s="294"/>
      <c r="S211" s="294"/>
      <c r="T211" s="294"/>
      <c r="U211" s="295"/>
      <c r="V211" s="296"/>
      <c r="W211" s="294"/>
      <c r="X211" s="294"/>
      <c r="Y211" s="294"/>
      <c r="Z211" s="294"/>
      <c r="AA211" s="294"/>
      <c r="AB211" s="294"/>
      <c r="AC211" s="294"/>
      <c r="AD211" s="294"/>
      <c r="AE211" s="294"/>
      <c r="AF211" s="297"/>
      <c r="AG211" s="330">
        <f t="shared" si="44"/>
        <v>0</v>
      </c>
      <c r="AH211" s="30" t="s">
        <v>118</v>
      </c>
      <c r="AI211" s="331">
        <f>AG211*3</f>
        <v>0</v>
      </c>
      <c r="AJ211" s="3">
        <v>1</v>
      </c>
      <c r="AK211" s="3" t="s">
        <v>88</v>
      </c>
    </row>
    <row r="212" spans="1:48" ht="25" customHeight="1" thickBot="1">
      <c r="A212" s="29" t="s">
        <v>86</v>
      </c>
      <c r="B212" s="293"/>
      <c r="C212" s="294"/>
      <c r="D212" s="294"/>
      <c r="E212" s="294"/>
      <c r="F212" s="294"/>
      <c r="G212" s="294"/>
      <c r="H212" s="294"/>
      <c r="I212" s="294"/>
      <c r="J212" s="294"/>
      <c r="K212" s="295"/>
      <c r="L212" s="293"/>
      <c r="M212" s="294"/>
      <c r="N212" s="294"/>
      <c r="O212" s="294"/>
      <c r="P212" s="294"/>
      <c r="Q212" s="294"/>
      <c r="R212" s="294"/>
      <c r="S212" s="294"/>
      <c r="T212" s="294"/>
      <c r="U212" s="295"/>
      <c r="V212" s="296"/>
      <c r="W212" s="294"/>
      <c r="X212" s="294"/>
      <c r="Y212" s="294"/>
      <c r="Z212" s="294"/>
      <c r="AA212" s="294"/>
      <c r="AB212" s="294"/>
      <c r="AC212" s="294"/>
      <c r="AD212" s="294"/>
      <c r="AE212" s="294"/>
      <c r="AF212" s="297"/>
      <c r="AG212" s="330">
        <f t="shared" si="44"/>
        <v>0</v>
      </c>
      <c r="AH212" s="30" t="s">
        <v>118</v>
      </c>
      <c r="AI212" s="331">
        <f>AG212*3</f>
        <v>0</v>
      </c>
      <c r="AK212" s="25" t="s">
        <v>743</v>
      </c>
      <c r="AL212" s="325" t="e">
        <f>ROUNDUP((AG9+AG27+AG45+AG63+AG81+AG99+AG117+AG135+AG153+AG171+AG189+AG207)/(AG8+AG26+AG44+AG62+AG80+AG98+AG116+AG134+AG152+AG170+AG188+AG206),1)</f>
        <v>#DIV/0!</v>
      </c>
    </row>
    <row r="213" spans="1:48" ht="25" customHeight="1" thickBot="1">
      <c r="A213" s="33" t="s">
        <v>532</v>
      </c>
      <c r="B213" s="293"/>
      <c r="C213" s="294"/>
      <c r="D213" s="294"/>
      <c r="E213" s="294"/>
      <c r="F213" s="294"/>
      <c r="G213" s="294"/>
      <c r="H213" s="294"/>
      <c r="I213" s="294"/>
      <c r="J213" s="294"/>
      <c r="K213" s="295"/>
      <c r="L213" s="293"/>
      <c r="M213" s="294"/>
      <c r="N213" s="294"/>
      <c r="O213" s="294"/>
      <c r="P213" s="294"/>
      <c r="Q213" s="294"/>
      <c r="R213" s="294"/>
      <c r="S213" s="294"/>
      <c r="T213" s="294"/>
      <c r="U213" s="295"/>
      <c r="V213" s="296"/>
      <c r="W213" s="294"/>
      <c r="X213" s="294"/>
      <c r="Y213" s="294"/>
      <c r="Z213" s="294"/>
      <c r="AA213" s="294"/>
      <c r="AB213" s="294"/>
      <c r="AC213" s="294"/>
      <c r="AD213" s="294"/>
      <c r="AE213" s="294"/>
      <c r="AF213" s="297"/>
      <c r="AG213" s="335">
        <f t="shared" si="44"/>
        <v>0</v>
      </c>
      <c r="AH213" s="30" t="s">
        <v>119</v>
      </c>
      <c r="AI213" s="336">
        <f>AG213*4</f>
        <v>0</v>
      </c>
      <c r="AK213" s="1513" t="s">
        <v>726</v>
      </c>
      <c r="AL213" s="1511" t="e">
        <f>ROUND((AG11+AG13+AG15+AG17+AG18+AG29+AG31+AG33+AG35+AG36+AG47+AG49+AG51+AG53+AG54+AG65+AG67+AG69+AG71+AG72+AG83+AG85+AG87+AG89+AG90+AG101+AG103+AG105+AG107+AG108+AG119+AG121+AG123+AG125+AG126+AG137+AG139+AG141+AG143+AG144+AG155+AG157+AG159+AG161+AG162+AG173+AG175+AG177+AG179+AG180+AG191+AG193+AG195+AG197+AG198+AG209+AG211+AG213+AG215+AG216)/(AG20+AG38+AG56+AG74+AG92+AG110+AG128+AG146+AG164+AG182+AG200+AG218)*100,0) &amp;"％"</f>
        <v>#DIV/0!</v>
      </c>
    </row>
    <row r="214" spans="1:48" ht="25" customHeight="1" thickBot="1">
      <c r="A214" s="34" t="s">
        <v>87</v>
      </c>
      <c r="B214" s="298"/>
      <c r="C214" s="299"/>
      <c r="D214" s="299"/>
      <c r="E214" s="299"/>
      <c r="F214" s="299"/>
      <c r="G214" s="299"/>
      <c r="H214" s="299"/>
      <c r="I214" s="299"/>
      <c r="J214" s="299"/>
      <c r="K214" s="300"/>
      <c r="L214" s="298"/>
      <c r="M214" s="299"/>
      <c r="N214" s="299"/>
      <c r="O214" s="299"/>
      <c r="P214" s="299"/>
      <c r="Q214" s="299"/>
      <c r="R214" s="299"/>
      <c r="S214" s="299"/>
      <c r="T214" s="299"/>
      <c r="U214" s="300"/>
      <c r="V214" s="301"/>
      <c r="W214" s="299"/>
      <c r="X214" s="299"/>
      <c r="Y214" s="299"/>
      <c r="Z214" s="299"/>
      <c r="AA214" s="299"/>
      <c r="AB214" s="299"/>
      <c r="AC214" s="299"/>
      <c r="AD214" s="299"/>
      <c r="AE214" s="299"/>
      <c r="AF214" s="302"/>
      <c r="AG214" s="335">
        <f t="shared" si="44"/>
        <v>0</v>
      </c>
      <c r="AH214" s="30" t="s">
        <v>119</v>
      </c>
      <c r="AI214" s="336">
        <f>AG214*4</f>
        <v>0</v>
      </c>
      <c r="AK214" s="1514"/>
      <c r="AL214" s="1512"/>
    </row>
    <row r="215" spans="1:48" ht="25" customHeight="1" thickBot="1">
      <c r="A215" s="33" t="s">
        <v>120</v>
      </c>
      <c r="B215" s="298"/>
      <c r="C215" s="299"/>
      <c r="D215" s="299"/>
      <c r="E215" s="299"/>
      <c r="F215" s="299"/>
      <c r="G215" s="299"/>
      <c r="H215" s="299"/>
      <c r="I215" s="299"/>
      <c r="J215" s="299"/>
      <c r="K215" s="300"/>
      <c r="L215" s="298"/>
      <c r="M215" s="299"/>
      <c r="N215" s="299"/>
      <c r="O215" s="299"/>
      <c r="P215" s="299"/>
      <c r="Q215" s="299"/>
      <c r="R215" s="299"/>
      <c r="S215" s="299"/>
      <c r="T215" s="299"/>
      <c r="U215" s="300"/>
      <c r="V215" s="301"/>
      <c r="W215" s="299"/>
      <c r="X215" s="299"/>
      <c r="Y215" s="299"/>
      <c r="Z215" s="299"/>
      <c r="AA215" s="299"/>
      <c r="AB215" s="299"/>
      <c r="AC215" s="299"/>
      <c r="AD215" s="299"/>
      <c r="AE215" s="299"/>
      <c r="AF215" s="302"/>
      <c r="AG215" s="335">
        <f t="shared" si="44"/>
        <v>0</v>
      </c>
      <c r="AH215" s="30" t="s">
        <v>121</v>
      </c>
      <c r="AI215" s="337">
        <f>AG215*5</f>
        <v>0</v>
      </c>
      <c r="AK215" s="25" t="s">
        <v>728</v>
      </c>
      <c r="AL215" s="328" t="e">
        <f>ROUND((AI20+AI38+AI56+AI74+AI92+AI110+AI128+AI146+AI164+AI182+AI200+AI218)/(AG20+AG38+AG56+AG74+AG92+AG110+AG128+AG146+AG164+AG182+AG200+AG218),1)</f>
        <v>#DIV/0!</v>
      </c>
    </row>
    <row r="216" spans="1:48" ht="25" customHeight="1" thickBot="1">
      <c r="A216" s="26" t="s">
        <v>122</v>
      </c>
      <c r="B216" s="315"/>
      <c r="C216" s="316"/>
      <c r="D216" s="316"/>
      <c r="E216" s="316"/>
      <c r="F216" s="316"/>
      <c r="G216" s="316"/>
      <c r="H216" s="316"/>
      <c r="I216" s="316"/>
      <c r="J216" s="316"/>
      <c r="K216" s="317"/>
      <c r="L216" s="315"/>
      <c r="M216" s="316"/>
      <c r="N216" s="316"/>
      <c r="O216" s="316"/>
      <c r="P216" s="316"/>
      <c r="Q216" s="316"/>
      <c r="R216" s="316"/>
      <c r="S216" s="316"/>
      <c r="T216" s="316"/>
      <c r="U216" s="317"/>
      <c r="V216" s="318"/>
      <c r="W216" s="316"/>
      <c r="X216" s="316"/>
      <c r="Y216" s="316"/>
      <c r="Z216" s="316"/>
      <c r="AA216" s="316"/>
      <c r="AB216" s="316"/>
      <c r="AC216" s="316"/>
      <c r="AD216" s="316"/>
      <c r="AE216" s="316"/>
      <c r="AF216" s="319"/>
      <c r="AG216" s="342">
        <f t="shared" si="44"/>
        <v>0</v>
      </c>
      <c r="AH216" s="30" t="s">
        <v>123</v>
      </c>
      <c r="AI216" s="337">
        <f>AG216*6</f>
        <v>0</v>
      </c>
      <c r="AK216" s="13" t="s">
        <v>83</v>
      </c>
      <c r="AL216" s="346" t="e">
        <f>AVERAGE(AL10,AL28,AL46,AL64,AL82,AL100,AL118,AL136,AL154,AL172,AL190,AL208)</f>
        <v>#DIV/0!</v>
      </c>
    </row>
    <row r="217" spans="1:48" ht="24.75" customHeight="1" thickBot="1">
      <c r="A217" s="90" t="s">
        <v>731</v>
      </c>
      <c r="B217" s="292"/>
      <c r="C217" s="290"/>
      <c r="D217" s="290"/>
      <c r="E217" s="290"/>
      <c r="F217" s="290"/>
      <c r="G217" s="290"/>
      <c r="H217" s="290"/>
      <c r="I217" s="290"/>
      <c r="J217" s="290"/>
      <c r="K217" s="291"/>
      <c r="L217" s="289"/>
      <c r="M217" s="290"/>
      <c r="N217" s="290"/>
      <c r="O217" s="290"/>
      <c r="P217" s="290"/>
      <c r="Q217" s="290"/>
      <c r="R217" s="290"/>
      <c r="S217" s="290"/>
      <c r="T217" s="290"/>
      <c r="U217" s="291"/>
      <c r="V217" s="292"/>
      <c r="W217" s="290"/>
      <c r="X217" s="290"/>
      <c r="Y217" s="290"/>
      <c r="Z217" s="290"/>
      <c r="AA217" s="290"/>
      <c r="AB217" s="290"/>
      <c r="AC217" s="290"/>
      <c r="AD217" s="290"/>
      <c r="AE217" s="290"/>
      <c r="AF217" s="308"/>
      <c r="AG217" s="339">
        <f t="shared" si="44"/>
        <v>0</v>
      </c>
      <c r="AH217" s="42"/>
      <c r="AI217" s="89"/>
      <c r="AK217" s="13" t="s">
        <v>84</v>
      </c>
      <c r="AL217" s="332" t="e">
        <f>AL212/AE2</f>
        <v>#DIV/0!</v>
      </c>
    </row>
    <row r="218" spans="1:48" ht="25" customHeight="1" thickBot="1">
      <c r="A218" s="43" t="s">
        <v>732</v>
      </c>
      <c r="B218" s="284">
        <f t="shared" ref="B218:AF218" si="45">SUM(B209:B216)</f>
        <v>0</v>
      </c>
      <c r="C218" s="284">
        <f t="shared" si="45"/>
        <v>0</v>
      </c>
      <c r="D218" s="284">
        <f t="shared" si="45"/>
        <v>0</v>
      </c>
      <c r="E218" s="284">
        <f t="shared" si="45"/>
        <v>0</v>
      </c>
      <c r="F218" s="284">
        <f t="shared" si="45"/>
        <v>0</v>
      </c>
      <c r="G218" s="284">
        <f t="shared" si="45"/>
        <v>0</v>
      </c>
      <c r="H218" s="284">
        <f t="shared" si="45"/>
        <v>0</v>
      </c>
      <c r="I218" s="284">
        <f t="shared" si="45"/>
        <v>0</v>
      </c>
      <c r="J218" s="284">
        <f t="shared" si="45"/>
        <v>0</v>
      </c>
      <c r="K218" s="285">
        <f t="shared" si="45"/>
        <v>0</v>
      </c>
      <c r="L218" s="283">
        <f t="shared" si="45"/>
        <v>0</v>
      </c>
      <c r="M218" s="284">
        <f t="shared" si="45"/>
        <v>0</v>
      </c>
      <c r="N218" s="284">
        <f t="shared" si="45"/>
        <v>0</v>
      </c>
      <c r="O218" s="284">
        <f t="shared" si="45"/>
        <v>0</v>
      </c>
      <c r="P218" s="284">
        <f t="shared" si="45"/>
        <v>0</v>
      </c>
      <c r="Q218" s="284">
        <f t="shared" si="45"/>
        <v>0</v>
      </c>
      <c r="R218" s="284">
        <f t="shared" si="45"/>
        <v>0</v>
      </c>
      <c r="S218" s="284">
        <f t="shared" si="45"/>
        <v>0</v>
      </c>
      <c r="T218" s="284">
        <f t="shared" si="45"/>
        <v>0</v>
      </c>
      <c r="U218" s="285">
        <f t="shared" si="45"/>
        <v>0</v>
      </c>
      <c r="V218" s="286">
        <f t="shared" si="45"/>
        <v>0</v>
      </c>
      <c r="W218" s="284">
        <f t="shared" si="45"/>
        <v>0</v>
      </c>
      <c r="X218" s="284">
        <f t="shared" si="45"/>
        <v>0</v>
      </c>
      <c r="Y218" s="284">
        <f t="shared" si="45"/>
        <v>0</v>
      </c>
      <c r="Z218" s="284">
        <f t="shared" si="45"/>
        <v>0</v>
      </c>
      <c r="AA218" s="284">
        <f t="shared" si="45"/>
        <v>0</v>
      </c>
      <c r="AB218" s="284">
        <f t="shared" si="45"/>
        <v>0</v>
      </c>
      <c r="AC218" s="284">
        <f t="shared" si="45"/>
        <v>0</v>
      </c>
      <c r="AD218" s="284">
        <f t="shared" si="45"/>
        <v>0</v>
      </c>
      <c r="AE218" s="284">
        <f t="shared" si="45"/>
        <v>0</v>
      </c>
      <c r="AF218" s="309">
        <f t="shared" si="45"/>
        <v>0</v>
      </c>
      <c r="AG218" s="327">
        <f t="shared" ref="AG218" si="46">SUM(AG209:AG216)</f>
        <v>0</v>
      </c>
      <c r="AH218" s="42" t="s">
        <v>1</v>
      </c>
      <c r="AI218" s="336">
        <f>SUM(AI209:AI216)</f>
        <v>0</v>
      </c>
      <c r="AK218" s="13" t="s">
        <v>259</v>
      </c>
      <c r="AL218" s="346">
        <f>AG8+AG26+AG44+AG62+AG80+AG98+AG116+AG134+AG152+AG170+AG188+AG206</f>
        <v>0</v>
      </c>
    </row>
    <row r="219" spans="1:48" s="17" customFormat="1" ht="24.5" thickBot="1">
      <c r="A219" s="340" t="s">
        <v>733</v>
      </c>
      <c r="B219" s="310"/>
      <c r="C219" s="311"/>
      <c r="D219" s="311"/>
      <c r="E219" s="311"/>
      <c r="F219" s="311"/>
      <c r="G219" s="311"/>
      <c r="H219" s="311"/>
      <c r="I219" s="311"/>
      <c r="J219" s="311"/>
      <c r="K219" s="312"/>
      <c r="L219" s="313"/>
      <c r="M219" s="311"/>
      <c r="N219" s="311"/>
      <c r="O219" s="311"/>
      <c r="P219" s="311"/>
      <c r="Q219" s="311"/>
      <c r="R219" s="311"/>
      <c r="S219" s="311"/>
      <c r="T219" s="311"/>
      <c r="U219" s="314"/>
      <c r="V219" s="310"/>
      <c r="W219" s="311"/>
      <c r="X219" s="311"/>
      <c r="Y219" s="311"/>
      <c r="Z219" s="311"/>
      <c r="AA219" s="311"/>
      <c r="AB219" s="311"/>
      <c r="AC219" s="311"/>
      <c r="AD219" s="311"/>
      <c r="AE219" s="311"/>
      <c r="AF219" s="312"/>
      <c r="AG219" s="341">
        <f>SUM(B219:AF219)</f>
        <v>0</v>
      </c>
      <c r="AH219" s="15"/>
      <c r="AI219" s="15"/>
      <c r="AK219" s="1520" t="s">
        <v>115</v>
      </c>
      <c r="AL219" s="1522" t="e">
        <f>ROUND((AG19+AG37+AG55+AG73+AG91+AG109+AG127+AG145+AG163+AG181+AG199+AG217)/(AG20+AG38+AG56+AG74+AG92+AG110+AG128+AG146+AG164+AG182+AG200+AG218)*100,0) &amp;"％"</f>
        <v>#DIV/0!</v>
      </c>
      <c r="AM219" s="16"/>
      <c r="AN219" s="16"/>
      <c r="AO219" s="16"/>
      <c r="AP219" s="16"/>
      <c r="AQ219" s="16"/>
      <c r="AR219" s="16"/>
      <c r="AS219" s="16"/>
      <c r="AT219" s="16"/>
      <c r="AU219" s="16"/>
      <c r="AV219" s="16"/>
    </row>
    <row r="220" spans="1:48" ht="20.149999999999999" customHeight="1" thickBot="1">
      <c r="A220" s="347"/>
      <c r="O220" s="3"/>
      <c r="P220" s="3"/>
      <c r="Q220" s="3"/>
      <c r="R220" s="3"/>
      <c r="S220" s="3"/>
      <c r="T220" s="3"/>
      <c r="U220" s="3"/>
      <c r="V220" s="3"/>
      <c r="W220" s="3"/>
      <c r="X220" s="3"/>
      <c r="Y220" s="3"/>
      <c r="Z220" s="3"/>
      <c r="AA220" s="3"/>
      <c r="AB220" s="3"/>
      <c r="AC220" s="3"/>
      <c r="AD220" s="3"/>
      <c r="AE220" s="3"/>
      <c r="AF220" s="3"/>
      <c r="AK220" s="1521"/>
      <c r="AL220" s="1523"/>
    </row>
    <row r="221" spans="1:48" s="5" customFormat="1" ht="20.149999999999999" customHeight="1" thickBot="1">
      <c r="A221" s="5" t="s">
        <v>112</v>
      </c>
      <c r="AJ221" s="3"/>
      <c r="AK221" s="333" t="s">
        <v>730</v>
      </c>
      <c r="AL221" s="334" t="e">
        <f>ROUND((AG21+AG39+AG57+AG75+AG93+AG111+AG129+AG147+AG165+AG183+AG201+AG219)/(AG9+AG27+AG45+AG63+AG81+AG99+AG117+AG135+AG153+AG171+AG189+AG207)*100,0) &amp;"％"</f>
        <v>#DIV/0!</v>
      </c>
    </row>
    <row r="222" spans="1:48" s="5" customFormat="1" ht="20.149999999999999" customHeight="1">
      <c r="A222" s="5" t="s">
        <v>744</v>
      </c>
      <c r="B222" s="8"/>
      <c r="C222" s="8"/>
      <c r="D222" s="8"/>
      <c r="E222" s="8"/>
      <c r="F222" s="8"/>
      <c r="G222" s="8"/>
      <c r="H222" s="8"/>
      <c r="I222" s="8"/>
      <c r="J222" s="8"/>
      <c r="K222" s="8"/>
      <c r="L222" s="8"/>
      <c r="M222" s="8"/>
      <c r="N222" s="8"/>
      <c r="O222" s="8"/>
      <c r="P222" s="8"/>
      <c r="Q222" s="8"/>
      <c r="R222" s="8"/>
      <c r="S222" s="3"/>
      <c r="AJ222" s="3"/>
      <c r="AK222" s="3"/>
      <c r="AL222" s="3"/>
    </row>
    <row r="223" spans="1:48" ht="20.149999999999999" customHeight="1">
      <c r="A223" s="5" t="s">
        <v>113</v>
      </c>
      <c r="B223" s="116"/>
      <c r="C223" s="116"/>
      <c r="D223" s="116"/>
      <c r="E223" s="116"/>
      <c r="F223" s="116"/>
      <c r="G223" s="116"/>
      <c r="H223" s="116"/>
      <c r="I223" s="116"/>
      <c r="J223" s="116"/>
      <c r="K223" s="116"/>
      <c r="L223" s="116"/>
      <c r="M223" s="116"/>
      <c r="N223" s="116"/>
      <c r="O223" s="116"/>
      <c r="P223" s="116"/>
      <c r="Q223" s="116"/>
      <c r="R223" s="116"/>
      <c r="S223" s="116"/>
    </row>
    <row r="224" spans="1:48" ht="25" customHeight="1">
      <c r="A224" s="5" t="s">
        <v>114</v>
      </c>
      <c r="B224" s="116"/>
      <c r="C224" s="116"/>
      <c r="D224" s="116"/>
      <c r="E224" s="116"/>
      <c r="F224" s="116"/>
      <c r="G224" s="116"/>
      <c r="H224" s="116"/>
      <c r="I224" s="116"/>
      <c r="J224" s="116"/>
      <c r="K224" s="116"/>
      <c r="L224" s="116"/>
      <c r="M224" s="116"/>
      <c r="N224" s="116"/>
      <c r="O224" s="116"/>
      <c r="P224" s="116"/>
      <c r="Q224" s="116"/>
      <c r="R224" s="116"/>
      <c r="S224" s="116"/>
    </row>
    <row r="225" spans="1:1" s="3" customFormat="1" ht="25" customHeight="1">
      <c r="A225" s="5" t="s">
        <v>533</v>
      </c>
    </row>
    <row r="226" spans="1:1" s="3" customFormat="1" ht="25" customHeight="1">
      <c r="A226" s="116"/>
    </row>
    <row r="227" spans="1:1" s="3" customFormat="1" ht="25" customHeight="1"/>
  </sheetData>
  <customSheetViews>
    <customSheetView guid="{86B41AF5-FF3A-4416-A5C4-EFC15DC936A3}" scale="85" showPageBreaks="1" zeroValues="0" printArea="1" view="pageBreakPreview">
      <selection activeCell="J12" sqref="J12"/>
      <rowBreaks count="5" manualBreakCount="5">
        <brk id="39" max="37" man="1"/>
        <brk id="75" max="37" man="1"/>
        <brk id="111" max="37" man="1"/>
        <brk id="147" max="37" man="1"/>
        <brk id="183" max="37" man="1"/>
      </rowBreaks>
      <pageMargins left="0.45" right="0.21" top="0.3" bottom="0.21" header="0.3" footer="0.21"/>
      <pageSetup paperSize="9" scale="56" fitToHeight="6" orientation="landscape" r:id="rId1"/>
      <headerFooter alignWithMargins="0">
        <oddHeader>&amp;R別紙３</oddHeader>
      </headerFooter>
    </customSheetView>
  </customSheetViews>
  <mergeCells count="82">
    <mergeCell ref="AL7:AL8"/>
    <mergeCell ref="AI9:AI10"/>
    <mergeCell ref="B4:C4"/>
    <mergeCell ref="E4:F4"/>
    <mergeCell ref="AG6:AG7"/>
    <mergeCell ref="AK7:AK8"/>
    <mergeCell ref="AA2:AD2"/>
    <mergeCell ref="AE2:AG2"/>
    <mergeCell ref="AI81:AI82"/>
    <mergeCell ref="AG78:AG79"/>
    <mergeCell ref="A2:C2"/>
    <mergeCell ref="D2:N2"/>
    <mergeCell ref="O2:R2"/>
    <mergeCell ref="S2:Z2"/>
    <mergeCell ref="AK115:AK116"/>
    <mergeCell ref="AL115:AL116"/>
    <mergeCell ref="AL97:AL98"/>
    <mergeCell ref="AI99:AI100"/>
    <mergeCell ref="AG96:AG97"/>
    <mergeCell ref="AK97:AK98"/>
    <mergeCell ref="AG168:AG169"/>
    <mergeCell ref="AK169:AK170"/>
    <mergeCell ref="AL169:AL170"/>
    <mergeCell ref="AI117:AI118"/>
    <mergeCell ref="AG150:AG151"/>
    <mergeCell ref="AK151:AK152"/>
    <mergeCell ref="AL151:AL152"/>
    <mergeCell ref="AG132:AG133"/>
    <mergeCell ref="AK133:AK134"/>
    <mergeCell ref="AL133:AL134"/>
    <mergeCell ref="AK219:AK220"/>
    <mergeCell ref="AL219:AL220"/>
    <mergeCell ref="AG186:AG187"/>
    <mergeCell ref="AK187:AK188"/>
    <mergeCell ref="AL187:AL188"/>
    <mergeCell ref="AI189:AI190"/>
    <mergeCell ref="AK213:AK214"/>
    <mergeCell ref="AL213:AL214"/>
    <mergeCell ref="AG204:AG205"/>
    <mergeCell ref="AK205:AK206"/>
    <mergeCell ref="AL205:AL206"/>
    <mergeCell ref="AI207:AI208"/>
    <mergeCell ref="AL25:AL26"/>
    <mergeCell ref="AI27:AI28"/>
    <mergeCell ref="B40:C40"/>
    <mergeCell ref="E40:F40"/>
    <mergeCell ref="B22:C22"/>
    <mergeCell ref="E22:F22"/>
    <mergeCell ref="AG24:AG25"/>
    <mergeCell ref="AK25:AK26"/>
    <mergeCell ref="AL43:AL44"/>
    <mergeCell ref="AI45:AI46"/>
    <mergeCell ref="B58:C58"/>
    <mergeCell ref="E58:F58"/>
    <mergeCell ref="AG42:AG43"/>
    <mergeCell ref="AK43:AK44"/>
    <mergeCell ref="B94:C94"/>
    <mergeCell ref="E94:F94"/>
    <mergeCell ref="AL61:AL62"/>
    <mergeCell ref="AI63:AI64"/>
    <mergeCell ref="B76:C76"/>
    <mergeCell ref="E76:F76"/>
    <mergeCell ref="AG60:AG61"/>
    <mergeCell ref="AK61:AK62"/>
    <mergeCell ref="AK79:AK80"/>
    <mergeCell ref="AL79:AL80"/>
    <mergeCell ref="B148:C148"/>
    <mergeCell ref="E148:F148"/>
    <mergeCell ref="B166:C166"/>
    <mergeCell ref="E166:F166"/>
    <mergeCell ref="AI153:AI154"/>
    <mergeCell ref="B112:C112"/>
    <mergeCell ref="E112:F112"/>
    <mergeCell ref="B130:C130"/>
    <mergeCell ref="E130:F130"/>
    <mergeCell ref="AI135:AI136"/>
    <mergeCell ref="AG114:AG115"/>
    <mergeCell ref="AI171:AI172"/>
    <mergeCell ref="B184:C184"/>
    <mergeCell ref="E184:F184"/>
    <mergeCell ref="B202:C202"/>
    <mergeCell ref="E202:F202"/>
  </mergeCells>
  <phoneticPr fontId="5"/>
  <dataValidations count="1">
    <dataValidation type="list" allowBlank="1" showInputMessage="1" showErrorMessage="1" sqref="B206:AF206 B188:AF188 B152:AF152 B116:AF116 B80:AF80 B44:AF44 B8:AF8 B26:AF26 B62:AF62 B98:AF98 B134:AF134 B170:AF170" xr:uid="{00000000-0002-0000-0600-000000000000}">
      <formula1>"○"</formula1>
    </dataValidation>
  </dataValidations>
  <pageMargins left="0.45" right="0.21" top="0.3" bottom="0.21" header="0.3" footer="0.21"/>
  <pageSetup paperSize="9" scale="56" fitToHeight="6" orientation="landscape" r:id="rId2"/>
  <headerFooter alignWithMargins="0">
    <oddHeader>&amp;R別紙３</oddHeader>
  </headerFooter>
  <rowBreaks count="5" manualBreakCount="5">
    <brk id="39" max="37" man="1"/>
    <brk id="75" max="37" man="1"/>
    <brk id="111" max="37" man="1"/>
    <brk id="147" max="37" man="1"/>
    <brk id="183" max="37" man="1"/>
  </rowBreaks>
  <drawing r:id="rId3"/>
  <legacy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tabColor rgb="FFFF0000"/>
  </sheetPr>
  <dimension ref="A1:G25"/>
  <sheetViews>
    <sheetView view="pageBreakPreview" zoomScale="85" zoomScaleNormal="100" zoomScaleSheetLayoutView="85" workbookViewId="0"/>
  </sheetViews>
  <sheetFormatPr defaultColWidth="9" defaultRowHeight="13"/>
  <cols>
    <col min="1" max="1" width="4" style="529" customWidth="1"/>
    <col min="2" max="2" width="13.7265625" style="529" customWidth="1"/>
    <col min="3" max="3" width="8.26953125" style="529" customWidth="1"/>
    <col min="4" max="4" width="20.90625" style="529" customWidth="1"/>
    <col min="5" max="6" width="18.36328125" style="529" customWidth="1"/>
    <col min="7" max="7" width="3.36328125" style="529" customWidth="1"/>
    <col min="8" max="16384" width="9" style="529"/>
  </cols>
  <sheetData>
    <row r="1" spans="1:7" ht="16.5">
      <c r="A1" s="583" t="s">
        <v>970</v>
      </c>
      <c r="B1" s="118"/>
      <c r="C1" s="118"/>
      <c r="D1" s="118"/>
      <c r="E1" s="118"/>
      <c r="G1" s="119" t="s">
        <v>944</v>
      </c>
    </row>
    <row r="2" spans="1:7" ht="16.5">
      <c r="A2" s="118"/>
      <c r="B2" s="2978" t="s">
        <v>945</v>
      </c>
      <c r="C2" s="2978"/>
      <c r="D2" s="2978"/>
      <c r="E2" s="2978"/>
      <c r="F2" s="2978"/>
      <c r="G2" s="2978"/>
    </row>
    <row r="3" spans="1:7" ht="16.5">
      <c r="A3" s="118"/>
      <c r="B3" s="348"/>
      <c r="C3" s="348"/>
      <c r="D3" s="348"/>
      <c r="E3" s="348"/>
      <c r="F3" s="2956" t="s">
        <v>1028</v>
      </c>
      <c r="G3" s="2957"/>
    </row>
    <row r="4" spans="1:7" ht="16.5">
      <c r="A4" s="348"/>
      <c r="B4" s="530"/>
      <c r="C4" s="530"/>
      <c r="D4" s="530"/>
      <c r="E4" s="530"/>
      <c r="F4" s="530"/>
      <c r="G4" s="530"/>
    </row>
    <row r="5" spans="1:7" ht="14">
      <c r="A5" s="2958" t="s">
        <v>230</v>
      </c>
      <c r="B5" s="2959"/>
      <c r="C5" s="2960"/>
      <c r="D5" s="2960"/>
      <c r="E5" s="2960"/>
      <c r="F5" s="2960"/>
      <c r="G5" s="2960"/>
    </row>
    <row r="6" spans="1:7" ht="14">
      <c r="A6" s="2979" t="s">
        <v>946</v>
      </c>
      <c r="B6" s="2979"/>
      <c r="C6" s="2964" t="s">
        <v>947</v>
      </c>
      <c r="D6" s="2965"/>
      <c r="E6" s="2965"/>
      <c r="F6" s="2965"/>
      <c r="G6" s="2966"/>
    </row>
    <row r="7" spans="1:7" ht="40.5" customHeight="1">
      <c r="A7" s="2977" t="s">
        <v>948</v>
      </c>
      <c r="B7" s="2977"/>
      <c r="C7" s="2960" t="s">
        <v>949</v>
      </c>
      <c r="D7" s="2960"/>
      <c r="E7" s="2960"/>
      <c r="F7" s="2960"/>
      <c r="G7" s="2960"/>
    </row>
    <row r="8" spans="1:7" ht="14">
      <c r="A8" s="118"/>
      <c r="B8" s="530"/>
      <c r="C8" s="127"/>
      <c r="D8" s="127"/>
      <c r="E8" s="127"/>
      <c r="F8" s="127"/>
      <c r="G8" s="127"/>
    </row>
    <row r="9" spans="1:7" ht="120" customHeight="1">
      <c r="A9" s="531" t="s">
        <v>950</v>
      </c>
      <c r="B9" s="2975" t="s">
        <v>951</v>
      </c>
      <c r="C9" s="2975"/>
      <c r="D9" s="2975"/>
      <c r="E9" s="2964" t="s">
        <v>952</v>
      </c>
      <c r="F9" s="2965"/>
      <c r="G9" s="2966"/>
    </row>
    <row r="10" spans="1:7" ht="102.75" customHeight="1">
      <c r="A10" s="531" t="s">
        <v>953</v>
      </c>
      <c r="B10" s="2975" t="s">
        <v>954</v>
      </c>
      <c r="C10" s="2975"/>
      <c r="D10" s="2975"/>
      <c r="E10" s="2964" t="s">
        <v>952</v>
      </c>
      <c r="F10" s="2965"/>
      <c r="G10" s="2966"/>
    </row>
    <row r="11" spans="1:7" ht="75.75" customHeight="1">
      <c r="A11" s="531" t="s">
        <v>955</v>
      </c>
      <c r="B11" s="2969" t="s">
        <v>956</v>
      </c>
      <c r="C11" s="2970"/>
      <c r="D11" s="2971"/>
      <c r="E11" s="2964" t="s">
        <v>952</v>
      </c>
      <c r="F11" s="2965"/>
      <c r="G11" s="2966"/>
    </row>
    <row r="12" spans="1:7" ht="75.75" customHeight="1">
      <c r="A12" s="531" t="s">
        <v>957</v>
      </c>
      <c r="B12" s="2969" t="s">
        <v>958</v>
      </c>
      <c r="C12" s="2970"/>
      <c r="D12" s="2971"/>
      <c r="E12" s="2964" t="s">
        <v>952</v>
      </c>
      <c r="F12" s="2965"/>
      <c r="G12" s="2966"/>
    </row>
    <row r="13" spans="1:7" ht="14">
      <c r="A13" s="2972" t="s">
        <v>959</v>
      </c>
      <c r="B13" s="2975" t="s">
        <v>960</v>
      </c>
      <c r="C13" s="532"/>
      <c r="D13" s="532"/>
      <c r="E13" s="533"/>
      <c r="F13" s="533"/>
      <c r="G13" s="534"/>
    </row>
    <row r="14" spans="1:7" ht="26">
      <c r="A14" s="2973"/>
      <c r="B14" s="2975"/>
      <c r="C14" s="127"/>
      <c r="D14" s="2976" t="s">
        <v>400</v>
      </c>
      <c r="E14" s="535" t="s">
        <v>961</v>
      </c>
      <c r="F14" s="536" t="s">
        <v>962</v>
      </c>
      <c r="G14" s="537"/>
    </row>
    <row r="15" spans="1:7" ht="14">
      <c r="A15" s="2973"/>
      <c r="B15" s="2975"/>
      <c r="C15" s="127"/>
      <c r="D15" s="2976"/>
      <c r="E15" s="470" t="s">
        <v>174</v>
      </c>
      <c r="F15" s="470" t="s">
        <v>174</v>
      </c>
      <c r="G15" s="537"/>
    </row>
    <row r="16" spans="1:7" ht="14">
      <c r="A16" s="2973"/>
      <c r="B16" s="2975"/>
      <c r="C16" s="127"/>
      <c r="D16" s="125" t="s">
        <v>963</v>
      </c>
      <c r="E16" s="538"/>
      <c r="F16" s="538"/>
      <c r="G16" s="537"/>
    </row>
    <row r="17" spans="1:7" ht="14">
      <c r="A17" s="2973"/>
      <c r="B17" s="2975"/>
      <c r="C17" s="127"/>
      <c r="D17" s="125" t="s">
        <v>964</v>
      </c>
      <c r="E17" s="538"/>
      <c r="F17" s="538"/>
      <c r="G17" s="537"/>
    </row>
    <row r="18" spans="1:7" ht="14">
      <c r="A18" s="2973"/>
      <c r="B18" s="2975"/>
      <c r="C18" s="127"/>
      <c r="D18" s="125" t="s">
        <v>965</v>
      </c>
      <c r="E18" s="538"/>
      <c r="F18" s="538"/>
      <c r="G18" s="537"/>
    </row>
    <row r="19" spans="1:7" ht="14">
      <c r="A19" s="2973"/>
      <c r="B19" s="2975"/>
      <c r="C19" s="127"/>
      <c r="D19" s="125" t="s">
        <v>966</v>
      </c>
      <c r="E19" s="538"/>
      <c r="F19" s="538"/>
      <c r="G19" s="537"/>
    </row>
    <row r="20" spans="1:7" ht="14">
      <c r="A20" s="2973"/>
      <c r="B20" s="2975"/>
      <c r="C20" s="127"/>
      <c r="D20" s="539" t="s">
        <v>967</v>
      </c>
      <c r="E20" s="538"/>
      <c r="F20" s="538"/>
      <c r="G20" s="537"/>
    </row>
    <row r="21" spans="1:7" ht="14">
      <c r="A21" s="2973"/>
      <c r="B21" s="2975"/>
      <c r="C21" s="127"/>
      <c r="D21" s="539" t="s">
        <v>968</v>
      </c>
      <c r="E21" s="538"/>
      <c r="F21" s="538"/>
      <c r="G21" s="537"/>
    </row>
    <row r="22" spans="1:7" ht="14">
      <c r="A22" s="2973"/>
      <c r="B22" s="2975"/>
      <c r="C22" s="127"/>
      <c r="D22" s="539" t="s">
        <v>968</v>
      </c>
      <c r="E22" s="538"/>
      <c r="F22" s="538"/>
      <c r="G22" s="537"/>
    </row>
    <row r="23" spans="1:7" ht="8.25" customHeight="1">
      <c r="A23" s="2974"/>
      <c r="B23" s="2975"/>
      <c r="C23" s="540"/>
      <c r="D23" s="540"/>
      <c r="E23" s="540"/>
      <c r="F23" s="540"/>
      <c r="G23" s="541"/>
    </row>
    <row r="24" spans="1:7" ht="9" customHeight="1">
      <c r="A24" s="118"/>
      <c r="B24" s="127"/>
      <c r="C24" s="127"/>
      <c r="D24" s="127"/>
      <c r="E24" s="127"/>
      <c r="F24" s="127"/>
      <c r="G24" s="127"/>
    </row>
    <row r="25" spans="1:7" ht="46.5" customHeight="1">
      <c r="A25" s="118"/>
      <c r="B25" s="2967" t="s">
        <v>969</v>
      </c>
      <c r="C25" s="2968"/>
      <c r="D25" s="2968"/>
      <c r="E25" s="2968"/>
      <c r="F25" s="2968"/>
      <c r="G25" s="2968"/>
    </row>
  </sheetData>
  <mergeCells count="20">
    <mergeCell ref="B2:G2"/>
    <mergeCell ref="F3:G3"/>
    <mergeCell ref="A5:B5"/>
    <mergeCell ref="C5:G5"/>
    <mergeCell ref="A6:B6"/>
    <mergeCell ref="C6:G6"/>
    <mergeCell ref="A13:A23"/>
    <mergeCell ref="B13:B23"/>
    <mergeCell ref="D14:D15"/>
    <mergeCell ref="A7:B7"/>
    <mergeCell ref="C7:G7"/>
    <mergeCell ref="B9:D9"/>
    <mergeCell ref="E9:G9"/>
    <mergeCell ref="B10:D10"/>
    <mergeCell ref="E10:G10"/>
    <mergeCell ref="B25:G25"/>
    <mergeCell ref="B11:D11"/>
    <mergeCell ref="E11:G11"/>
    <mergeCell ref="B12:D12"/>
    <mergeCell ref="E12:G12"/>
  </mergeCells>
  <phoneticPr fontId="6"/>
  <pageMargins left="0.70866141732283472" right="0.70866141732283472" top="0.74803149606299213" bottom="0.74803149606299213" header="0.31496062992125984" footer="0.31496062992125984"/>
  <pageSetup paperSize="9" scale="9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6CFD4-8374-4CE3-B69D-DDAFC5EA56F4}">
  <dimension ref="A1:AO36"/>
  <sheetViews>
    <sheetView view="pageBreakPreview" zoomScaleSheetLayoutView="100" workbookViewId="0">
      <selection activeCell="B2" sqref="B2"/>
    </sheetView>
  </sheetViews>
  <sheetFormatPr defaultColWidth="8.6328125" defaultRowHeight="21" customHeight="1"/>
  <cols>
    <col min="1" max="18" width="2.6328125" style="557" customWidth="1"/>
    <col min="19" max="34" width="2.90625" style="557" customWidth="1"/>
    <col min="35" max="39" width="2.6328125" style="557" customWidth="1"/>
    <col min="40" max="40" width="2.453125" style="557" customWidth="1"/>
    <col min="41" max="41" width="9" style="557" customWidth="1"/>
    <col min="42" max="42" width="2.453125" style="557" customWidth="1"/>
    <col min="43" max="16384" width="8.6328125" style="557"/>
  </cols>
  <sheetData>
    <row r="1" spans="1:41" ht="20.149999999999999" customHeight="1">
      <c r="B1" s="557" t="s">
        <v>1386</v>
      </c>
    </row>
    <row r="2" spans="1:41" ht="20.149999999999999" customHeight="1">
      <c r="AD2" s="2980" t="s">
        <v>1362</v>
      </c>
      <c r="AE2" s="2980"/>
      <c r="AF2" s="2980"/>
      <c r="AG2" s="2980"/>
      <c r="AH2" s="2980"/>
      <c r="AI2" s="2980"/>
      <c r="AJ2" s="2980"/>
      <c r="AK2" s="2980"/>
      <c r="AL2" s="2980"/>
    </row>
    <row r="3" spans="1:41" ht="20.149999999999999" customHeight="1"/>
    <row r="4" spans="1:41" ht="20.149999999999999" customHeight="1">
      <c r="B4" s="1789" t="s">
        <v>1363</v>
      </c>
      <c r="C4" s="1789"/>
      <c r="D4" s="1789"/>
      <c r="E4" s="1789"/>
      <c r="F4" s="1789"/>
      <c r="G4" s="1789"/>
      <c r="H4" s="1789"/>
      <c r="I4" s="1789"/>
      <c r="J4" s="1789"/>
      <c r="K4" s="1789"/>
      <c r="L4" s="1789"/>
      <c r="M4" s="1789"/>
      <c r="N4" s="1789"/>
      <c r="O4" s="1789"/>
      <c r="P4" s="1789"/>
      <c r="Q4" s="1789"/>
      <c r="R4" s="1789"/>
      <c r="S4" s="1789"/>
      <c r="T4" s="1789"/>
      <c r="U4" s="1789"/>
      <c r="V4" s="1789"/>
      <c r="W4" s="1789"/>
      <c r="X4" s="1789"/>
      <c r="Y4" s="1789"/>
      <c r="Z4" s="1789"/>
      <c r="AA4" s="1789"/>
      <c r="AB4" s="1789"/>
      <c r="AC4" s="1789"/>
      <c r="AD4" s="1789"/>
      <c r="AE4" s="1789"/>
      <c r="AF4" s="1789"/>
      <c r="AG4" s="1789"/>
      <c r="AH4" s="1789"/>
      <c r="AI4" s="1789"/>
      <c r="AJ4" s="1789"/>
      <c r="AK4" s="1789"/>
      <c r="AL4" s="1789"/>
    </row>
    <row r="5" spans="1:41" s="669" customFormat="1" ht="20.149999999999999" customHeight="1">
      <c r="A5" s="855"/>
      <c r="B5" s="671"/>
      <c r="C5" s="671"/>
      <c r="D5" s="671"/>
      <c r="E5" s="671"/>
      <c r="F5" s="671"/>
      <c r="G5" s="671"/>
      <c r="H5" s="671"/>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68"/>
      <c r="AL5" s="668"/>
    </row>
    <row r="6" spans="1:41" s="669" customFormat="1" ht="29.25" customHeight="1">
      <c r="A6" s="855"/>
      <c r="B6" s="2981" t="s">
        <v>1164</v>
      </c>
      <c r="C6" s="2981"/>
      <c r="D6" s="2981"/>
      <c r="E6" s="2981"/>
      <c r="F6" s="2981"/>
      <c r="G6" s="2981"/>
      <c r="H6" s="2981"/>
      <c r="I6" s="2981"/>
      <c r="J6" s="2981"/>
      <c r="K6" s="2981"/>
      <c r="L6" s="2982"/>
      <c r="M6" s="2982"/>
      <c r="N6" s="2982"/>
      <c r="O6" s="2982"/>
      <c r="P6" s="2982"/>
      <c r="Q6" s="2982"/>
      <c r="R6" s="2982"/>
      <c r="S6" s="2982"/>
      <c r="T6" s="2982"/>
      <c r="U6" s="2982"/>
      <c r="V6" s="2982"/>
      <c r="W6" s="2982"/>
      <c r="X6" s="2982"/>
      <c r="Y6" s="2982"/>
      <c r="Z6" s="2982"/>
      <c r="AA6" s="2982"/>
      <c r="AB6" s="2982"/>
      <c r="AC6" s="2982"/>
      <c r="AD6" s="2982"/>
      <c r="AE6" s="2982"/>
      <c r="AF6" s="2982"/>
      <c r="AG6" s="2982"/>
      <c r="AH6" s="2982"/>
      <c r="AI6" s="2982"/>
      <c r="AJ6" s="2982"/>
      <c r="AK6" s="2982"/>
      <c r="AL6" s="2982"/>
    </row>
    <row r="7" spans="1:41" s="669" customFormat="1" ht="31.5" customHeight="1">
      <c r="A7" s="855"/>
      <c r="B7" s="2981" t="s">
        <v>1165</v>
      </c>
      <c r="C7" s="2981"/>
      <c r="D7" s="2981"/>
      <c r="E7" s="2981"/>
      <c r="F7" s="2981"/>
      <c r="G7" s="2981"/>
      <c r="H7" s="2981"/>
      <c r="I7" s="2981"/>
      <c r="J7" s="2981"/>
      <c r="K7" s="2981"/>
      <c r="L7" s="2983"/>
      <c r="M7" s="2983"/>
      <c r="N7" s="2983"/>
      <c r="O7" s="2983"/>
      <c r="P7" s="2983"/>
      <c r="Q7" s="2983"/>
      <c r="R7" s="2983"/>
      <c r="S7" s="2983"/>
      <c r="T7" s="2983"/>
      <c r="U7" s="2983"/>
      <c r="V7" s="2983"/>
      <c r="W7" s="2983"/>
      <c r="X7" s="2983"/>
      <c r="Y7" s="2983"/>
      <c r="Z7" s="2983"/>
      <c r="AA7" s="2984" t="s">
        <v>1364</v>
      </c>
      <c r="AB7" s="2984"/>
      <c r="AC7" s="2984"/>
      <c r="AD7" s="2984"/>
      <c r="AE7" s="2984"/>
      <c r="AF7" s="2984"/>
      <c r="AG7" s="2984"/>
      <c r="AH7" s="2984"/>
      <c r="AI7" s="2985" t="s">
        <v>1365</v>
      </c>
      <c r="AJ7" s="2985"/>
      <c r="AK7" s="2985"/>
      <c r="AL7" s="2985"/>
    </row>
    <row r="8" spans="1:41" s="669" customFormat="1" ht="29.25" customHeight="1">
      <c r="B8" s="2986" t="s">
        <v>1366</v>
      </c>
      <c r="C8" s="2986"/>
      <c r="D8" s="2986"/>
      <c r="E8" s="2986"/>
      <c r="F8" s="2986"/>
      <c r="G8" s="2986"/>
      <c r="H8" s="2986"/>
      <c r="I8" s="2986"/>
      <c r="J8" s="2986"/>
      <c r="K8" s="2986"/>
      <c r="L8" s="2982" t="s">
        <v>1367</v>
      </c>
      <c r="M8" s="2982"/>
      <c r="N8" s="2982"/>
      <c r="O8" s="2982"/>
      <c r="P8" s="2982"/>
      <c r="Q8" s="2982"/>
      <c r="R8" s="2982"/>
      <c r="S8" s="2982"/>
      <c r="T8" s="2982"/>
      <c r="U8" s="2982"/>
      <c r="V8" s="2982"/>
      <c r="W8" s="2982"/>
      <c r="X8" s="2982"/>
      <c r="Y8" s="2982"/>
      <c r="Z8" s="2982"/>
      <c r="AA8" s="2982"/>
      <c r="AB8" s="2982"/>
      <c r="AC8" s="2982"/>
      <c r="AD8" s="2982"/>
      <c r="AE8" s="2982"/>
      <c r="AF8" s="2982"/>
      <c r="AG8" s="2982"/>
      <c r="AH8" s="2982"/>
      <c r="AI8" s="2982"/>
      <c r="AJ8" s="2982"/>
      <c r="AK8" s="2982"/>
      <c r="AL8" s="2982"/>
    </row>
    <row r="9" spans="1:41" ht="12.75" customHeight="1" thickBot="1">
      <c r="B9" s="856"/>
      <c r="C9" s="856"/>
      <c r="D9" s="856"/>
      <c r="E9" s="856"/>
      <c r="F9" s="856"/>
      <c r="G9" s="856"/>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row>
    <row r="10" spans="1:41" ht="21" customHeight="1">
      <c r="B10" s="2987" t="s">
        <v>1170</v>
      </c>
      <c r="C10" s="2988"/>
      <c r="D10" s="2988"/>
      <c r="E10" s="2988"/>
      <c r="F10" s="2988"/>
      <c r="G10" s="2988"/>
      <c r="H10" s="2988"/>
      <c r="I10" s="2988"/>
      <c r="J10" s="2988"/>
      <c r="K10" s="2988"/>
      <c r="L10" s="2988"/>
      <c r="M10" s="2988"/>
      <c r="N10" s="2988"/>
      <c r="O10" s="2988"/>
      <c r="P10" s="2988"/>
      <c r="Q10" s="2988"/>
      <c r="R10" s="2988"/>
      <c r="S10" s="2988"/>
      <c r="T10" s="2988"/>
      <c r="U10" s="2988"/>
      <c r="V10" s="2988"/>
      <c r="W10" s="2988"/>
      <c r="X10" s="2988"/>
      <c r="Y10" s="2988"/>
      <c r="Z10" s="2988"/>
      <c r="AA10" s="2988"/>
      <c r="AB10" s="2988"/>
      <c r="AC10" s="2988"/>
      <c r="AD10" s="2988"/>
      <c r="AE10" s="2988"/>
      <c r="AF10" s="2988"/>
      <c r="AG10" s="2988"/>
      <c r="AH10" s="2988"/>
      <c r="AI10" s="2988"/>
      <c r="AJ10" s="2988"/>
      <c r="AK10" s="2988"/>
      <c r="AL10" s="2989"/>
    </row>
    <row r="11" spans="1:41" ht="27.75" customHeight="1">
      <c r="B11" s="2990" t="s">
        <v>1368</v>
      </c>
      <c r="C11" s="2991"/>
      <c r="D11" s="2991"/>
      <c r="E11" s="2991"/>
      <c r="F11" s="2991"/>
      <c r="G11" s="2991"/>
      <c r="H11" s="2991"/>
      <c r="I11" s="2991"/>
      <c r="J11" s="2991"/>
      <c r="K11" s="2991"/>
      <c r="L11" s="2991"/>
      <c r="M11" s="2991"/>
      <c r="N11" s="2991"/>
      <c r="O11" s="2991"/>
      <c r="P11" s="2991"/>
      <c r="Q11" s="2991"/>
      <c r="R11" s="2991"/>
      <c r="S11" s="2992"/>
      <c r="T11" s="2992"/>
      <c r="U11" s="2992"/>
      <c r="V11" s="2992"/>
      <c r="W11" s="2992"/>
      <c r="X11" s="2992"/>
      <c r="Y11" s="2992"/>
      <c r="Z11" s="2992"/>
      <c r="AA11" s="2992"/>
      <c r="AB11" s="2992"/>
      <c r="AC11" s="2992"/>
      <c r="AD11" s="2992"/>
      <c r="AE11" s="857" t="s">
        <v>1157</v>
      </c>
      <c r="AF11" s="858"/>
      <c r="AG11" s="2993"/>
      <c r="AH11" s="2993"/>
      <c r="AI11" s="2993"/>
      <c r="AJ11" s="2993"/>
      <c r="AK11" s="2993"/>
      <c r="AL11" s="2994"/>
      <c r="AO11" s="859"/>
    </row>
    <row r="12" spans="1:41" ht="27.75" customHeight="1" thickBot="1">
      <c r="B12" s="860"/>
      <c r="C12" s="3000" t="s">
        <v>1369</v>
      </c>
      <c r="D12" s="3000"/>
      <c r="E12" s="3000"/>
      <c r="F12" s="3000"/>
      <c r="G12" s="3000"/>
      <c r="H12" s="3000"/>
      <c r="I12" s="3000"/>
      <c r="J12" s="3000"/>
      <c r="K12" s="3000"/>
      <c r="L12" s="3000"/>
      <c r="M12" s="3000"/>
      <c r="N12" s="3000"/>
      <c r="O12" s="3000"/>
      <c r="P12" s="3000"/>
      <c r="Q12" s="3000"/>
      <c r="R12" s="3000"/>
      <c r="S12" s="2997">
        <f>ROUNDUP(S11*30%,1)</f>
        <v>0</v>
      </c>
      <c r="T12" s="2997"/>
      <c r="U12" s="2997"/>
      <c r="V12" s="2997"/>
      <c r="W12" s="2997"/>
      <c r="X12" s="2997"/>
      <c r="Y12" s="2997"/>
      <c r="Z12" s="2997"/>
      <c r="AA12" s="2997"/>
      <c r="AB12" s="2997"/>
      <c r="AC12" s="2997"/>
      <c r="AD12" s="2997"/>
      <c r="AE12" s="861" t="s">
        <v>1157</v>
      </c>
      <c r="AF12" s="861"/>
      <c r="AG12" s="2998"/>
      <c r="AH12" s="2998"/>
      <c r="AI12" s="2998"/>
      <c r="AJ12" s="2998"/>
      <c r="AK12" s="2998"/>
      <c r="AL12" s="2999"/>
    </row>
    <row r="13" spans="1:41" ht="27.75" customHeight="1" thickTop="1">
      <c r="B13" s="3001" t="s">
        <v>1370</v>
      </c>
      <c r="C13" s="3002"/>
      <c r="D13" s="3002"/>
      <c r="E13" s="3002"/>
      <c r="F13" s="3002"/>
      <c r="G13" s="3002"/>
      <c r="H13" s="3002"/>
      <c r="I13" s="3002"/>
      <c r="J13" s="3002"/>
      <c r="K13" s="3002"/>
      <c r="L13" s="3002"/>
      <c r="M13" s="3002"/>
      <c r="N13" s="3002"/>
      <c r="O13" s="3002"/>
      <c r="P13" s="3002"/>
      <c r="Q13" s="3002"/>
      <c r="R13" s="3002"/>
      <c r="S13" s="3003" t="e">
        <f>ROUNDUP(AG14/AG15,1)</f>
        <v>#DIV/0!</v>
      </c>
      <c r="T13" s="3003"/>
      <c r="U13" s="3003"/>
      <c r="V13" s="3003"/>
      <c r="W13" s="3003"/>
      <c r="X13" s="3003"/>
      <c r="Y13" s="3003"/>
      <c r="Z13" s="3003"/>
      <c r="AA13" s="3003"/>
      <c r="AB13" s="3003"/>
      <c r="AC13" s="3003"/>
      <c r="AD13" s="3003"/>
      <c r="AE13" s="862" t="s">
        <v>1157</v>
      </c>
      <c r="AF13" s="862"/>
      <c r="AG13" s="3004" t="s">
        <v>1371</v>
      </c>
      <c r="AH13" s="3004"/>
      <c r="AI13" s="3004"/>
      <c r="AJ13" s="3004"/>
      <c r="AK13" s="3004"/>
      <c r="AL13" s="3005"/>
    </row>
    <row r="14" spans="1:41" ht="27.75" customHeight="1">
      <c r="B14" s="3006" t="s">
        <v>1372</v>
      </c>
      <c r="C14" s="3007"/>
      <c r="D14" s="3007"/>
      <c r="E14" s="3007"/>
      <c r="F14" s="3007"/>
      <c r="G14" s="3007"/>
      <c r="H14" s="3007"/>
      <c r="I14" s="3007"/>
      <c r="J14" s="3007"/>
      <c r="K14" s="3007"/>
      <c r="L14" s="3007"/>
      <c r="M14" s="3007"/>
      <c r="N14" s="3007"/>
      <c r="O14" s="3007"/>
      <c r="P14" s="3007"/>
      <c r="Q14" s="3007"/>
      <c r="R14" s="3007"/>
      <c r="S14" s="3007"/>
      <c r="T14" s="3007"/>
      <c r="U14" s="3007"/>
      <c r="V14" s="3007"/>
      <c r="W14" s="3007"/>
      <c r="X14" s="3007"/>
      <c r="Y14" s="3007"/>
      <c r="Z14" s="3007"/>
      <c r="AA14" s="3007"/>
      <c r="AB14" s="3007"/>
      <c r="AC14" s="3007"/>
      <c r="AD14" s="3007"/>
      <c r="AE14" s="3007"/>
      <c r="AF14" s="3008"/>
      <c r="AG14" s="3009"/>
      <c r="AH14" s="3009"/>
      <c r="AI14" s="3009"/>
      <c r="AJ14" s="3009"/>
      <c r="AK14" s="3009"/>
      <c r="AL14" s="3010"/>
    </row>
    <row r="15" spans="1:41" ht="27.75" customHeight="1" thickBot="1">
      <c r="B15" s="3011" t="s">
        <v>1373</v>
      </c>
      <c r="C15" s="3012"/>
      <c r="D15" s="3012"/>
      <c r="E15" s="3012"/>
      <c r="F15" s="3012"/>
      <c r="G15" s="3012"/>
      <c r="H15" s="3012"/>
      <c r="I15" s="3012"/>
      <c r="J15" s="3012"/>
      <c r="K15" s="3012"/>
      <c r="L15" s="3012"/>
      <c r="M15" s="3012"/>
      <c r="N15" s="3012"/>
      <c r="O15" s="3012"/>
      <c r="P15" s="3012"/>
      <c r="Q15" s="3012"/>
      <c r="R15" s="3012"/>
      <c r="S15" s="3012"/>
      <c r="T15" s="3012"/>
      <c r="U15" s="3012"/>
      <c r="V15" s="3012"/>
      <c r="W15" s="3012"/>
      <c r="X15" s="3012"/>
      <c r="Y15" s="3012"/>
      <c r="Z15" s="3012"/>
      <c r="AA15" s="3012"/>
      <c r="AB15" s="3012"/>
      <c r="AC15" s="3012"/>
      <c r="AD15" s="3012"/>
      <c r="AE15" s="3012"/>
      <c r="AF15" s="3013"/>
      <c r="AG15" s="3014"/>
      <c r="AH15" s="3014"/>
      <c r="AI15" s="3014"/>
      <c r="AJ15" s="3014"/>
      <c r="AK15" s="3014"/>
      <c r="AL15" s="3015"/>
    </row>
    <row r="16" spans="1:41" ht="12.75" customHeight="1" thickBot="1">
      <c r="B16" s="863"/>
      <c r="C16" s="864"/>
      <c r="D16" s="864"/>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c r="AI16" s="864"/>
      <c r="AJ16" s="864"/>
      <c r="AK16" s="864"/>
      <c r="AL16" s="864"/>
    </row>
    <row r="17" spans="2:38" ht="21" customHeight="1">
      <c r="B17" s="2987" t="s">
        <v>1374</v>
      </c>
      <c r="C17" s="2988"/>
      <c r="D17" s="2988"/>
      <c r="E17" s="2988"/>
      <c r="F17" s="2988"/>
      <c r="G17" s="2988"/>
      <c r="H17" s="2988"/>
      <c r="I17" s="2988"/>
      <c r="J17" s="2988"/>
      <c r="K17" s="2988"/>
      <c r="L17" s="2988"/>
      <c r="M17" s="2988"/>
      <c r="N17" s="2988"/>
      <c r="O17" s="2988"/>
      <c r="P17" s="2988"/>
      <c r="Q17" s="2988"/>
      <c r="R17" s="2988"/>
      <c r="S17" s="2988"/>
      <c r="T17" s="2988"/>
      <c r="U17" s="2988"/>
      <c r="V17" s="2988"/>
      <c r="W17" s="2988"/>
      <c r="X17" s="2988"/>
      <c r="Y17" s="2988"/>
      <c r="Z17" s="2988"/>
      <c r="AA17" s="2988"/>
      <c r="AB17" s="2988"/>
      <c r="AC17" s="2988"/>
      <c r="AD17" s="2988"/>
      <c r="AE17" s="2988"/>
      <c r="AF17" s="2988"/>
      <c r="AG17" s="2988"/>
      <c r="AH17" s="2988"/>
      <c r="AI17" s="2988"/>
      <c r="AJ17" s="2988"/>
      <c r="AK17" s="2988"/>
      <c r="AL17" s="2989"/>
    </row>
    <row r="18" spans="2:38" ht="27.75" customHeight="1" thickBot="1">
      <c r="B18" s="2995" t="s">
        <v>1375</v>
      </c>
      <c r="C18" s="2996"/>
      <c r="D18" s="2996"/>
      <c r="E18" s="2996"/>
      <c r="F18" s="2996"/>
      <c r="G18" s="2996"/>
      <c r="H18" s="2996"/>
      <c r="I18" s="2996"/>
      <c r="J18" s="2996"/>
      <c r="K18" s="2996"/>
      <c r="L18" s="2996"/>
      <c r="M18" s="2996"/>
      <c r="N18" s="2996"/>
      <c r="O18" s="2996"/>
      <c r="P18" s="2996"/>
      <c r="Q18" s="2996"/>
      <c r="R18" s="2996"/>
      <c r="S18" s="2997">
        <f>ROUNDUP(S11/50,1)</f>
        <v>0</v>
      </c>
      <c r="T18" s="2997"/>
      <c r="U18" s="2997"/>
      <c r="V18" s="2997"/>
      <c r="W18" s="2997"/>
      <c r="X18" s="2997"/>
      <c r="Y18" s="2997"/>
      <c r="Z18" s="2997"/>
      <c r="AA18" s="2997"/>
      <c r="AB18" s="2997"/>
      <c r="AC18" s="2997"/>
      <c r="AD18" s="2997"/>
      <c r="AE18" s="865" t="s">
        <v>1157</v>
      </c>
      <c r="AF18" s="866"/>
      <c r="AG18" s="2998"/>
      <c r="AH18" s="2998"/>
      <c r="AI18" s="2998"/>
      <c r="AJ18" s="2998"/>
      <c r="AK18" s="2998"/>
      <c r="AL18" s="2999"/>
    </row>
    <row r="19" spans="2:38" ht="27.75" customHeight="1" thickTop="1" thickBot="1">
      <c r="B19" s="3016" t="s">
        <v>1376</v>
      </c>
      <c r="C19" s="3017"/>
      <c r="D19" s="3017"/>
      <c r="E19" s="3017"/>
      <c r="F19" s="3017"/>
      <c r="G19" s="3017"/>
      <c r="H19" s="3017"/>
      <c r="I19" s="3017"/>
      <c r="J19" s="3017"/>
      <c r="K19" s="3017"/>
      <c r="L19" s="3017"/>
      <c r="M19" s="3017"/>
      <c r="N19" s="3017"/>
      <c r="O19" s="3017"/>
      <c r="P19" s="3017"/>
      <c r="Q19" s="3017"/>
      <c r="R19" s="3017"/>
      <c r="S19" s="3018"/>
      <c r="T19" s="3018"/>
      <c r="U19" s="3018"/>
      <c r="V19" s="3018"/>
      <c r="W19" s="3018"/>
      <c r="X19" s="3018"/>
      <c r="Y19" s="3018"/>
      <c r="Z19" s="3018"/>
      <c r="AA19" s="3018"/>
      <c r="AB19" s="3018"/>
      <c r="AC19" s="3018"/>
      <c r="AD19" s="3018"/>
      <c r="AE19" s="867" t="s">
        <v>1157</v>
      </c>
      <c r="AF19" s="868"/>
      <c r="AG19" s="3019" t="s">
        <v>1377</v>
      </c>
      <c r="AH19" s="3019"/>
      <c r="AI19" s="3019"/>
      <c r="AJ19" s="3019"/>
      <c r="AK19" s="3019"/>
      <c r="AL19" s="3020"/>
    </row>
    <row r="20" spans="2:38" ht="12.75" customHeight="1" thickBot="1">
      <c r="B20" s="864"/>
      <c r="C20" s="864"/>
      <c r="D20" s="864"/>
      <c r="E20" s="864"/>
      <c r="F20" s="864"/>
      <c r="G20" s="864"/>
      <c r="H20" s="864"/>
      <c r="I20" s="864"/>
      <c r="J20" s="864"/>
      <c r="K20" s="864"/>
      <c r="L20" s="864"/>
      <c r="M20" s="864"/>
      <c r="N20" s="864"/>
      <c r="O20" s="864"/>
      <c r="P20" s="864"/>
      <c r="Q20" s="864"/>
      <c r="R20" s="864"/>
      <c r="S20" s="869"/>
      <c r="T20" s="869"/>
      <c r="U20" s="869"/>
      <c r="V20" s="869"/>
      <c r="W20" s="869"/>
      <c r="X20" s="869"/>
      <c r="Y20" s="869"/>
      <c r="Z20" s="869"/>
      <c r="AA20" s="869"/>
      <c r="AB20" s="869"/>
      <c r="AC20" s="869"/>
      <c r="AD20" s="869"/>
      <c r="AE20" s="870"/>
      <c r="AF20" s="870"/>
      <c r="AG20" s="871"/>
      <c r="AH20" s="871"/>
      <c r="AI20" s="871"/>
      <c r="AJ20" s="871"/>
      <c r="AK20" s="871"/>
      <c r="AL20" s="871"/>
    </row>
    <row r="21" spans="2:38" ht="27.75" customHeight="1" thickBot="1">
      <c r="B21" s="2987" t="s">
        <v>1378</v>
      </c>
      <c r="C21" s="2988"/>
      <c r="D21" s="2988"/>
      <c r="E21" s="2988"/>
      <c r="F21" s="2988"/>
      <c r="G21" s="2988"/>
      <c r="H21" s="2988"/>
      <c r="I21" s="2988"/>
      <c r="J21" s="2988"/>
      <c r="K21" s="2988"/>
      <c r="L21" s="2988"/>
      <c r="M21" s="2988"/>
      <c r="N21" s="2988"/>
      <c r="O21" s="2988"/>
      <c r="P21" s="2988"/>
      <c r="Q21" s="2988"/>
      <c r="R21" s="2988"/>
      <c r="S21" s="2988"/>
      <c r="T21" s="2988"/>
      <c r="U21" s="2988"/>
      <c r="V21" s="2988"/>
      <c r="W21" s="2988"/>
      <c r="X21" s="2988"/>
      <c r="Y21" s="2988"/>
      <c r="Z21" s="2988"/>
      <c r="AA21" s="2988"/>
      <c r="AB21" s="2988"/>
      <c r="AC21" s="2988"/>
      <c r="AD21" s="2988"/>
      <c r="AE21" s="2988"/>
      <c r="AF21" s="2988"/>
      <c r="AG21" s="2988"/>
      <c r="AH21" s="2988"/>
      <c r="AI21" s="2988"/>
      <c r="AJ21" s="2988"/>
      <c r="AK21" s="2988"/>
      <c r="AL21" s="2989"/>
    </row>
    <row r="22" spans="2:38" ht="27.75" customHeight="1">
      <c r="B22" s="3021" t="s">
        <v>1379</v>
      </c>
      <c r="C22" s="3022"/>
      <c r="D22" s="3022"/>
      <c r="E22" s="3022"/>
      <c r="F22" s="3022"/>
      <c r="G22" s="3022"/>
      <c r="H22" s="3022"/>
      <c r="I22" s="3022"/>
      <c r="J22" s="3022"/>
      <c r="K22" s="3022"/>
      <c r="L22" s="3022"/>
      <c r="M22" s="3022"/>
      <c r="N22" s="3022"/>
      <c r="O22" s="3022"/>
      <c r="P22" s="3022"/>
      <c r="Q22" s="3022"/>
      <c r="R22" s="3023"/>
      <c r="S22" s="3026" t="s">
        <v>1380</v>
      </c>
      <c r="T22" s="3022"/>
      <c r="U22" s="3022"/>
      <c r="V22" s="3022"/>
      <c r="W22" s="3022"/>
      <c r="X22" s="3022"/>
      <c r="Y22" s="3022"/>
      <c r="Z22" s="3022"/>
      <c r="AA22" s="3022"/>
      <c r="AB22" s="3022"/>
      <c r="AC22" s="3022"/>
      <c r="AD22" s="3022"/>
      <c r="AE22" s="3022"/>
      <c r="AF22" s="3022"/>
      <c r="AG22" s="3022"/>
      <c r="AH22" s="3022"/>
      <c r="AI22" s="3027"/>
      <c r="AJ22" s="3027"/>
      <c r="AK22" s="3027"/>
      <c r="AL22" s="3028"/>
    </row>
    <row r="23" spans="2:38" ht="47.25" customHeight="1">
      <c r="B23" s="3024"/>
      <c r="C23" s="3025"/>
      <c r="D23" s="3025"/>
      <c r="E23" s="3025"/>
      <c r="F23" s="3025"/>
      <c r="G23" s="3025"/>
      <c r="H23" s="3025"/>
      <c r="I23" s="3025"/>
      <c r="J23" s="3025"/>
      <c r="K23" s="3025"/>
      <c r="L23" s="3025"/>
      <c r="M23" s="3025"/>
      <c r="N23" s="3025"/>
      <c r="O23" s="3025"/>
      <c r="P23" s="3025"/>
      <c r="Q23" s="3025"/>
      <c r="R23" s="3025"/>
      <c r="S23" s="3029" t="s">
        <v>1381</v>
      </c>
      <c r="T23" s="3029"/>
      <c r="U23" s="3029"/>
      <c r="V23" s="3029"/>
      <c r="W23" s="3029"/>
      <c r="X23" s="3029"/>
      <c r="Y23" s="3029"/>
      <c r="Z23" s="3029"/>
      <c r="AA23" s="3029"/>
      <c r="AB23" s="3029"/>
      <c r="AC23" s="3029"/>
      <c r="AD23" s="3029"/>
      <c r="AE23" s="3029"/>
      <c r="AF23" s="3029" t="s">
        <v>1336</v>
      </c>
      <c r="AG23" s="3029"/>
      <c r="AH23" s="3029"/>
      <c r="AI23" s="3030" t="s">
        <v>1337</v>
      </c>
      <c r="AJ23" s="3030"/>
      <c r="AK23" s="3030"/>
      <c r="AL23" s="3031"/>
    </row>
    <row r="24" spans="2:38" ht="27.75" customHeight="1">
      <c r="B24" s="872">
        <v>1</v>
      </c>
      <c r="C24" s="3032"/>
      <c r="D24" s="3032"/>
      <c r="E24" s="3032"/>
      <c r="F24" s="3032"/>
      <c r="G24" s="3032"/>
      <c r="H24" s="3032"/>
      <c r="I24" s="3032"/>
      <c r="J24" s="3032"/>
      <c r="K24" s="3032"/>
      <c r="L24" s="3032"/>
      <c r="M24" s="3032"/>
      <c r="N24" s="3032"/>
      <c r="O24" s="3032"/>
      <c r="P24" s="3032"/>
      <c r="Q24" s="3032"/>
      <c r="R24" s="3032"/>
      <c r="S24" s="3032"/>
      <c r="T24" s="3032"/>
      <c r="U24" s="3032"/>
      <c r="V24" s="3032"/>
      <c r="W24" s="3032"/>
      <c r="X24" s="3032"/>
      <c r="Y24" s="3032"/>
      <c r="Z24" s="3032"/>
      <c r="AA24" s="3032"/>
      <c r="AB24" s="3032"/>
      <c r="AC24" s="3032"/>
      <c r="AD24" s="3032"/>
      <c r="AE24" s="3032"/>
      <c r="AF24" s="3032"/>
      <c r="AG24" s="3032"/>
      <c r="AH24" s="873" t="s">
        <v>1338</v>
      </c>
      <c r="AI24" s="3032"/>
      <c r="AJ24" s="3032"/>
      <c r="AK24" s="3032"/>
      <c r="AL24" s="3033"/>
    </row>
    <row r="25" spans="2:38" ht="27.75" customHeight="1">
      <c r="B25" s="872">
        <v>2</v>
      </c>
      <c r="C25" s="3032"/>
      <c r="D25" s="3032"/>
      <c r="E25" s="3032"/>
      <c r="F25" s="3032"/>
      <c r="G25" s="3032"/>
      <c r="H25" s="3032"/>
      <c r="I25" s="3032"/>
      <c r="J25" s="3032"/>
      <c r="K25" s="3032"/>
      <c r="L25" s="3032"/>
      <c r="M25" s="3032"/>
      <c r="N25" s="3032"/>
      <c r="O25" s="3032"/>
      <c r="P25" s="3032"/>
      <c r="Q25" s="3032"/>
      <c r="R25" s="3032"/>
      <c r="S25" s="3032"/>
      <c r="T25" s="3032"/>
      <c r="U25" s="3032"/>
      <c r="V25" s="3032"/>
      <c r="W25" s="3032"/>
      <c r="X25" s="3032"/>
      <c r="Y25" s="3032"/>
      <c r="Z25" s="3032"/>
      <c r="AA25" s="3032"/>
      <c r="AB25" s="3032"/>
      <c r="AC25" s="3032"/>
      <c r="AD25" s="3032"/>
      <c r="AE25" s="3032"/>
      <c r="AF25" s="3032"/>
      <c r="AG25" s="3032"/>
      <c r="AH25" s="873" t="s">
        <v>1338</v>
      </c>
      <c r="AI25" s="3032"/>
      <c r="AJ25" s="3032"/>
      <c r="AK25" s="3032"/>
      <c r="AL25" s="3033"/>
    </row>
    <row r="26" spans="2:38" ht="27.75" customHeight="1">
      <c r="B26" s="872">
        <v>3</v>
      </c>
      <c r="C26" s="3032"/>
      <c r="D26" s="3032"/>
      <c r="E26" s="3032"/>
      <c r="F26" s="3032"/>
      <c r="G26" s="3032"/>
      <c r="H26" s="3032"/>
      <c r="I26" s="3032"/>
      <c r="J26" s="3032"/>
      <c r="K26" s="3032"/>
      <c r="L26" s="3032"/>
      <c r="M26" s="3032"/>
      <c r="N26" s="3032"/>
      <c r="O26" s="3032"/>
      <c r="P26" s="3032"/>
      <c r="Q26" s="3032"/>
      <c r="R26" s="3032"/>
      <c r="S26" s="3032"/>
      <c r="T26" s="3032"/>
      <c r="U26" s="3032"/>
      <c r="V26" s="3032"/>
      <c r="W26" s="3032"/>
      <c r="X26" s="3032"/>
      <c r="Y26" s="3032"/>
      <c r="Z26" s="3032"/>
      <c r="AA26" s="3032"/>
      <c r="AB26" s="3032"/>
      <c r="AC26" s="3032"/>
      <c r="AD26" s="3032"/>
      <c r="AE26" s="3032"/>
      <c r="AF26" s="3032"/>
      <c r="AG26" s="3032"/>
      <c r="AH26" s="873" t="s">
        <v>1338</v>
      </c>
      <c r="AI26" s="3032"/>
      <c r="AJ26" s="3032"/>
      <c r="AK26" s="3032"/>
      <c r="AL26" s="3033"/>
    </row>
    <row r="27" spans="2:38" ht="27.75" customHeight="1" thickBot="1">
      <c r="B27" s="874">
        <v>4</v>
      </c>
      <c r="C27" s="3035"/>
      <c r="D27" s="3035"/>
      <c r="E27" s="3035"/>
      <c r="F27" s="3035"/>
      <c r="G27" s="3035"/>
      <c r="H27" s="3035"/>
      <c r="I27" s="3035"/>
      <c r="J27" s="3035"/>
      <c r="K27" s="3035"/>
      <c r="L27" s="3035"/>
      <c r="M27" s="3035"/>
      <c r="N27" s="3035"/>
      <c r="O27" s="3035"/>
      <c r="P27" s="3035"/>
      <c r="Q27" s="3035"/>
      <c r="R27" s="3035"/>
      <c r="S27" s="3035"/>
      <c r="T27" s="3035"/>
      <c r="U27" s="3035"/>
      <c r="V27" s="3035"/>
      <c r="W27" s="3035"/>
      <c r="X27" s="3035"/>
      <c r="Y27" s="3035"/>
      <c r="Z27" s="3035"/>
      <c r="AA27" s="3035"/>
      <c r="AB27" s="3035"/>
      <c r="AC27" s="3035"/>
      <c r="AD27" s="3035"/>
      <c r="AE27" s="3035"/>
      <c r="AF27" s="3035"/>
      <c r="AG27" s="3035"/>
      <c r="AH27" s="875" t="s">
        <v>1338</v>
      </c>
      <c r="AI27" s="3035"/>
      <c r="AJ27" s="3035"/>
      <c r="AK27" s="3035"/>
      <c r="AL27" s="3036"/>
    </row>
    <row r="28" spans="2:38" ht="15" customHeight="1">
      <c r="B28" s="3037" t="s">
        <v>1382</v>
      </c>
      <c r="C28" s="3038"/>
      <c r="D28" s="3038"/>
      <c r="E28" s="3038"/>
      <c r="F28" s="3038"/>
      <c r="G28" s="3038"/>
      <c r="H28" s="3038"/>
      <c r="I28" s="3038"/>
      <c r="J28" s="3038"/>
      <c r="K28" s="3038"/>
      <c r="L28" s="3038"/>
      <c r="M28" s="3038"/>
      <c r="N28" s="3038"/>
      <c r="O28" s="3038"/>
      <c r="P28" s="3038"/>
      <c r="Q28" s="3038"/>
      <c r="R28" s="3038"/>
      <c r="S28" s="3038"/>
      <c r="T28" s="3038"/>
      <c r="U28" s="3038"/>
      <c r="V28" s="3038"/>
      <c r="W28" s="3038"/>
      <c r="X28" s="3038"/>
      <c r="Y28" s="3038"/>
      <c r="Z28" s="3038"/>
      <c r="AA28" s="3038"/>
      <c r="AB28" s="3038"/>
      <c r="AC28" s="3038"/>
      <c r="AD28" s="3038"/>
      <c r="AE28" s="3038"/>
      <c r="AF28" s="3038"/>
      <c r="AG28" s="3038"/>
      <c r="AH28" s="3038"/>
      <c r="AI28" s="3041" t="s">
        <v>1383</v>
      </c>
      <c r="AJ28" s="3041"/>
      <c r="AK28" s="3041"/>
      <c r="AL28" s="3042"/>
    </row>
    <row r="29" spans="2:38" ht="36.75" customHeight="1" thickBot="1">
      <c r="B29" s="3039"/>
      <c r="C29" s="3040"/>
      <c r="D29" s="3040"/>
      <c r="E29" s="3040"/>
      <c r="F29" s="3040"/>
      <c r="G29" s="3040"/>
      <c r="H29" s="3040"/>
      <c r="I29" s="3040"/>
      <c r="J29" s="3040"/>
      <c r="K29" s="3040"/>
      <c r="L29" s="3040"/>
      <c r="M29" s="3040"/>
      <c r="N29" s="3040"/>
      <c r="O29" s="3040"/>
      <c r="P29" s="3040"/>
      <c r="Q29" s="3040"/>
      <c r="R29" s="3040"/>
      <c r="S29" s="3040"/>
      <c r="T29" s="3040"/>
      <c r="U29" s="3040"/>
      <c r="V29" s="3040"/>
      <c r="W29" s="3040"/>
      <c r="X29" s="3040"/>
      <c r="Y29" s="3040"/>
      <c r="Z29" s="3040"/>
      <c r="AA29" s="3040"/>
      <c r="AB29" s="3040"/>
      <c r="AC29" s="3040"/>
      <c r="AD29" s="3040"/>
      <c r="AE29" s="3040"/>
      <c r="AF29" s="3040"/>
      <c r="AG29" s="3040"/>
      <c r="AH29" s="3040"/>
      <c r="AI29" s="3043"/>
      <c r="AJ29" s="3043"/>
      <c r="AK29" s="3043"/>
      <c r="AL29" s="3044"/>
    </row>
    <row r="30" spans="2:38" ht="9.75" customHeight="1">
      <c r="B30" s="863"/>
      <c r="C30" s="864"/>
      <c r="D30" s="864"/>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row>
    <row r="31" spans="2:38" ht="22.5" customHeight="1">
      <c r="B31" s="3045" t="s">
        <v>1187</v>
      </c>
      <c r="C31" s="3045"/>
      <c r="D31" s="3045"/>
      <c r="E31" s="3045"/>
      <c r="F31" s="3045"/>
      <c r="G31" s="3045"/>
      <c r="H31" s="3046" t="s">
        <v>1384</v>
      </c>
      <c r="I31" s="3046"/>
      <c r="J31" s="3046"/>
      <c r="K31" s="3046"/>
      <c r="L31" s="3046"/>
      <c r="M31" s="3046"/>
      <c r="N31" s="3046"/>
      <c r="O31" s="3046"/>
      <c r="P31" s="3046"/>
      <c r="Q31" s="3046"/>
      <c r="R31" s="3046"/>
      <c r="S31" s="3046"/>
      <c r="T31" s="3046"/>
      <c r="U31" s="3046"/>
      <c r="V31" s="3046"/>
      <c r="W31" s="3046"/>
      <c r="X31" s="3046"/>
      <c r="Y31" s="3046"/>
      <c r="Z31" s="3046"/>
      <c r="AA31" s="3046"/>
      <c r="AB31" s="3046"/>
      <c r="AC31" s="3046"/>
      <c r="AD31" s="3046"/>
      <c r="AE31" s="3046"/>
      <c r="AF31" s="3046"/>
      <c r="AG31" s="3046"/>
      <c r="AH31" s="3046"/>
      <c r="AI31" s="3046"/>
      <c r="AJ31" s="3046"/>
      <c r="AK31" s="3046"/>
      <c r="AL31" s="3046"/>
    </row>
    <row r="32" spans="2:38" ht="8.25" customHeight="1">
      <c r="B32" s="863"/>
      <c r="C32" s="864"/>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864"/>
    </row>
    <row r="33" spans="2:39" s="876" customFormat="1" ht="17.25" customHeight="1">
      <c r="B33" s="3034" t="s">
        <v>1385</v>
      </c>
      <c r="C33" s="3034"/>
      <c r="D33" s="3034"/>
      <c r="E33" s="3034"/>
      <c r="F33" s="3034"/>
      <c r="G33" s="3034"/>
      <c r="H33" s="3034"/>
      <c r="I33" s="3034"/>
      <c r="J33" s="3034"/>
      <c r="K33" s="3034"/>
      <c r="L33" s="3034"/>
      <c r="M33" s="3034"/>
      <c r="N33" s="3034"/>
      <c r="O33" s="3034"/>
      <c r="P33" s="3034"/>
      <c r="Q33" s="3034"/>
      <c r="R33" s="3034"/>
      <c r="S33" s="3034"/>
      <c r="T33" s="3034"/>
      <c r="U33" s="3034"/>
      <c r="V33" s="3034"/>
      <c r="W33" s="3034"/>
      <c r="X33" s="3034"/>
      <c r="Y33" s="3034"/>
      <c r="Z33" s="3034"/>
      <c r="AA33" s="3034"/>
      <c r="AB33" s="3034"/>
      <c r="AC33" s="3034"/>
      <c r="AD33" s="3034"/>
      <c r="AE33" s="3034"/>
      <c r="AF33" s="3034"/>
      <c r="AG33" s="3034"/>
      <c r="AH33" s="3034"/>
      <c r="AI33" s="3034"/>
      <c r="AJ33" s="3034"/>
      <c r="AK33" s="3034"/>
      <c r="AL33" s="3034"/>
    </row>
    <row r="34" spans="2:39" s="876" customFormat="1" ht="45.75" customHeight="1">
      <c r="B34" s="3034"/>
      <c r="C34" s="3034"/>
      <c r="D34" s="3034"/>
      <c r="E34" s="3034"/>
      <c r="F34" s="3034"/>
      <c r="G34" s="3034"/>
      <c r="H34" s="3034"/>
      <c r="I34" s="3034"/>
      <c r="J34" s="3034"/>
      <c r="K34" s="3034"/>
      <c r="L34" s="3034"/>
      <c r="M34" s="3034"/>
      <c r="N34" s="3034"/>
      <c r="O34" s="3034"/>
      <c r="P34" s="3034"/>
      <c r="Q34" s="3034"/>
      <c r="R34" s="3034"/>
      <c r="S34" s="3034"/>
      <c r="T34" s="3034"/>
      <c r="U34" s="3034"/>
      <c r="V34" s="3034"/>
      <c r="W34" s="3034"/>
      <c r="X34" s="3034"/>
      <c r="Y34" s="3034"/>
      <c r="Z34" s="3034"/>
      <c r="AA34" s="3034"/>
      <c r="AB34" s="3034"/>
      <c r="AC34" s="3034"/>
      <c r="AD34" s="3034"/>
      <c r="AE34" s="3034"/>
      <c r="AF34" s="3034"/>
      <c r="AG34" s="3034"/>
      <c r="AH34" s="3034"/>
      <c r="AI34" s="3034"/>
      <c r="AJ34" s="3034"/>
      <c r="AK34" s="3034"/>
      <c r="AL34" s="3034"/>
      <c r="AM34" s="877"/>
    </row>
    <row r="35" spans="2:39" s="876" customFormat="1" ht="9" customHeight="1">
      <c r="B35" s="876" t="s">
        <v>1193</v>
      </c>
      <c r="AM35" s="878"/>
    </row>
    <row r="36" spans="2:39" s="876" customFormat="1" ht="21" customHeight="1">
      <c r="B36" s="876" t="s">
        <v>1193</v>
      </c>
      <c r="AM36" s="878"/>
    </row>
  </sheetData>
  <protectedRanges>
    <protectedRange sqref="L7:Z7 AI7:AL7 L6:AL6 L8:AL8" name="範囲1"/>
  </protectedRanges>
  <mergeCells count="59">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 ref="C24:R24"/>
    <mergeCell ref="S24:AE24"/>
    <mergeCell ref="AF24:AG24"/>
    <mergeCell ref="AI24:AL24"/>
    <mergeCell ref="C25:R25"/>
    <mergeCell ref="S25:AE25"/>
    <mergeCell ref="AF25:AG25"/>
    <mergeCell ref="AI25:AL25"/>
    <mergeCell ref="B19:R19"/>
    <mergeCell ref="S19:AD19"/>
    <mergeCell ref="AG19:AL19"/>
    <mergeCell ref="B21:AL21"/>
    <mergeCell ref="B22:R23"/>
    <mergeCell ref="S22:AL22"/>
    <mergeCell ref="S23:AE23"/>
    <mergeCell ref="AF23:AH23"/>
    <mergeCell ref="AI23:AL23"/>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8:K8"/>
    <mergeCell ref="L8:AL8"/>
    <mergeCell ref="B10:AL10"/>
    <mergeCell ref="B11:R11"/>
    <mergeCell ref="S11:AD11"/>
    <mergeCell ref="AG11:AL11"/>
    <mergeCell ref="AD2:AL2"/>
    <mergeCell ref="B4:AL4"/>
    <mergeCell ref="B6:K6"/>
    <mergeCell ref="L6:AL6"/>
    <mergeCell ref="B7:K7"/>
    <mergeCell ref="L7:Z7"/>
    <mergeCell ref="AA7:AH7"/>
    <mergeCell ref="AI7:AL7"/>
  </mergeCells>
  <phoneticPr fontId="6"/>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4D585-6C13-42B7-8EA4-02DF99808485}">
  <dimension ref="A1:BG55"/>
  <sheetViews>
    <sheetView view="pageBreakPreview" zoomScale="148" zoomScaleNormal="100" zoomScaleSheetLayoutView="148" workbookViewId="0">
      <selection activeCell="L6" sqref="L6"/>
    </sheetView>
  </sheetViews>
  <sheetFormatPr defaultColWidth="3.453125" defaultRowHeight="13"/>
  <cols>
    <col min="1" max="1" width="1.26953125" style="884" customWidth="1"/>
    <col min="2" max="2" width="3.08984375" style="943" customWidth="1"/>
    <col min="3" max="5" width="3.08984375" style="884" customWidth="1"/>
    <col min="6" max="6" width="7.6328125" style="884" customWidth="1"/>
    <col min="7" max="30" width="3.08984375" style="884" customWidth="1"/>
    <col min="31" max="33" width="3.26953125" style="884" customWidth="1"/>
    <col min="34" max="34" width="3.08984375" style="884" customWidth="1"/>
    <col min="35" max="35" width="1.26953125" style="884" customWidth="1"/>
    <col min="36" max="256" width="3.453125" style="884"/>
    <col min="257" max="257" width="1.26953125" style="884" customWidth="1"/>
    <col min="258" max="286" width="3.08984375" style="884" customWidth="1"/>
    <col min="287" max="289" width="3.26953125" style="884" customWidth="1"/>
    <col min="290" max="290" width="3.08984375" style="884" customWidth="1"/>
    <col min="291" max="291" width="1.26953125" style="884" customWidth="1"/>
    <col min="292" max="512" width="3.453125" style="884"/>
    <col min="513" max="513" width="1.26953125" style="884" customWidth="1"/>
    <col min="514" max="542" width="3.08984375" style="884" customWidth="1"/>
    <col min="543" max="545" width="3.26953125" style="884" customWidth="1"/>
    <col min="546" max="546" width="3.08984375" style="884" customWidth="1"/>
    <col min="547" max="547" width="1.26953125" style="884" customWidth="1"/>
    <col min="548" max="768" width="3.453125" style="884"/>
    <col min="769" max="769" width="1.26953125" style="884" customWidth="1"/>
    <col min="770" max="798" width="3.08984375" style="884" customWidth="1"/>
    <col min="799" max="801" width="3.26953125" style="884" customWidth="1"/>
    <col min="802" max="802" width="3.08984375" style="884" customWidth="1"/>
    <col min="803" max="803" width="1.26953125" style="884" customWidth="1"/>
    <col min="804" max="1024" width="3.453125" style="884"/>
    <col min="1025" max="1025" width="1.26953125" style="884" customWidth="1"/>
    <col min="1026" max="1054" width="3.08984375" style="884" customWidth="1"/>
    <col min="1055" max="1057" width="3.26953125" style="884" customWidth="1"/>
    <col min="1058" max="1058" width="3.08984375" style="884" customWidth="1"/>
    <col min="1059" max="1059" width="1.26953125" style="884" customWidth="1"/>
    <col min="1060" max="1280" width="3.453125" style="884"/>
    <col min="1281" max="1281" width="1.26953125" style="884" customWidth="1"/>
    <col min="1282" max="1310" width="3.08984375" style="884" customWidth="1"/>
    <col min="1311" max="1313" width="3.26953125" style="884" customWidth="1"/>
    <col min="1314" max="1314" width="3.08984375" style="884" customWidth="1"/>
    <col min="1315" max="1315" width="1.26953125" style="884" customWidth="1"/>
    <col min="1316" max="1536" width="3.453125" style="884"/>
    <col min="1537" max="1537" width="1.26953125" style="884" customWidth="1"/>
    <col min="1538" max="1566" width="3.08984375" style="884" customWidth="1"/>
    <col min="1567" max="1569" width="3.26953125" style="884" customWidth="1"/>
    <col min="1570" max="1570" width="3.08984375" style="884" customWidth="1"/>
    <col min="1571" max="1571" width="1.26953125" style="884" customWidth="1"/>
    <col min="1572" max="1792" width="3.453125" style="884"/>
    <col min="1793" max="1793" width="1.26953125" style="884" customWidth="1"/>
    <col min="1794" max="1822" width="3.08984375" style="884" customWidth="1"/>
    <col min="1823" max="1825" width="3.26953125" style="884" customWidth="1"/>
    <col min="1826" max="1826" width="3.08984375" style="884" customWidth="1"/>
    <col min="1827" max="1827" width="1.26953125" style="884" customWidth="1"/>
    <col min="1828" max="2048" width="3.453125" style="884"/>
    <col min="2049" max="2049" width="1.26953125" style="884" customWidth="1"/>
    <col min="2050" max="2078" width="3.08984375" style="884" customWidth="1"/>
    <col min="2079" max="2081" width="3.26953125" style="884" customWidth="1"/>
    <col min="2082" max="2082" width="3.08984375" style="884" customWidth="1"/>
    <col min="2083" max="2083" width="1.26953125" style="884" customWidth="1"/>
    <col min="2084" max="2304" width="3.453125" style="884"/>
    <col min="2305" max="2305" width="1.26953125" style="884" customWidth="1"/>
    <col min="2306" max="2334" width="3.08984375" style="884" customWidth="1"/>
    <col min="2335" max="2337" width="3.26953125" style="884" customWidth="1"/>
    <col min="2338" max="2338" width="3.08984375" style="884" customWidth="1"/>
    <col min="2339" max="2339" width="1.26953125" style="884" customWidth="1"/>
    <col min="2340" max="2560" width="3.453125" style="884"/>
    <col min="2561" max="2561" width="1.26953125" style="884" customWidth="1"/>
    <col min="2562" max="2590" width="3.08984375" style="884" customWidth="1"/>
    <col min="2591" max="2593" width="3.26953125" style="884" customWidth="1"/>
    <col min="2594" max="2594" width="3.08984375" style="884" customWidth="1"/>
    <col min="2595" max="2595" width="1.26953125" style="884" customWidth="1"/>
    <col min="2596" max="2816" width="3.453125" style="884"/>
    <col min="2817" max="2817" width="1.26953125" style="884" customWidth="1"/>
    <col min="2818" max="2846" width="3.08984375" style="884" customWidth="1"/>
    <col min="2847" max="2849" width="3.26953125" style="884" customWidth="1"/>
    <col min="2850" max="2850" width="3.08984375" style="884" customWidth="1"/>
    <col min="2851" max="2851" width="1.26953125" style="884" customWidth="1"/>
    <col min="2852" max="3072" width="3.453125" style="884"/>
    <col min="3073" max="3073" width="1.26953125" style="884" customWidth="1"/>
    <col min="3074" max="3102" width="3.08984375" style="884" customWidth="1"/>
    <col min="3103" max="3105" width="3.26953125" style="884" customWidth="1"/>
    <col min="3106" max="3106" width="3.08984375" style="884" customWidth="1"/>
    <col min="3107" max="3107" width="1.26953125" style="884" customWidth="1"/>
    <col min="3108" max="3328" width="3.453125" style="884"/>
    <col min="3329" max="3329" width="1.26953125" style="884" customWidth="1"/>
    <col min="3330" max="3358" width="3.08984375" style="884" customWidth="1"/>
    <col min="3359" max="3361" width="3.26953125" style="884" customWidth="1"/>
    <col min="3362" max="3362" width="3.08984375" style="884" customWidth="1"/>
    <col min="3363" max="3363" width="1.26953125" style="884" customWidth="1"/>
    <col min="3364" max="3584" width="3.453125" style="884"/>
    <col min="3585" max="3585" width="1.26953125" style="884" customWidth="1"/>
    <col min="3586" max="3614" width="3.08984375" style="884" customWidth="1"/>
    <col min="3615" max="3617" width="3.26953125" style="884" customWidth="1"/>
    <col min="3618" max="3618" width="3.08984375" style="884" customWidth="1"/>
    <col min="3619" max="3619" width="1.26953125" style="884" customWidth="1"/>
    <col min="3620" max="3840" width="3.453125" style="884"/>
    <col min="3841" max="3841" width="1.26953125" style="884" customWidth="1"/>
    <col min="3842" max="3870" width="3.08984375" style="884" customWidth="1"/>
    <col min="3871" max="3873" width="3.26953125" style="884" customWidth="1"/>
    <col min="3874" max="3874" width="3.08984375" style="884" customWidth="1"/>
    <col min="3875" max="3875" width="1.26953125" style="884" customWidth="1"/>
    <col min="3876" max="4096" width="3.453125" style="884"/>
    <col min="4097" max="4097" width="1.26953125" style="884" customWidth="1"/>
    <col min="4098" max="4126" width="3.08984375" style="884" customWidth="1"/>
    <col min="4127" max="4129" width="3.26953125" style="884" customWidth="1"/>
    <col min="4130" max="4130" width="3.08984375" style="884" customWidth="1"/>
    <col min="4131" max="4131" width="1.26953125" style="884" customWidth="1"/>
    <col min="4132" max="4352" width="3.453125" style="884"/>
    <col min="4353" max="4353" width="1.26953125" style="884" customWidth="1"/>
    <col min="4354" max="4382" width="3.08984375" style="884" customWidth="1"/>
    <col min="4383" max="4385" width="3.26953125" style="884" customWidth="1"/>
    <col min="4386" max="4386" width="3.08984375" style="884" customWidth="1"/>
    <col min="4387" max="4387" width="1.26953125" style="884" customWidth="1"/>
    <col min="4388" max="4608" width="3.453125" style="884"/>
    <col min="4609" max="4609" width="1.26953125" style="884" customWidth="1"/>
    <col min="4610" max="4638" width="3.08984375" style="884" customWidth="1"/>
    <col min="4639" max="4641" width="3.26953125" style="884" customWidth="1"/>
    <col min="4642" max="4642" width="3.08984375" style="884" customWidth="1"/>
    <col min="4643" max="4643" width="1.26953125" style="884" customWidth="1"/>
    <col min="4644" max="4864" width="3.453125" style="884"/>
    <col min="4865" max="4865" width="1.26953125" style="884" customWidth="1"/>
    <col min="4866" max="4894" width="3.08984375" style="884" customWidth="1"/>
    <col min="4895" max="4897" width="3.26953125" style="884" customWidth="1"/>
    <col min="4898" max="4898" width="3.08984375" style="884" customWidth="1"/>
    <col min="4899" max="4899" width="1.26953125" style="884" customWidth="1"/>
    <col min="4900" max="5120" width="3.453125" style="884"/>
    <col min="5121" max="5121" width="1.26953125" style="884" customWidth="1"/>
    <col min="5122" max="5150" width="3.08984375" style="884" customWidth="1"/>
    <col min="5151" max="5153" width="3.26953125" style="884" customWidth="1"/>
    <col min="5154" max="5154" width="3.08984375" style="884" customWidth="1"/>
    <col min="5155" max="5155" width="1.26953125" style="884" customWidth="1"/>
    <col min="5156" max="5376" width="3.453125" style="884"/>
    <col min="5377" max="5377" width="1.26953125" style="884" customWidth="1"/>
    <col min="5378" max="5406" width="3.08984375" style="884" customWidth="1"/>
    <col min="5407" max="5409" width="3.26953125" style="884" customWidth="1"/>
    <col min="5410" max="5410" width="3.08984375" style="884" customWidth="1"/>
    <col min="5411" max="5411" width="1.26953125" style="884" customWidth="1"/>
    <col min="5412" max="5632" width="3.453125" style="884"/>
    <col min="5633" max="5633" width="1.26953125" style="884" customWidth="1"/>
    <col min="5634" max="5662" width="3.08984375" style="884" customWidth="1"/>
    <col min="5663" max="5665" width="3.26953125" style="884" customWidth="1"/>
    <col min="5666" max="5666" width="3.08984375" style="884" customWidth="1"/>
    <col min="5667" max="5667" width="1.26953125" style="884" customWidth="1"/>
    <col min="5668" max="5888" width="3.453125" style="884"/>
    <col min="5889" max="5889" width="1.26953125" style="884" customWidth="1"/>
    <col min="5890" max="5918" width="3.08984375" style="884" customWidth="1"/>
    <col min="5919" max="5921" width="3.26953125" style="884" customWidth="1"/>
    <col min="5922" max="5922" width="3.08984375" style="884" customWidth="1"/>
    <col min="5923" max="5923" width="1.26953125" style="884" customWidth="1"/>
    <col min="5924" max="6144" width="3.453125" style="884"/>
    <col min="6145" max="6145" width="1.26953125" style="884" customWidth="1"/>
    <col min="6146" max="6174" width="3.08984375" style="884" customWidth="1"/>
    <col min="6175" max="6177" width="3.26953125" style="884" customWidth="1"/>
    <col min="6178" max="6178" width="3.08984375" style="884" customWidth="1"/>
    <col min="6179" max="6179" width="1.26953125" style="884" customWidth="1"/>
    <col min="6180" max="6400" width="3.453125" style="884"/>
    <col min="6401" max="6401" width="1.26953125" style="884" customWidth="1"/>
    <col min="6402" max="6430" width="3.08984375" style="884" customWidth="1"/>
    <col min="6431" max="6433" width="3.26953125" style="884" customWidth="1"/>
    <col min="6434" max="6434" width="3.08984375" style="884" customWidth="1"/>
    <col min="6435" max="6435" width="1.26953125" style="884" customWidth="1"/>
    <col min="6436" max="6656" width="3.453125" style="884"/>
    <col min="6657" max="6657" width="1.26953125" style="884" customWidth="1"/>
    <col min="6658" max="6686" width="3.08984375" style="884" customWidth="1"/>
    <col min="6687" max="6689" width="3.26953125" style="884" customWidth="1"/>
    <col min="6690" max="6690" width="3.08984375" style="884" customWidth="1"/>
    <col min="6691" max="6691" width="1.26953125" style="884" customWidth="1"/>
    <col min="6692" max="6912" width="3.453125" style="884"/>
    <col min="6913" max="6913" width="1.26953125" style="884" customWidth="1"/>
    <col min="6914" max="6942" width="3.08984375" style="884" customWidth="1"/>
    <col min="6943" max="6945" width="3.26953125" style="884" customWidth="1"/>
    <col min="6946" max="6946" width="3.08984375" style="884" customWidth="1"/>
    <col min="6947" max="6947" width="1.26953125" style="884" customWidth="1"/>
    <col min="6948" max="7168" width="3.453125" style="884"/>
    <col min="7169" max="7169" width="1.26953125" style="884" customWidth="1"/>
    <col min="7170" max="7198" width="3.08984375" style="884" customWidth="1"/>
    <col min="7199" max="7201" width="3.26953125" style="884" customWidth="1"/>
    <col min="7202" max="7202" width="3.08984375" style="884" customWidth="1"/>
    <col min="7203" max="7203" width="1.26953125" style="884" customWidth="1"/>
    <col min="7204" max="7424" width="3.453125" style="884"/>
    <col min="7425" max="7425" width="1.26953125" style="884" customWidth="1"/>
    <col min="7426" max="7454" width="3.08984375" style="884" customWidth="1"/>
    <col min="7455" max="7457" width="3.26953125" style="884" customWidth="1"/>
    <col min="7458" max="7458" width="3.08984375" style="884" customWidth="1"/>
    <col min="7459" max="7459" width="1.26953125" style="884" customWidth="1"/>
    <col min="7460" max="7680" width="3.453125" style="884"/>
    <col min="7681" max="7681" width="1.26953125" style="884" customWidth="1"/>
    <col min="7682" max="7710" width="3.08984375" style="884" customWidth="1"/>
    <col min="7711" max="7713" width="3.26953125" style="884" customWidth="1"/>
    <col min="7714" max="7714" width="3.08984375" style="884" customWidth="1"/>
    <col min="7715" max="7715" width="1.26953125" style="884" customWidth="1"/>
    <col min="7716" max="7936" width="3.453125" style="884"/>
    <col min="7937" max="7937" width="1.26953125" style="884" customWidth="1"/>
    <col min="7938" max="7966" width="3.08984375" style="884" customWidth="1"/>
    <col min="7967" max="7969" width="3.26953125" style="884" customWidth="1"/>
    <col min="7970" max="7970" width="3.08984375" style="884" customWidth="1"/>
    <col min="7971" max="7971" width="1.26953125" style="884" customWidth="1"/>
    <col min="7972" max="8192" width="3.453125" style="884"/>
    <col min="8193" max="8193" width="1.26953125" style="884" customWidth="1"/>
    <col min="8194" max="8222" width="3.08984375" style="884" customWidth="1"/>
    <col min="8223" max="8225" width="3.26953125" style="884" customWidth="1"/>
    <col min="8226" max="8226" width="3.08984375" style="884" customWidth="1"/>
    <col min="8227" max="8227" width="1.26953125" style="884" customWidth="1"/>
    <col min="8228" max="8448" width="3.453125" style="884"/>
    <col min="8449" max="8449" width="1.26953125" style="884" customWidth="1"/>
    <col min="8450" max="8478" width="3.08984375" style="884" customWidth="1"/>
    <col min="8479" max="8481" width="3.26953125" style="884" customWidth="1"/>
    <col min="8482" max="8482" width="3.08984375" style="884" customWidth="1"/>
    <col min="8483" max="8483" width="1.26953125" style="884" customWidth="1"/>
    <col min="8484" max="8704" width="3.453125" style="884"/>
    <col min="8705" max="8705" width="1.26953125" style="884" customWidth="1"/>
    <col min="8706" max="8734" width="3.08984375" style="884" customWidth="1"/>
    <col min="8735" max="8737" width="3.26953125" style="884" customWidth="1"/>
    <col min="8738" max="8738" width="3.08984375" style="884" customWidth="1"/>
    <col min="8739" max="8739" width="1.26953125" style="884" customWidth="1"/>
    <col min="8740" max="8960" width="3.453125" style="884"/>
    <col min="8961" max="8961" width="1.26953125" style="884" customWidth="1"/>
    <col min="8962" max="8990" width="3.08984375" style="884" customWidth="1"/>
    <col min="8991" max="8993" width="3.26953125" style="884" customWidth="1"/>
    <col min="8994" max="8994" width="3.08984375" style="884" customWidth="1"/>
    <col min="8995" max="8995" width="1.26953125" style="884" customWidth="1"/>
    <col min="8996" max="9216" width="3.453125" style="884"/>
    <col min="9217" max="9217" width="1.26953125" style="884" customWidth="1"/>
    <col min="9218" max="9246" width="3.08984375" style="884" customWidth="1"/>
    <col min="9247" max="9249" width="3.26953125" style="884" customWidth="1"/>
    <col min="9250" max="9250" width="3.08984375" style="884" customWidth="1"/>
    <col min="9251" max="9251" width="1.26953125" style="884" customWidth="1"/>
    <col min="9252" max="9472" width="3.453125" style="884"/>
    <col min="9473" max="9473" width="1.26953125" style="884" customWidth="1"/>
    <col min="9474" max="9502" width="3.08984375" style="884" customWidth="1"/>
    <col min="9503" max="9505" width="3.26953125" style="884" customWidth="1"/>
    <col min="9506" max="9506" width="3.08984375" style="884" customWidth="1"/>
    <col min="9507" max="9507" width="1.26953125" style="884" customWidth="1"/>
    <col min="9508" max="9728" width="3.453125" style="884"/>
    <col min="9729" max="9729" width="1.26953125" style="884" customWidth="1"/>
    <col min="9730" max="9758" width="3.08984375" style="884" customWidth="1"/>
    <col min="9759" max="9761" width="3.26953125" style="884" customWidth="1"/>
    <col min="9762" max="9762" width="3.08984375" style="884" customWidth="1"/>
    <col min="9763" max="9763" width="1.26953125" style="884" customWidth="1"/>
    <col min="9764" max="9984" width="3.453125" style="884"/>
    <col min="9985" max="9985" width="1.26953125" style="884" customWidth="1"/>
    <col min="9986" max="10014" width="3.08984375" style="884" customWidth="1"/>
    <col min="10015" max="10017" width="3.26953125" style="884" customWidth="1"/>
    <col min="10018" max="10018" width="3.08984375" style="884" customWidth="1"/>
    <col min="10019" max="10019" width="1.26953125" style="884" customWidth="1"/>
    <col min="10020" max="10240" width="3.453125" style="884"/>
    <col min="10241" max="10241" width="1.26953125" style="884" customWidth="1"/>
    <col min="10242" max="10270" width="3.08984375" style="884" customWidth="1"/>
    <col min="10271" max="10273" width="3.26953125" style="884" customWidth="1"/>
    <col min="10274" max="10274" width="3.08984375" style="884" customWidth="1"/>
    <col min="10275" max="10275" width="1.26953125" style="884" customWidth="1"/>
    <col min="10276" max="10496" width="3.453125" style="884"/>
    <col min="10497" max="10497" width="1.26953125" style="884" customWidth="1"/>
    <col min="10498" max="10526" width="3.08984375" style="884" customWidth="1"/>
    <col min="10527" max="10529" width="3.26953125" style="884" customWidth="1"/>
    <col min="10530" max="10530" width="3.08984375" style="884" customWidth="1"/>
    <col min="10531" max="10531" width="1.26953125" style="884" customWidth="1"/>
    <col min="10532" max="10752" width="3.453125" style="884"/>
    <col min="10753" max="10753" width="1.26953125" style="884" customWidth="1"/>
    <col min="10754" max="10782" width="3.08984375" style="884" customWidth="1"/>
    <col min="10783" max="10785" width="3.26953125" style="884" customWidth="1"/>
    <col min="10786" max="10786" width="3.08984375" style="884" customWidth="1"/>
    <col min="10787" max="10787" width="1.26953125" style="884" customWidth="1"/>
    <col min="10788" max="11008" width="3.453125" style="884"/>
    <col min="11009" max="11009" width="1.26953125" style="884" customWidth="1"/>
    <col min="11010" max="11038" width="3.08984375" style="884" customWidth="1"/>
    <col min="11039" max="11041" width="3.26953125" style="884" customWidth="1"/>
    <col min="11042" max="11042" width="3.08984375" style="884" customWidth="1"/>
    <col min="11043" max="11043" width="1.26953125" style="884" customWidth="1"/>
    <col min="11044" max="11264" width="3.453125" style="884"/>
    <col min="11265" max="11265" width="1.26953125" style="884" customWidth="1"/>
    <col min="11266" max="11294" width="3.08984375" style="884" customWidth="1"/>
    <col min="11295" max="11297" width="3.26953125" style="884" customWidth="1"/>
    <col min="11298" max="11298" width="3.08984375" style="884" customWidth="1"/>
    <col min="11299" max="11299" width="1.26953125" style="884" customWidth="1"/>
    <col min="11300" max="11520" width="3.453125" style="884"/>
    <col min="11521" max="11521" width="1.26953125" style="884" customWidth="1"/>
    <col min="11522" max="11550" width="3.08984375" style="884" customWidth="1"/>
    <col min="11551" max="11553" width="3.26953125" style="884" customWidth="1"/>
    <col min="11554" max="11554" width="3.08984375" style="884" customWidth="1"/>
    <col min="11555" max="11555" width="1.26953125" style="884" customWidth="1"/>
    <col min="11556" max="11776" width="3.453125" style="884"/>
    <col min="11777" max="11777" width="1.26953125" style="884" customWidth="1"/>
    <col min="11778" max="11806" width="3.08984375" style="884" customWidth="1"/>
    <col min="11807" max="11809" width="3.26953125" style="884" customWidth="1"/>
    <col min="11810" max="11810" width="3.08984375" style="884" customWidth="1"/>
    <col min="11811" max="11811" width="1.26953125" style="884" customWidth="1"/>
    <col min="11812" max="12032" width="3.453125" style="884"/>
    <col min="12033" max="12033" width="1.26953125" style="884" customWidth="1"/>
    <col min="12034" max="12062" width="3.08984375" style="884" customWidth="1"/>
    <col min="12063" max="12065" width="3.26953125" style="884" customWidth="1"/>
    <col min="12066" max="12066" width="3.08984375" style="884" customWidth="1"/>
    <col min="12067" max="12067" width="1.26953125" style="884" customWidth="1"/>
    <col min="12068" max="12288" width="3.453125" style="884"/>
    <col min="12289" max="12289" width="1.26953125" style="884" customWidth="1"/>
    <col min="12290" max="12318" width="3.08984375" style="884" customWidth="1"/>
    <col min="12319" max="12321" width="3.26953125" style="884" customWidth="1"/>
    <col min="12322" max="12322" width="3.08984375" style="884" customWidth="1"/>
    <col min="12323" max="12323" width="1.26953125" style="884" customWidth="1"/>
    <col min="12324" max="12544" width="3.453125" style="884"/>
    <col min="12545" max="12545" width="1.26953125" style="884" customWidth="1"/>
    <col min="12546" max="12574" width="3.08984375" style="884" customWidth="1"/>
    <col min="12575" max="12577" width="3.26953125" style="884" customWidth="1"/>
    <col min="12578" max="12578" width="3.08984375" style="884" customWidth="1"/>
    <col min="12579" max="12579" width="1.26953125" style="884" customWidth="1"/>
    <col min="12580" max="12800" width="3.453125" style="884"/>
    <col min="12801" max="12801" width="1.26953125" style="884" customWidth="1"/>
    <col min="12802" max="12830" width="3.08984375" style="884" customWidth="1"/>
    <col min="12831" max="12833" width="3.26953125" style="884" customWidth="1"/>
    <col min="12834" max="12834" width="3.08984375" style="884" customWidth="1"/>
    <col min="12835" max="12835" width="1.26953125" style="884" customWidth="1"/>
    <col min="12836" max="13056" width="3.453125" style="884"/>
    <col min="13057" max="13057" width="1.26953125" style="884" customWidth="1"/>
    <col min="13058" max="13086" width="3.08984375" style="884" customWidth="1"/>
    <col min="13087" max="13089" width="3.26953125" style="884" customWidth="1"/>
    <col min="13090" max="13090" width="3.08984375" style="884" customWidth="1"/>
    <col min="13091" max="13091" width="1.26953125" style="884" customWidth="1"/>
    <col min="13092" max="13312" width="3.453125" style="884"/>
    <col min="13313" max="13313" width="1.26953125" style="884" customWidth="1"/>
    <col min="13314" max="13342" width="3.08984375" style="884" customWidth="1"/>
    <col min="13343" max="13345" width="3.26953125" style="884" customWidth="1"/>
    <col min="13346" max="13346" width="3.08984375" style="884" customWidth="1"/>
    <col min="13347" max="13347" width="1.26953125" style="884" customWidth="1"/>
    <col min="13348" max="13568" width="3.453125" style="884"/>
    <col min="13569" max="13569" width="1.26953125" style="884" customWidth="1"/>
    <col min="13570" max="13598" width="3.08984375" style="884" customWidth="1"/>
    <col min="13599" max="13601" width="3.26953125" style="884" customWidth="1"/>
    <col min="13602" max="13602" width="3.08984375" style="884" customWidth="1"/>
    <col min="13603" max="13603" width="1.26953125" style="884" customWidth="1"/>
    <col min="13604" max="13824" width="3.453125" style="884"/>
    <col min="13825" max="13825" width="1.26953125" style="884" customWidth="1"/>
    <col min="13826" max="13854" width="3.08984375" style="884" customWidth="1"/>
    <col min="13855" max="13857" width="3.26953125" style="884" customWidth="1"/>
    <col min="13858" max="13858" width="3.08984375" style="884" customWidth="1"/>
    <col min="13859" max="13859" width="1.26953125" style="884" customWidth="1"/>
    <col min="13860" max="14080" width="3.453125" style="884"/>
    <col min="14081" max="14081" width="1.26953125" style="884" customWidth="1"/>
    <col min="14082" max="14110" width="3.08984375" style="884" customWidth="1"/>
    <col min="14111" max="14113" width="3.26953125" style="884" customWidth="1"/>
    <col min="14114" max="14114" width="3.08984375" style="884" customWidth="1"/>
    <col min="14115" max="14115" width="1.26953125" style="884" customWidth="1"/>
    <col min="14116" max="14336" width="3.453125" style="884"/>
    <col min="14337" max="14337" width="1.26953125" style="884" customWidth="1"/>
    <col min="14338" max="14366" width="3.08984375" style="884" customWidth="1"/>
    <col min="14367" max="14369" width="3.26953125" style="884" customWidth="1"/>
    <col min="14370" max="14370" width="3.08984375" style="884" customWidth="1"/>
    <col min="14371" max="14371" width="1.26953125" style="884" customWidth="1"/>
    <col min="14372" max="14592" width="3.453125" style="884"/>
    <col min="14593" max="14593" width="1.26953125" style="884" customWidth="1"/>
    <col min="14594" max="14622" width="3.08984375" style="884" customWidth="1"/>
    <col min="14623" max="14625" width="3.26953125" style="884" customWidth="1"/>
    <col min="14626" max="14626" width="3.08984375" style="884" customWidth="1"/>
    <col min="14627" max="14627" width="1.26953125" style="884" customWidth="1"/>
    <col min="14628" max="14848" width="3.453125" style="884"/>
    <col min="14849" max="14849" width="1.26953125" style="884" customWidth="1"/>
    <col min="14850" max="14878" width="3.08984375" style="884" customWidth="1"/>
    <col min="14879" max="14881" width="3.26953125" style="884" customWidth="1"/>
    <col min="14882" max="14882" width="3.08984375" style="884" customWidth="1"/>
    <col min="14883" max="14883" width="1.26953125" style="884" customWidth="1"/>
    <col min="14884" max="15104" width="3.453125" style="884"/>
    <col min="15105" max="15105" width="1.26953125" style="884" customWidth="1"/>
    <col min="15106" max="15134" width="3.08984375" style="884" customWidth="1"/>
    <col min="15135" max="15137" width="3.26953125" style="884" customWidth="1"/>
    <col min="15138" max="15138" width="3.08984375" style="884" customWidth="1"/>
    <col min="15139" max="15139" width="1.26953125" style="884" customWidth="1"/>
    <col min="15140" max="15360" width="3.453125" style="884"/>
    <col min="15361" max="15361" width="1.26953125" style="884" customWidth="1"/>
    <col min="15362" max="15390" width="3.08984375" style="884" customWidth="1"/>
    <col min="15391" max="15393" width="3.26953125" style="884" customWidth="1"/>
    <col min="15394" max="15394" width="3.08984375" style="884" customWidth="1"/>
    <col min="15395" max="15395" width="1.26953125" style="884" customWidth="1"/>
    <col min="15396" max="15616" width="3.453125" style="884"/>
    <col min="15617" max="15617" width="1.26953125" style="884" customWidth="1"/>
    <col min="15618" max="15646" width="3.08984375" style="884" customWidth="1"/>
    <col min="15647" max="15649" width="3.26953125" style="884" customWidth="1"/>
    <col min="15650" max="15650" width="3.08984375" style="884" customWidth="1"/>
    <col min="15651" max="15651" width="1.26953125" style="884" customWidth="1"/>
    <col min="15652" max="15872" width="3.453125" style="884"/>
    <col min="15873" max="15873" width="1.26953125" style="884" customWidth="1"/>
    <col min="15874" max="15902" width="3.08984375" style="884" customWidth="1"/>
    <col min="15903" max="15905" width="3.26953125" style="884" customWidth="1"/>
    <col min="15906" max="15906" width="3.08984375" style="884" customWidth="1"/>
    <col min="15907" max="15907" width="1.26953125" style="884" customWidth="1"/>
    <col min="15908" max="16128" width="3.453125" style="884"/>
    <col min="16129" max="16129" width="1.26953125" style="884" customWidth="1"/>
    <col min="16130" max="16158" width="3.08984375" style="884" customWidth="1"/>
    <col min="16159" max="16161" width="3.26953125" style="884" customWidth="1"/>
    <col min="16162" max="16162" width="3.08984375" style="884" customWidth="1"/>
    <col min="16163" max="16163" width="1.26953125" style="884" customWidth="1"/>
    <col min="16164" max="16384" width="3.453125" style="884"/>
  </cols>
  <sheetData>
    <row r="1" spans="2:59" s="879" customFormat="1">
      <c r="B1" s="879" t="s">
        <v>1429</v>
      </c>
    </row>
    <row r="2" spans="2:59" s="879" customFormat="1">
      <c r="Y2" s="880"/>
      <c r="Z2" s="3049"/>
      <c r="AA2" s="3049"/>
      <c r="AB2" s="880" t="s">
        <v>16</v>
      </c>
      <c r="AC2" s="3049"/>
      <c r="AD2" s="3049"/>
      <c r="AE2" s="880" t="s">
        <v>1389</v>
      </c>
      <c r="AF2" s="3049"/>
      <c r="AG2" s="3049"/>
      <c r="AH2" s="880" t="s">
        <v>18</v>
      </c>
    </row>
    <row r="3" spans="2:59" s="879" customFormat="1">
      <c r="AH3" s="880"/>
    </row>
    <row r="4" spans="2:59" s="879" customFormat="1" ht="16.5">
      <c r="B4" s="3050" t="s">
        <v>1390</v>
      </c>
      <c r="C4" s="3050"/>
      <c r="D4" s="3050"/>
      <c r="E4" s="3050"/>
      <c r="F4" s="3050"/>
      <c r="G4" s="3050"/>
      <c r="H4" s="3050"/>
      <c r="I4" s="3050"/>
      <c r="J4" s="3050"/>
      <c r="K4" s="3050"/>
      <c r="L4" s="3050"/>
      <c r="M4" s="3050"/>
      <c r="N4" s="3050"/>
      <c r="O4" s="3050"/>
      <c r="P4" s="3050"/>
      <c r="Q4" s="3050"/>
      <c r="R4" s="3050"/>
      <c r="S4" s="3050"/>
      <c r="T4" s="3050"/>
      <c r="U4" s="3050"/>
      <c r="V4" s="3050"/>
      <c r="W4" s="3050"/>
      <c r="X4" s="3050"/>
      <c r="Y4" s="3050"/>
      <c r="Z4" s="3050"/>
      <c r="AA4" s="3050"/>
      <c r="AB4" s="3050"/>
      <c r="AC4" s="3050"/>
      <c r="AD4" s="3050"/>
      <c r="AE4" s="3050"/>
      <c r="AF4" s="3050"/>
      <c r="AG4" s="3050"/>
      <c r="AH4" s="3050"/>
    </row>
    <row r="5" spans="2:59" s="879" customFormat="1"/>
    <row r="6" spans="2:59" s="879" customFormat="1" ht="21" customHeight="1">
      <c r="B6" s="3051" t="s">
        <v>1391</v>
      </c>
      <c r="C6" s="3051"/>
      <c r="D6" s="3051"/>
      <c r="E6" s="3051"/>
      <c r="F6" s="3052"/>
      <c r="G6" s="881"/>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3"/>
    </row>
    <row r="7" spans="2:59" ht="21" customHeight="1">
      <c r="B7" s="3052" t="s">
        <v>1392</v>
      </c>
      <c r="C7" s="3053"/>
      <c r="D7" s="3053"/>
      <c r="E7" s="3053"/>
      <c r="F7" s="3054"/>
      <c r="G7" s="3055" t="s">
        <v>1393</v>
      </c>
      <c r="H7" s="3056"/>
      <c r="I7" s="3056"/>
      <c r="J7" s="3056"/>
      <c r="K7" s="3056"/>
      <c r="L7" s="3056"/>
      <c r="M7" s="3056"/>
      <c r="N7" s="3056"/>
      <c r="O7" s="3056"/>
      <c r="P7" s="3056"/>
      <c r="Q7" s="3056"/>
      <c r="R7" s="3056"/>
      <c r="S7" s="3056"/>
      <c r="T7" s="3056"/>
      <c r="U7" s="3056"/>
      <c r="V7" s="3056"/>
      <c r="W7" s="3056"/>
      <c r="X7" s="3056"/>
      <c r="Y7" s="3056"/>
      <c r="Z7" s="3056"/>
      <c r="AA7" s="3056"/>
      <c r="AB7" s="3056"/>
      <c r="AC7" s="3056"/>
      <c r="AD7" s="3056"/>
      <c r="AE7" s="3056"/>
      <c r="AF7" s="3056"/>
      <c r="AG7" s="3056"/>
      <c r="AH7" s="3057"/>
    </row>
    <row r="8" spans="2:59" ht="21" customHeight="1">
      <c r="B8" s="3059" t="s">
        <v>1394</v>
      </c>
      <c r="C8" s="3060"/>
      <c r="D8" s="3060"/>
      <c r="E8" s="3060"/>
      <c r="F8" s="3061"/>
      <c r="G8" s="885"/>
      <c r="H8" s="3060" t="s">
        <v>1395</v>
      </c>
      <c r="I8" s="3060"/>
      <c r="J8" s="3060"/>
      <c r="K8" s="3060"/>
      <c r="L8" s="3060"/>
      <c r="M8" s="3060"/>
      <c r="N8" s="3060"/>
      <c r="O8" s="3060"/>
      <c r="P8" s="3060"/>
      <c r="Q8" s="3060"/>
      <c r="R8" s="3060"/>
      <c r="S8" s="3060"/>
      <c r="T8" s="886"/>
      <c r="U8" s="887"/>
      <c r="V8" s="888" t="s">
        <v>1396</v>
      </c>
      <c r="W8" s="888"/>
      <c r="X8" s="889"/>
      <c r="Y8" s="889"/>
      <c r="Z8" s="889"/>
      <c r="AA8" s="889"/>
      <c r="AB8" s="889"/>
      <c r="AC8" s="889"/>
      <c r="AD8" s="889"/>
      <c r="AE8" s="889"/>
      <c r="AF8" s="889"/>
      <c r="AG8" s="889"/>
      <c r="AH8" s="890"/>
    </row>
    <row r="9" spans="2:59" ht="21" customHeight="1">
      <c r="B9" s="3062"/>
      <c r="C9" s="3063"/>
      <c r="D9" s="3063"/>
      <c r="E9" s="3063"/>
      <c r="F9" s="3063"/>
      <c r="G9" s="891"/>
      <c r="H9" s="879" t="s">
        <v>1397</v>
      </c>
      <c r="I9" s="892"/>
      <c r="J9" s="892"/>
      <c r="K9" s="892"/>
      <c r="L9" s="892"/>
      <c r="M9" s="892"/>
      <c r="N9" s="892"/>
      <c r="O9" s="892"/>
      <c r="P9" s="892"/>
      <c r="Q9" s="892"/>
      <c r="R9" s="892"/>
      <c r="S9" s="893"/>
      <c r="T9" s="886"/>
      <c r="U9" s="894"/>
      <c r="V9" s="879"/>
      <c r="W9" s="879"/>
      <c r="X9" s="895"/>
      <c r="Y9" s="895"/>
      <c r="Z9" s="895"/>
      <c r="AA9" s="895"/>
      <c r="AB9" s="895"/>
      <c r="AC9" s="895"/>
      <c r="AD9" s="895"/>
      <c r="AE9" s="895"/>
      <c r="AF9" s="895"/>
      <c r="AG9" s="895"/>
      <c r="AH9" s="896"/>
    </row>
    <row r="10" spans="2:59" ht="21" customHeight="1">
      <c r="B10" s="3059" t="s">
        <v>1398</v>
      </c>
      <c r="C10" s="3060"/>
      <c r="D10" s="3060"/>
      <c r="E10" s="3060"/>
      <c r="F10" s="3061"/>
      <c r="G10" s="885"/>
      <c r="H10" s="888" t="s">
        <v>1399</v>
      </c>
      <c r="I10" s="897"/>
      <c r="J10" s="897"/>
      <c r="K10" s="897"/>
      <c r="L10" s="897"/>
      <c r="M10" s="897"/>
      <c r="N10" s="897"/>
      <c r="O10" s="897"/>
      <c r="P10" s="897"/>
      <c r="Q10" s="897"/>
      <c r="R10" s="897"/>
      <c r="S10" s="892"/>
      <c r="T10" s="897"/>
      <c r="U10" s="887"/>
      <c r="V10" s="887"/>
      <c r="W10" s="887"/>
      <c r="X10" s="888"/>
      <c r="Y10" s="889"/>
      <c r="Z10" s="889"/>
      <c r="AA10" s="889"/>
      <c r="AB10" s="889"/>
      <c r="AC10" s="889"/>
      <c r="AD10" s="889"/>
      <c r="AE10" s="889"/>
      <c r="AF10" s="889"/>
      <c r="AG10" s="889"/>
      <c r="AH10" s="890"/>
    </row>
    <row r="11" spans="2:59" ht="21" customHeight="1">
      <c r="B11" s="3064"/>
      <c r="C11" s="3065"/>
      <c r="D11" s="3065"/>
      <c r="E11" s="3065"/>
      <c r="F11" s="3066"/>
      <c r="G11" s="898"/>
      <c r="H11" s="899" t="s">
        <v>1400</v>
      </c>
      <c r="I11" s="893"/>
      <c r="J11" s="893"/>
      <c r="K11" s="893"/>
      <c r="L11" s="893"/>
      <c r="M11" s="893"/>
      <c r="N11" s="893"/>
      <c r="O11" s="893"/>
      <c r="P11" s="893"/>
      <c r="Q11" s="893"/>
      <c r="R11" s="893"/>
      <c r="S11" s="893"/>
      <c r="T11" s="893"/>
      <c r="U11" s="900"/>
      <c r="V11" s="900"/>
      <c r="W11" s="900"/>
      <c r="X11" s="900"/>
      <c r="Y11" s="900"/>
      <c r="Z11" s="900"/>
      <c r="AA11" s="900"/>
      <c r="AB11" s="900"/>
      <c r="AC11" s="900"/>
      <c r="AD11" s="900"/>
      <c r="AE11" s="900"/>
      <c r="AF11" s="900"/>
      <c r="AG11" s="900"/>
      <c r="AH11" s="901"/>
    </row>
    <row r="12" spans="2:59" ht="13.5" customHeight="1">
      <c r="B12" s="879"/>
      <c r="C12" s="879"/>
      <c r="D12" s="879"/>
      <c r="E12" s="879"/>
      <c r="F12" s="879"/>
      <c r="G12" s="894"/>
      <c r="H12" s="879"/>
      <c r="I12" s="892"/>
      <c r="J12" s="892"/>
      <c r="K12" s="892"/>
      <c r="L12" s="892"/>
      <c r="M12" s="892"/>
      <c r="N12" s="892"/>
      <c r="O12" s="892"/>
      <c r="P12" s="892"/>
      <c r="Q12" s="892"/>
      <c r="R12" s="892"/>
      <c r="S12" s="892"/>
      <c r="T12" s="892"/>
      <c r="U12" s="895"/>
      <c r="V12" s="895"/>
      <c r="W12" s="895"/>
      <c r="X12" s="895"/>
      <c r="Y12" s="895"/>
      <c r="Z12" s="895"/>
      <c r="AA12" s="895"/>
      <c r="AB12" s="895"/>
      <c r="AC12" s="895"/>
      <c r="AD12" s="895"/>
      <c r="AE12" s="895"/>
      <c r="AF12" s="895"/>
      <c r="AG12" s="895"/>
      <c r="AH12" s="895"/>
    </row>
    <row r="13" spans="2:59" ht="21" customHeight="1">
      <c r="B13" s="902" t="s">
        <v>1401</v>
      </c>
      <c r="C13" s="888"/>
      <c r="D13" s="888"/>
      <c r="E13" s="888"/>
      <c r="F13" s="888"/>
      <c r="G13" s="887"/>
      <c r="H13" s="888"/>
      <c r="I13" s="897"/>
      <c r="J13" s="897"/>
      <c r="K13" s="897"/>
      <c r="L13" s="897"/>
      <c r="M13" s="897"/>
      <c r="N13" s="897"/>
      <c r="O13" s="897"/>
      <c r="P13" s="897"/>
      <c r="Q13" s="897"/>
      <c r="R13" s="897"/>
      <c r="S13" s="897"/>
      <c r="T13" s="897"/>
      <c r="U13" s="889"/>
      <c r="V13" s="889"/>
      <c r="W13" s="889"/>
      <c r="X13" s="889"/>
      <c r="Y13" s="889"/>
      <c r="Z13" s="889"/>
      <c r="AA13" s="889"/>
      <c r="AB13" s="889"/>
      <c r="AC13" s="889"/>
      <c r="AD13" s="889"/>
      <c r="AE13" s="889"/>
      <c r="AF13" s="889"/>
      <c r="AG13" s="889"/>
      <c r="AH13" s="890"/>
    </row>
    <row r="14" spans="2:59" ht="21" customHeight="1">
      <c r="B14" s="903"/>
      <c r="C14" s="879" t="s">
        <v>1402</v>
      </c>
      <c r="D14" s="879"/>
      <c r="E14" s="879"/>
      <c r="F14" s="879"/>
      <c r="G14" s="894"/>
      <c r="H14" s="879"/>
      <c r="I14" s="892"/>
      <c r="J14" s="892"/>
      <c r="K14" s="892"/>
      <c r="L14" s="892"/>
      <c r="M14" s="892"/>
      <c r="N14" s="892"/>
      <c r="O14" s="892"/>
      <c r="P14" s="892"/>
      <c r="Q14" s="892"/>
      <c r="R14" s="892"/>
      <c r="S14" s="892"/>
      <c r="T14" s="892"/>
      <c r="U14" s="895"/>
      <c r="V14" s="895"/>
      <c r="W14" s="895"/>
      <c r="X14" s="895"/>
      <c r="Y14" s="895"/>
      <c r="Z14" s="895"/>
      <c r="AA14" s="895"/>
      <c r="AB14" s="895"/>
      <c r="AC14" s="895"/>
      <c r="AD14" s="895"/>
      <c r="AE14" s="895"/>
      <c r="AF14" s="895"/>
      <c r="AG14" s="895"/>
      <c r="AH14" s="896"/>
    </row>
    <row r="15" spans="2:59" ht="21" customHeight="1">
      <c r="B15" s="904"/>
      <c r="C15" s="3067" t="s">
        <v>1403</v>
      </c>
      <c r="D15" s="3067"/>
      <c r="E15" s="3067"/>
      <c r="F15" s="3067"/>
      <c r="G15" s="3067"/>
      <c r="H15" s="3067"/>
      <c r="I15" s="3067"/>
      <c r="J15" s="3067"/>
      <c r="K15" s="3067"/>
      <c r="L15" s="3067"/>
      <c r="M15" s="3067"/>
      <c r="N15" s="3067"/>
      <c r="O15" s="3067"/>
      <c r="P15" s="3067"/>
      <c r="Q15" s="3067"/>
      <c r="R15" s="3067"/>
      <c r="S15" s="3067"/>
      <c r="T15" s="3067"/>
      <c r="U15" s="3067"/>
      <c r="V15" s="3067"/>
      <c r="W15" s="3067"/>
      <c r="X15" s="3067"/>
      <c r="Y15" s="3067"/>
      <c r="Z15" s="3067"/>
      <c r="AA15" s="3047" t="s">
        <v>1404</v>
      </c>
      <c r="AB15" s="3047"/>
      <c r="AC15" s="3047"/>
      <c r="AD15" s="3047"/>
      <c r="AE15" s="3047"/>
      <c r="AF15" s="3047"/>
      <c r="AG15" s="3047"/>
      <c r="AH15" s="896"/>
      <c r="AK15" s="905"/>
      <c r="AL15" s="905"/>
      <c r="AM15" s="905"/>
      <c r="AN15" s="905"/>
      <c r="AO15" s="905"/>
      <c r="AP15" s="905"/>
      <c r="AQ15" s="905"/>
      <c r="AR15" s="905"/>
      <c r="AS15" s="905"/>
      <c r="AT15" s="905"/>
      <c r="AU15" s="905"/>
      <c r="AV15" s="905"/>
      <c r="AW15" s="905"/>
      <c r="AX15" s="905"/>
      <c r="AY15" s="905"/>
      <c r="AZ15" s="905"/>
      <c r="BA15" s="905"/>
      <c r="BB15" s="905"/>
      <c r="BC15" s="905"/>
      <c r="BD15" s="905"/>
      <c r="BE15" s="905"/>
      <c r="BF15" s="905"/>
      <c r="BG15" s="905"/>
    </row>
    <row r="16" spans="2:59" ht="21" customHeight="1">
      <c r="B16" s="904"/>
      <c r="C16" s="3048"/>
      <c r="D16" s="3048"/>
      <c r="E16" s="3048"/>
      <c r="F16" s="3048"/>
      <c r="G16" s="3048"/>
      <c r="H16" s="3048"/>
      <c r="I16" s="3048"/>
      <c r="J16" s="3048"/>
      <c r="K16" s="3048"/>
      <c r="L16" s="3048"/>
      <c r="M16" s="3048"/>
      <c r="N16" s="3048"/>
      <c r="O16" s="3048"/>
      <c r="P16" s="3048"/>
      <c r="Q16" s="3048"/>
      <c r="R16" s="3048"/>
      <c r="S16" s="3048"/>
      <c r="T16" s="3048"/>
      <c r="U16" s="3048"/>
      <c r="V16" s="3048"/>
      <c r="W16" s="3048"/>
      <c r="X16" s="3048"/>
      <c r="Y16" s="3048"/>
      <c r="Z16" s="3048"/>
      <c r="AA16" s="906"/>
      <c r="AB16" s="906"/>
      <c r="AC16" s="906"/>
      <c r="AD16" s="906"/>
      <c r="AE16" s="906"/>
      <c r="AF16" s="906"/>
      <c r="AG16" s="906"/>
      <c r="AH16" s="896"/>
      <c r="AK16" s="905"/>
      <c r="AL16" s="905"/>
      <c r="AM16" s="905"/>
      <c r="AN16" s="905"/>
      <c r="AO16" s="905"/>
      <c r="AP16" s="905"/>
      <c r="AQ16" s="905"/>
      <c r="AR16" s="905"/>
      <c r="AS16" s="905"/>
      <c r="AT16" s="905"/>
      <c r="AU16" s="905"/>
      <c r="AV16" s="905"/>
      <c r="AW16" s="905"/>
      <c r="AX16" s="905"/>
      <c r="AY16" s="905"/>
      <c r="AZ16" s="905"/>
      <c r="BA16" s="905"/>
      <c r="BB16" s="905"/>
      <c r="BC16" s="905"/>
      <c r="BD16" s="905"/>
      <c r="BE16" s="905"/>
      <c r="BF16" s="905"/>
      <c r="BG16" s="905"/>
    </row>
    <row r="17" spans="2:59" ht="9" customHeight="1">
      <c r="B17" s="904"/>
      <c r="C17" s="907"/>
      <c r="D17" s="907"/>
      <c r="E17" s="907"/>
      <c r="F17" s="907"/>
      <c r="G17" s="907"/>
      <c r="H17" s="907"/>
      <c r="I17" s="907"/>
      <c r="J17" s="907"/>
      <c r="K17" s="907"/>
      <c r="L17" s="907"/>
      <c r="M17" s="907"/>
      <c r="N17" s="907"/>
      <c r="O17" s="907"/>
      <c r="P17" s="907"/>
      <c r="Q17" s="907"/>
      <c r="R17" s="907"/>
      <c r="S17" s="907"/>
      <c r="T17" s="907"/>
      <c r="U17" s="907"/>
      <c r="V17" s="907"/>
      <c r="W17" s="907"/>
      <c r="X17" s="907"/>
      <c r="Y17" s="907"/>
      <c r="Z17" s="907"/>
      <c r="AA17" s="889"/>
      <c r="AB17" s="889"/>
      <c r="AC17" s="889"/>
      <c r="AD17" s="889"/>
      <c r="AE17" s="889"/>
      <c r="AF17" s="889"/>
      <c r="AG17" s="889"/>
      <c r="AH17" s="896"/>
      <c r="AK17" s="908"/>
      <c r="AL17" s="908"/>
      <c r="AM17" s="908"/>
      <c r="AN17" s="908"/>
      <c r="AO17" s="908"/>
      <c r="AP17" s="908"/>
      <c r="AQ17" s="908"/>
      <c r="AR17" s="908"/>
      <c r="AS17" s="908"/>
      <c r="AT17" s="908"/>
      <c r="AU17" s="908"/>
      <c r="AV17" s="908"/>
      <c r="AW17" s="908"/>
      <c r="AX17" s="908"/>
      <c r="AY17" s="908"/>
      <c r="AZ17" s="908"/>
      <c r="BA17" s="908"/>
      <c r="BB17" s="908"/>
      <c r="BC17" s="908"/>
      <c r="BD17" s="908"/>
      <c r="BE17" s="908"/>
      <c r="BF17" s="908"/>
      <c r="BG17" s="908"/>
    </row>
    <row r="18" spans="2:59" ht="21" customHeight="1">
      <c r="B18" s="904"/>
      <c r="C18" s="909" t="s">
        <v>1405</v>
      </c>
      <c r="D18" s="910"/>
      <c r="E18" s="910"/>
      <c r="F18" s="910"/>
      <c r="G18" s="911"/>
      <c r="H18" s="895"/>
      <c r="I18" s="895"/>
      <c r="J18" s="895"/>
      <c r="K18" s="895"/>
      <c r="L18" s="895"/>
      <c r="M18" s="895"/>
      <c r="N18" s="895"/>
      <c r="O18" s="895"/>
      <c r="P18" s="895"/>
      <c r="Q18" s="895"/>
      <c r="R18" s="895"/>
      <c r="S18" s="895"/>
      <c r="T18" s="895"/>
      <c r="U18" s="895"/>
      <c r="V18" s="895"/>
      <c r="W18" s="895"/>
      <c r="X18" s="895"/>
      <c r="Y18" s="895"/>
      <c r="Z18" s="895"/>
      <c r="AA18" s="895"/>
      <c r="AB18" s="895"/>
      <c r="AC18" s="895"/>
      <c r="AD18" s="895"/>
      <c r="AE18" s="895"/>
      <c r="AF18" s="895"/>
      <c r="AG18" s="895"/>
      <c r="AH18" s="896"/>
    </row>
    <row r="19" spans="2:59" ht="21" customHeight="1">
      <c r="B19" s="904"/>
      <c r="C19" s="3067" t="s">
        <v>1406</v>
      </c>
      <c r="D19" s="3067"/>
      <c r="E19" s="3067"/>
      <c r="F19" s="3067"/>
      <c r="G19" s="3067"/>
      <c r="H19" s="3067"/>
      <c r="I19" s="3067"/>
      <c r="J19" s="3067"/>
      <c r="K19" s="3067"/>
      <c r="L19" s="3067"/>
      <c r="M19" s="3067"/>
      <c r="N19" s="3067"/>
      <c r="O19" s="3067"/>
      <c r="P19" s="3067"/>
      <c r="Q19" s="3067"/>
      <c r="R19" s="3067"/>
      <c r="S19" s="3067"/>
      <c r="T19" s="3067"/>
      <c r="U19" s="3067"/>
      <c r="V19" s="3067"/>
      <c r="W19" s="3067"/>
      <c r="X19" s="3067"/>
      <c r="Y19" s="3067"/>
      <c r="Z19" s="3067"/>
      <c r="AA19" s="3047" t="s">
        <v>1404</v>
      </c>
      <c r="AB19" s="3047"/>
      <c r="AC19" s="3047"/>
      <c r="AD19" s="3047"/>
      <c r="AE19" s="3047"/>
      <c r="AF19" s="3047"/>
      <c r="AG19" s="3047"/>
      <c r="AH19" s="896"/>
    </row>
    <row r="20" spans="2:59" ht="20.149999999999999" customHeight="1">
      <c r="B20" s="912"/>
      <c r="C20" s="3067"/>
      <c r="D20" s="3067"/>
      <c r="E20" s="3067"/>
      <c r="F20" s="3067"/>
      <c r="G20" s="3067"/>
      <c r="H20" s="3067"/>
      <c r="I20" s="3067"/>
      <c r="J20" s="3067"/>
      <c r="K20" s="3067"/>
      <c r="L20" s="3067"/>
      <c r="M20" s="3067"/>
      <c r="N20" s="3067"/>
      <c r="O20" s="3067"/>
      <c r="P20" s="3067"/>
      <c r="Q20" s="3067"/>
      <c r="R20" s="3067"/>
      <c r="S20" s="3067"/>
      <c r="T20" s="3067"/>
      <c r="U20" s="3067"/>
      <c r="V20" s="3067"/>
      <c r="W20" s="3067"/>
      <c r="X20" s="3067"/>
      <c r="Y20" s="3067"/>
      <c r="Z20" s="3048"/>
      <c r="AA20" s="913"/>
      <c r="AB20" s="913"/>
      <c r="AC20" s="913"/>
      <c r="AD20" s="913"/>
      <c r="AE20" s="913"/>
      <c r="AF20" s="913"/>
      <c r="AG20" s="913"/>
      <c r="AH20" s="914"/>
    </row>
    <row r="21" spans="2:59" s="879" customFormat="1" ht="20.149999999999999" customHeight="1">
      <c r="B21" s="912"/>
      <c r="C21" s="3068" t="s">
        <v>1407</v>
      </c>
      <c r="D21" s="3069"/>
      <c r="E21" s="3069"/>
      <c r="F21" s="3069"/>
      <c r="G21" s="3069"/>
      <c r="H21" s="3069"/>
      <c r="I21" s="3069"/>
      <c r="J21" s="3069"/>
      <c r="K21" s="3069"/>
      <c r="L21" s="3069"/>
      <c r="M21" s="885"/>
      <c r="N21" s="888" t="s">
        <v>1408</v>
      </c>
      <c r="O21" s="888"/>
      <c r="P21" s="888"/>
      <c r="Q21" s="897"/>
      <c r="R21" s="897"/>
      <c r="S21" s="897"/>
      <c r="T21" s="897"/>
      <c r="U21" s="897"/>
      <c r="V21" s="897"/>
      <c r="W21" s="887"/>
      <c r="X21" s="888" t="s">
        <v>1409</v>
      </c>
      <c r="Y21" s="915"/>
      <c r="Z21" s="915"/>
      <c r="AA21" s="897"/>
      <c r="AB21" s="897"/>
      <c r="AC21" s="897"/>
      <c r="AD21" s="897"/>
      <c r="AE21" s="897"/>
      <c r="AF21" s="897"/>
      <c r="AG21" s="916"/>
      <c r="AH21" s="896"/>
    </row>
    <row r="22" spans="2:59" s="879" customFormat="1" ht="20.149999999999999" customHeight="1">
      <c r="B22" s="904"/>
      <c r="C22" s="3070"/>
      <c r="D22" s="3071"/>
      <c r="E22" s="3071"/>
      <c r="F22" s="3071"/>
      <c r="G22" s="3071"/>
      <c r="H22" s="3071"/>
      <c r="I22" s="3071"/>
      <c r="J22" s="3071"/>
      <c r="K22" s="3071"/>
      <c r="L22" s="3071"/>
      <c r="M22" s="898"/>
      <c r="N22" s="899" t="s">
        <v>1410</v>
      </c>
      <c r="O22" s="899"/>
      <c r="P22" s="899"/>
      <c r="Q22" s="893"/>
      <c r="R22" s="893"/>
      <c r="S22" s="893"/>
      <c r="T22" s="893"/>
      <c r="U22" s="893"/>
      <c r="V22" s="893"/>
      <c r="W22" s="917"/>
      <c r="X22" s="899" t="s">
        <v>1411</v>
      </c>
      <c r="Y22" s="918"/>
      <c r="Z22" s="918"/>
      <c r="AA22" s="893"/>
      <c r="AB22" s="893"/>
      <c r="AC22" s="893"/>
      <c r="AD22" s="893"/>
      <c r="AE22" s="893"/>
      <c r="AF22" s="893"/>
      <c r="AG22" s="909"/>
      <c r="AH22" s="896"/>
    </row>
    <row r="23" spans="2:59" s="879" customFormat="1" ht="9" customHeight="1">
      <c r="B23" s="904"/>
      <c r="C23" s="919"/>
      <c r="D23" s="919"/>
      <c r="E23" s="919"/>
      <c r="F23" s="919"/>
      <c r="G23" s="919"/>
      <c r="H23" s="919"/>
      <c r="I23" s="919"/>
      <c r="J23" s="919"/>
      <c r="K23" s="919"/>
      <c r="L23" s="919"/>
      <c r="M23" s="919"/>
      <c r="N23" s="919"/>
      <c r="O23" s="919"/>
      <c r="P23" s="919"/>
      <c r="Q23" s="919"/>
      <c r="R23" s="919"/>
      <c r="S23" s="919"/>
      <c r="T23" s="919"/>
      <c r="U23" s="919"/>
      <c r="V23" s="919"/>
      <c r="W23" s="919"/>
      <c r="X23" s="919"/>
      <c r="Y23" s="919"/>
      <c r="Z23" s="919"/>
      <c r="AA23" s="886"/>
      <c r="AC23" s="892"/>
      <c r="AD23" s="892"/>
      <c r="AE23" s="892"/>
      <c r="AF23" s="892"/>
      <c r="AG23" s="892"/>
      <c r="AH23" s="896"/>
    </row>
    <row r="24" spans="2:59" s="879" customFormat="1" ht="20.149999999999999" customHeight="1">
      <c r="B24" s="904"/>
      <c r="C24" s="3072" t="s">
        <v>1412</v>
      </c>
      <c r="D24" s="3072"/>
      <c r="E24" s="3072"/>
      <c r="F24" s="3072"/>
      <c r="G24" s="3072"/>
      <c r="H24" s="3072"/>
      <c r="I24" s="3072"/>
      <c r="J24" s="3072"/>
      <c r="K24" s="3072"/>
      <c r="L24" s="3072"/>
      <c r="M24" s="3072"/>
      <c r="N24" s="3072"/>
      <c r="O24" s="3072"/>
      <c r="P24" s="3072"/>
      <c r="Q24" s="3072"/>
      <c r="R24" s="3072"/>
      <c r="S24" s="3072"/>
      <c r="T24" s="3072"/>
      <c r="U24" s="3072"/>
      <c r="V24" s="3072"/>
      <c r="W24" s="3072"/>
      <c r="X24" s="3072"/>
      <c r="Y24" s="3072"/>
      <c r="Z24" s="3072"/>
      <c r="AA24" s="895"/>
      <c r="AB24" s="895"/>
      <c r="AC24" s="895"/>
      <c r="AD24" s="895"/>
      <c r="AE24" s="895"/>
      <c r="AF24" s="895"/>
      <c r="AG24" s="895"/>
      <c r="AH24" s="896"/>
    </row>
    <row r="25" spans="2:59" s="879" customFormat="1" ht="20.149999999999999" customHeight="1">
      <c r="B25" s="912"/>
      <c r="C25" s="3058"/>
      <c r="D25" s="3058"/>
      <c r="E25" s="3058"/>
      <c r="F25" s="3058"/>
      <c r="G25" s="3058"/>
      <c r="H25" s="3058"/>
      <c r="I25" s="3058"/>
      <c r="J25" s="3058"/>
      <c r="K25" s="3058"/>
      <c r="L25" s="3058"/>
      <c r="M25" s="3058"/>
      <c r="N25" s="3058"/>
      <c r="O25" s="3058"/>
      <c r="P25" s="3058"/>
      <c r="Q25" s="3058"/>
      <c r="R25" s="3058"/>
      <c r="S25" s="3058"/>
      <c r="T25" s="3058"/>
      <c r="U25" s="3058"/>
      <c r="V25" s="3058"/>
      <c r="W25" s="3058"/>
      <c r="X25" s="3058"/>
      <c r="Y25" s="3058"/>
      <c r="Z25" s="3058"/>
      <c r="AA25" s="912"/>
      <c r="AB25" s="892"/>
      <c r="AC25" s="892"/>
      <c r="AD25" s="892"/>
      <c r="AE25" s="892"/>
      <c r="AF25" s="892"/>
      <c r="AG25" s="892"/>
      <c r="AH25" s="920"/>
    </row>
    <row r="26" spans="2:59" s="879" customFormat="1" ht="9" customHeight="1">
      <c r="B26" s="912"/>
      <c r="C26" s="892"/>
      <c r="D26" s="892"/>
      <c r="E26" s="892"/>
      <c r="F26" s="892"/>
      <c r="G26" s="892"/>
      <c r="H26" s="892"/>
      <c r="I26" s="892"/>
      <c r="J26" s="892"/>
      <c r="K26" s="892"/>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920"/>
    </row>
    <row r="27" spans="2:59" s="879" customFormat="1" ht="24" customHeight="1">
      <c r="B27" s="904"/>
      <c r="C27" s="3067" t="s">
        <v>1413</v>
      </c>
      <c r="D27" s="3067"/>
      <c r="E27" s="3067"/>
      <c r="F27" s="3067"/>
      <c r="G27" s="3067"/>
      <c r="H27" s="3067"/>
      <c r="I27" s="3067"/>
      <c r="J27" s="3067"/>
      <c r="K27" s="3073"/>
      <c r="L27" s="3073"/>
      <c r="M27" s="3073"/>
      <c r="N27" s="3073"/>
      <c r="O27" s="3073"/>
      <c r="P27" s="3073"/>
      <c r="Q27" s="3073"/>
      <c r="R27" s="3073" t="s">
        <v>16</v>
      </c>
      <c r="S27" s="3073"/>
      <c r="T27" s="3073"/>
      <c r="U27" s="3073"/>
      <c r="V27" s="3073"/>
      <c r="W27" s="3073"/>
      <c r="X27" s="3073"/>
      <c r="Y27" s="3073"/>
      <c r="Z27" s="3073" t="s">
        <v>17</v>
      </c>
      <c r="AA27" s="3073"/>
      <c r="AB27" s="3073"/>
      <c r="AC27" s="3073"/>
      <c r="AD27" s="3073"/>
      <c r="AE27" s="3073"/>
      <c r="AF27" s="3073"/>
      <c r="AG27" s="3075" t="s">
        <v>18</v>
      </c>
      <c r="AH27" s="896"/>
    </row>
    <row r="28" spans="2:59" s="879" customFormat="1" ht="20.149999999999999" customHeight="1">
      <c r="B28" s="904"/>
      <c r="C28" s="3067"/>
      <c r="D28" s="3067"/>
      <c r="E28" s="3067"/>
      <c r="F28" s="3067"/>
      <c r="G28" s="3067"/>
      <c r="H28" s="3067"/>
      <c r="I28" s="3067"/>
      <c r="J28" s="3067"/>
      <c r="K28" s="3074"/>
      <c r="L28" s="3074"/>
      <c r="M28" s="3074"/>
      <c r="N28" s="3074"/>
      <c r="O28" s="3074"/>
      <c r="P28" s="3074"/>
      <c r="Q28" s="3074"/>
      <c r="R28" s="3074"/>
      <c r="S28" s="3074"/>
      <c r="T28" s="3074"/>
      <c r="U28" s="3074"/>
      <c r="V28" s="3074"/>
      <c r="W28" s="3074"/>
      <c r="X28" s="3074"/>
      <c r="Y28" s="3074"/>
      <c r="Z28" s="3074"/>
      <c r="AA28" s="3074"/>
      <c r="AB28" s="3074"/>
      <c r="AC28" s="3074"/>
      <c r="AD28" s="3074"/>
      <c r="AE28" s="3074"/>
      <c r="AF28" s="3074"/>
      <c r="AG28" s="3076"/>
      <c r="AH28" s="896"/>
    </row>
    <row r="29" spans="2:59" s="879" customFormat="1" ht="13.5" customHeight="1">
      <c r="B29" s="921"/>
      <c r="C29" s="899"/>
      <c r="D29" s="899"/>
      <c r="E29" s="899"/>
      <c r="F29" s="899"/>
      <c r="G29" s="899"/>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922"/>
    </row>
    <row r="30" spans="2:59" s="879" customFormat="1" ht="13.5" customHeight="1"/>
    <row r="31" spans="2:59" s="879" customFormat="1" ht="20.149999999999999" customHeight="1">
      <c r="B31" s="902" t="s">
        <v>1414</v>
      </c>
      <c r="C31" s="888"/>
      <c r="D31" s="888"/>
      <c r="E31" s="888"/>
      <c r="F31" s="888"/>
      <c r="G31" s="888"/>
      <c r="H31" s="888"/>
      <c r="I31" s="888"/>
      <c r="J31" s="888"/>
      <c r="K31" s="888"/>
      <c r="L31" s="888"/>
      <c r="M31" s="888"/>
      <c r="N31" s="888"/>
      <c r="O31" s="888"/>
      <c r="P31" s="888"/>
      <c r="Q31" s="888"/>
      <c r="R31" s="888"/>
      <c r="S31" s="888"/>
      <c r="T31" s="888"/>
      <c r="U31" s="888"/>
      <c r="V31" s="888"/>
      <c r="W31" s="888"/>
      <c r="X31" s="888"/>
      <c r="Y31" s="888"/>
      <c r="Z31" s="888"/>
      <c r="AA31" s="888"/>
      <c r="AB31" s="888"/>
      <c r="AC31" s="888"/>
      <c r="AD31" s="888"/>
      <c r="AE31" s="888"/>
      <c r="AF31" s="888"/>
      <c r="AG31" s="888"/>
      <c r="AH31" s="923"/>
    </row>
    <row r="32" spans="2:59" s="879" customFormat="1" ht="20.149999999999999" customHeight="1">
      <c r="B32" s="904"/>
      <c r="C32" s="3077" t="s">
        <v>1415</v>
      </c>
      <c r="D32" s="3077"/>
      <c r="E32" s="3077"/>
      <c r="F32" s="3077"/>
      <c r="G32" s="3077"/>
      <c r="H32" s="3077"/>
      <c r="I32" s="3077"/>
      <c r="J32" s="3077"/>
      <c r="K32" s="3077"/>
      <c r="L32" s="3077"/>
      <c r="M32" s="3077"/>
      <c r="N32" s="3077"/>
      <c r="O32" s="3077"/>
      <c r="P32" s="3077"/>
      <c r="Q32" s="3077"/>
      <c r="R32" s="3077"/>
      <c r="S32" s="3077"/>
      <c r="T32" s="3077"/>
      <c r="U32" s="3077"/>
      <c r="V32" s="3077"/>
      <c r="W32" s="3077"/>
      <c r="X32" s="3077"/>
      <c r="Y32" s="3077"/>
      <c r="Z32" s="3077"/>
      <c r="AA32" s="3077"/>
      <c r="AB32" s="3077"/>
      <c r="AC32" s="3077"/>
      <c r="AD32" s="3077"/>
      <c r="AE32" s="3077"/>
      <c r="AF32" s="895"/>
      <c r="AG32" s="895"/>
      <c r="AH32" s="896"/>
    </row>
    <row r="33" spans="1:40" s="879" customFormat="1" ht="20.149999999999999" customHeight="1">
      <c r="B33" s="924"/>
      <c r="C33" s="3078" t="s">
        <v>1403</v>
      </c>
      <c r="D33" s="3067"/>
      <c r="E33" s="3067"/>
      <c r="F33" s="3067"/>
      <c r="G33" s="3067"/>
      <c r="H33" s="3067"/>
      <c r="I33" s="3067"/>
      <c r="J33" s="3067"/>
      <c r="K33" s="3067"/>
      <c r="L33" s="3067"/>
      <c r="M33" s="3067"/>
      <c r="N33" s="3067"/>
      <c r="O33" s="3067"/>
      <c r="P33" s="3067"/>
      <c r="Q33" s="3067"/>
      <c r="R33" s="3067"/>
      <c r="S33" s="3067"/>
      <c r="T33" s="3067"/>
      <c r="U33" s="3067"/>
      <c r="V33" s="3067"/>
      <c r="W33" s="3067"/>
      <c r="X33" s="3067"/>
      <c r="Y33" s="3067"/>
      <c r="Z33" s="3067"/>
      <c r="AA33" s="3047" t="s">
        <v>1404</v>
      </c>
      <c r="AB33" s="3047"/>
      <c r="AC33" s="3047"/>
      <c r="AD33" s="3047"/>
      <c r="AE33" s="3047"/>
      <c r="AF33" s="3047"/>
      <c r="AG33" s="3047"/>
      <c r="AH33" s="925"/>
    </row>
    <row r="34" spans="1:40" s="879" customFormat="1" ht="20.149999999999999" customHeight="1">
      <c r="B34" s="926"/>
      <c r="C34" s="3078"/>
      <c r="D34" s="3067"/>
      <c r="E34" s="3067"/>
      <c r="F34" s="3067"/>
      <c r="G34" s="3067"/>
      <c r="H34" s="3067"/>
      <c r="I34" s="3067"/>
      <c r="J34" s="3067"/>
      <c r="K34" s="3067"/>
      <c r="L34" s="3067"/>
      <c r="M34" s="3067"/>
      <c r="N34" s="3067"/>
      <c r="O34" s="3067"/>
      <c r="P34" s="3067"/>
      <c r="Q34" s="3067"/>
      <c r="R34" s="3067"/>
      <c r="S34" s="3067"/>
      <c r="T34" s="3067"/>
      <c r="U34" s="3067"/>
      <c r="V34" s="3067"/>
      <c r="W34" s="3067"/>
      <c r="X34" s="3067"/>
      <c r="Y34" s="3067"/>
      <c r="Z34" s="3067"/>
      <c r="AA34" s="927"/>
      <c r="AB34" s="913"/>
      <c r="AC34" s="913"/>
      <c r="AD34" s="913"/>
      <c r="AE34" s="913"/>
      <c r="AF34" s="913"/>
      <c r="AG34" s="928"/>
      <c r="AH34" s="925"/>
    </row>
    <row r="35" spans="1:40" s="879" customFormat="1" ht="9" customHeight="1">
      <c r="B35" s="912"/>
      <c r="C35" s="929"/>
      <c r="D35" s="929"/>
      <c r="E35" s="929"/>
      <c r="F35" s="929"/>
      <c r="G35" s="929"/>
      <c r="H35" s="929"/>
      <c r="I35" s="929"/>
      <c r="J35" s="929"/>
      <c r="K35" s="929"/>
      <c r="L35" s="929"/>
      <c r="M35" s="929"/>
      <c r="N35" s="929"/>
      <c r="O35" s="929"/>
      <c r="P35" s="929"/>
      <c r="Q35" s="929"/>
      <c r="R35" s="929"/>
      <c r="S35" s="929"/>
      <c r="T35" s="929"/>
      <c r="U35" s="929"/>
      <c r="V35" s="929"/>
      <c r="W35" s="929"/>
      <c r="X35" s="929"/>
      <c r="Y35" s="929"/>
      <c r="Z35" s="929"/>
      <c r="AA35" s="895"/>
      <c r="AB35" s="895"/>
      <c r="AC35" s="895"/>
      <c r="AD35" s="895"/>
      <c r="AE35" s="895"/>
      <c r="AF35" s="895"/>
      <c r="AG35" s="895"/>
      <c r="AH35" s="896"/>
    </row>
    <row r="36" spans="1:40" s="879" customFormat="1" ht="20.149999999999999" customHeight="1">
      <c r="B36" s="912"/>
      <c r="C36" s="3068" t="s">
        <v>1407</v>
      </c>
      <c r="D36" s="3069"/>
      <c r="E36" s="3069"/>
      <c r="F36" s="3069"/>
      <c r="G36" s="3069"/>
      <c r="H36" s="3069"/>
      <c r="I36" s="3069"/>
      <c r="J36" s="3069"/>
      <c r="K36" s="3069"/>
      <c r="L36" s="3069"/>
      <c r="M36" s="885"/>
      <c r="N36" s="888" t="s">
        <v>1416</v>
      </c>
      <c r="O36" s="888"/>
      <c r="P36" s="888"/>
      <c r="Q36" s="897"/>
      <c r="R36" s="897"/>
      <c r="S36" s="897"/>
      <c r="T36" s="897"/>
      <c r="U36" s="897"/>
      <c r="V36" s="897"/>
      <c r="W36" s="887"/>
      <c r="X36" s="888" t="s">
        <v>1409</v>
      </c>
      <c r="Y36" s="915"/>
      <c r="Z36" s="915"/>
      <c r="AA36" s="897"/>
      <c r="AB36" s="897"/>
      <c r="AC36" s="897"/>
      <c r="AD36" s="897"/>
      <c r="AE36" s="897"/>
      <c r="AF36" s="897"/>
      <c r="AG36" s="897"/>
      <c r="AH36" s="925"/>
    </row>
    <row r="37" spans="1:40" s="879" customFormat="1" ht="20.149999999999999" customHeight="1">
      <c r="B37" s="912"/>
      <c r="C37" s="3070"/>
      <c r="D37" s="3071"/>
      <c r="E37" s="3071"/>
      <c r="F37" s="3071"/>
      <c r="G37" s="3071"/>
      <c r="H37" s="3071"/>
      <c r="I37" s="3071"/>
      <c r="J37" s="3071"/>
      <c r="K37" s="3071"/>
      <c r="L37" s="3071"/>
      <c r="M37" s="898"/>
      <c r="N37" s="899" t="s">
        <v>1417</v>
      </c>
      <c r="O37" s="899"/>
      <c r="P37" s="899"/>
      <c r="Q37" s="893"/>
      <c r="R37" s="893"/>
      <c r="S37" s="893"/>
      <c r="T37" s="893"/>
      <c r="U37" s="893"/>
      <c r="V37" s="893"/>
      <c r="W37" s="893"/>
      <c r="X37" s="893"/>
      <c r="Y37" s="917"/>
      <c r="Z37" s="899"/>
      <c r="AA37" s="893"/>
      <c r="AB37" s="918"/>
      <c r="AC37" s="918"/>
      <c r="AD37" s="918"/>
      <c r="AE37" s="918"/>
      <c r="AF37" s="918"/>
      <c r="AG37" s="893"/>
      <c r="AH37" s="925"/>
    </row>
    <row r="38" spans="1:40" s="879" customFormat="1" ht="9" customHeight="1">
      <c r="B38" s="912"/>
      <c r="C38" s="929"/>
      <c r="D38" s="929"/>
      <c r="E38" s="929"/>
      <c r="F38" s="929"/>
      <c r="G38" s="929"/>
      <c r="H38" s="929"/>
      <c r="I38" s="929"/>
      <c r="J38" s="929"/>
      <c r="K38" s="929"/>
      <c r="L38" s="929"/>
      <c r="M38" s="894"/>
      <c r="Q38" s="892"/>
      <c r="R38" s="892"/>
      <c r="S38" s="892"/>
      <c r="T38" s="892"/>
      <c r="U38" s="892"/>
      <c r="V38" s="892"/>
      <c r="W38" s="892"/>
      <c r="X38" s="892"/>
      <c r="Y38" s="894"/>
      <c r="AA38" s="892"/>
      <c r="AB38" s="892"/>
      <c r="AC38" s="892"/>
      <c r="AD38" s="892"/>
      <c r="AE38" s="892"/>
      <c r="AF38" s="892"/>
      <c r="AG38" s="892"/>
      <c r="AH38" s="896"/>
    </row>
    <row r="39" spans="1:40" s="879" customFormat="1" ht="20.149999999999999" customHeight="1">
      <c r="B39" s="904"/>
      <c r="C39" s="3067" t="s">
        <v>1418</v>
      </c>
      <c r="D39" s="3067"/>
      <c r="E39" s="3067"/>
      <c r="F39" s="3067"/>
      <c r="G39" s="3067"/>
      <c r="H39" s="3067"/>
      <c r="I39" s="3067"/>
      <c r="J39" s="3067"/>
      <c r="K39" s="3082"/>
      <c r="L39" s="3083"/>
      <c r="M39" s="3083"/>
      <c r="N39" s="3083"/>
      <c r="O39" s="3083"/>
      <c r="P39" s="3083"/>
      <c r="Q39" s="3083"/>
      <c r="R39" s="930" t="s">
        <v>16</v>
      </c>
      <c r="S39" s="3083"/>
      <c r="T39" s="3083"/>
      <c r="U39" s="3083"/>
      <c r="V39" s="3083"/>
      <c r="W39" s="3083"/>
      <c r="X39" s="3083"/>
      <c r="Y39" s="3083"/>
      <c r="Z39" s="930" t="s">
        <v>17</v>
      </c>
      <c r="AA39" s="3083"/>
      <c r="AB39" s="3083"/>
      <c r="AC39" s="3083"/>
      <c r="AD39" s="3083"/>
      <c r="AE39" s="3083"/>
      <c r="AF39" s="3083"/>
      <c r="AG39" s="931" t="s">
        <v>18</v>
      </c>
      <c r="AH39" s="932"/>
    </row>
    <row r="40" spans="1:40" s="879" customFormat="1" ht="10.5" customHeight="1">
      <c r="B40" s="933"/>
      <c r="C40" s="919"/>
      <c r="D40" s="919"/>
      <c r="E40" s="919"/>
      <c r="F40" s="919"/>
      <c r="G40" s="919"/>
      <c r="H40" s="919"/>
      <c r="I40" s="919"/>
      <c r="J40" s="919"/>
      <c r="K40" s="934"/>
      <c r="L40" s="934"/>
      <c r="M40" s="934"/>
      <c r="N40" s="934"/>
      <c r="O40" s="934"/>
      <c r="P40" s="934"/>
      <c r="Q40" s="934"/>
      <c r="R40" s="934"/>
      <c r="S40" s="934"/>
      <c r="T40" s="934"/>
      <c r="U40" s="934"/>
      <c r="V40" s="934"/>
      <c r="W40" s="934"/>
      <c r="X40" s="934"/>
      <c r="Y40" s="934"/>
      <c r="Z40" s="934"/>
      <c r="AA40" s="934"/>
      <c r="AB40" s="934"/>
      <c r="AC40" s="934"/>
      <c r="AD40" s="934"/>
      <c r="AE40" s="934"/>
      <c r="AF40" s="934"/>
      <c r="AG40" s="934"/>
      <c r="AH40" s="935"/>
    </row>
    <row r="41" spans="1:40" s="879" customFormat="1" ht="6" customHeight="1">
      <c r="B41" s="929"/>
      <c r="C41" s="929"/>
      <c r="D41" s="929"/>
      <c r="E41" s="929"/>
      <c r="F41" s="929"/>
      <c r="X41" s="936"/>
      <c r="Y41" s="936"/>
    </row>
    <row r="42" spans="1:40" s="879" customFormat="1">
      <c r="B42" s="3079" t="s">
        <v>1208</v>
      </c>
      <c r="C42" s="3079"/>
      <c r="D42" s="937" t="s">
        <v>1419</v>
      </c>
      <c r="E42" s="938"/>
      <c r="F42" s="938"/>
      <c r="G42" s="938"/>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row>
    <row r="43" spans="1:40" s="879" customFormat="1" ht="13.5" customHeight="1">
      <c r="B43" s="3079" t="s">
        <v>1206</v>
      </c>
      <c r="C43" s="3079"/>
      <c r="D43" s="937" t="s">
        <v>1420</v>
      </c>
      <c r="E43" s="937"/>
      <c r="F43" s="937"/>
      <c r="G43" s="937"/>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row>
    <row r="44" spans="1:40" s="879" customFormat="1">
      <c r="B44" s="3079" t="s">
        <v>1204</v>
      </c>
      <c r="C44" s="3079"/>
      <c r="D44" s="939" t="s">
        <v>1421</v>
      </c>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row>
    <row r="45" spans="1:40" ht="13.5" customHeight="1">
      <c r="B45" s="3079" t="s">
        <v>1202</v>
      </c>
      <c r="C45" s="3079"/>
      <c r="D45" s="937" t="s">
        <v>1422</v>
      </c>
      <c r="E45" s="938"/>
      <c r="F45" s="938"/>
      <c r="G45" s="938"/>
      <c r="H45" s="938"/>
      <c r="I45" s="938"/>
      <c r="J45" s="938"/>
      <c r="K45" s="938"/>
      <c r="L45" s="938"/>
      <c r="M45" s="938"/>
      <c r="N45" s="938"/>
      <c r="O45" s="938"/>
      <c r="P45" s="938"/>
      <c r="Q45" s="938"/>
      <c r="R45" s="938"/>
      <c r="S45" s="938"/>
      <c r="T45" s="938"/>
      <c r="U45" s="938"/>
      <c r="V45" s="938"/>
      <c r="W45" s="938"/>
      <c r="X45" s="938"/>
      <c r="Y45" s="938"/>
      <c r="Z45" s="938"/>
      <c r="AA45" s="938"/>
      <c r="AB45" s="938"/>
      <c r="AC45" s="938"/>
      <c r="AD45" s="938"/>
      <c r="AE45" s="938"/>
      <c r="AF45" s="938"/>
      <c r="AG45" s="938"/>
      <c r="AH45" s="938"/>
    </row>
    <row r="46" spans="1:40" s="941" customFormat="1">
      <c r="B46" s="894"/>
      <c r="C46" s="892"/>
      <c r="D46" s="937" t="s">
        <v>1423</v>
      </c>
      <c r="E46" s="938"/>
      <c r="F46" s="938"/>
      <c r="G46" s="938"/>
      <c r="H46" s="938"/>
      <c r="I46" s="938"/>
      <c r="J46" s="938"/>
      <c r="K46" s="938"/>
      <c r="L46" s="938"/>
      <c r="M46" s="938"/>
      <c r="N46" s="938"/>
      <c r="O46" s="938"/>
      <c r="P46" s="938"/>
      <c r="Q46" s="938"/>
      <c r="R46" s="938"/>
      <c r="S46" s="938"/>
      <c r="T46" s="938"/>
      <c r="U46" s="938"/>
      <c r="V46" s="938"/>
      <c r="W46" s="938"/>
      <c r="X46" s="938"/>
      <c r="Y46" s="938"/>
      <c r="Z46" s="938"/>
      <c r="AA46" s="938"/>
      <c r="AB46" s="938"/>
      <c r="AC46" s="938"/>
      <c r="AD46" s="938"/>
      <c r="AE46" s="938"/>
      <c r="AF46" s="938"/>
      <c r="AG46" s="938"/>
      <c r="AH46" s="938"/>
    </row>
    <row r="47" spans="1:40" s="941" customFormat="1" ht="13.5" customHeight="1">
      <c r="A47" s="886"/>
      <c r="B47" s="942" t="s">
        <v>1424</v>
      </c>
      <c r="C47" s="942"/>
      <c r="D47" s="3080" t="s">
        <v>1425</v>
      </c>
      <c r="E47" s="3080"/>
      <c r="F47" s="3080"/>
      <c r="G47" s="3080"/>
      <c r="H47" s="3080"/>
      <c r="I47" s="3080"/>
      <c r="J47" s="3080"/>
      <c r="K47" s="3080"/>
      <c r="L47" s="3080"/>
      <c r="M47" s="3080"/>
      <c r="N47" s="3080"/>
      <c r="O47" s="3080"/>
      <c r="P47" s="3080"/>
      <c r="Q47" s="3080"/>
      <c r="R47" s="3080"/>
      <c r="S47" s="3080"/>
      <c r="T47" s="3080"/>
      <c r="U47" s="3080"/>
      <c r="V47" s="3080"/>
      <c r="W47" s="3080"/>
      <c r="X47" s="3080"/>
      <c r="Y47" s="3080"/>
      <c r="Z47" s="3080"/>
      <c r="AA47" s="3080"/>
      <c r="AB47" s="3080"/>
      <c r="AC47" s="3080"/>
      <c r="AD47" s="3080"/>
      <c r="AE47" s="3080"/>
      <c r="AF47" s="3080"/>
      <c r="AG47" s="3080"/>
      <c r="AH47" s="3080"/>
      <c r="AI47" s="886"/>
      <c r="AJ47" s="886"/>
      <c r="AK47" s="886"/>
      <c r="AL47" s="886"/>
      <c r="AM47" s="886"/>
      <c r="AN47" s="886"/>
    </row>
    <row r="48" spans="1:40" s="941" customFormat="1" ht="12.75" customHeight="1">
      <c r="A48" s="886"/>
      <c r="B48" s="942" t="s">
        <v>1426</v>
      </c>
      <c r="C48" s="886"/>
      <c r="D48" s="3081" t="s">
        <v>1427</v>
      </c>
      <c r="E48" s="3081"/>
      <c r="F48" s="3081"/>
      <c r="G48" s="3081"/>
      <c r="H48" s="3081"/>
      <c r="I48" s="3081"/>
      <c r="J48" s="3081"/>
      <c r="K48" s="3081"/>
      <c r="L48" s="3081"/>
      <c r="M48" s="3081"/>
      <c r="N48" s="3081"/>
      <c r="O48" s="3081"/>
      <c r="P48" s="3081"/>
      <c r="Q48" s="3081"/>
      <c r="R48" s="3081"/>
      <c r="S48" s="3081"/>
      <c r="T48" s="3081"/>
      <c r="U48" s="3081"/>
      <c r="V48" s="3081"/>
      <c r="W48" s="3081"/>
      <c r="X48" s="3081"/>
      <c r="Y48" s="3081"/>
      <c r="Z48" s="3081"/>
      <c r="AA48" s="3081"/>
      <c r="AB48" s="3081"/>
      <c r="AC48" s="3081"/>
      <c r="AD48" s="3081"/>
      <c r="AE48" s="3081"/>
      <c r="AF48" s="3081"/>
      <c r="AG48" s="3081"/>
      <c r="AH48" s="3081"/>
      <c r="AI48" s="886"/>
      <c r="AJ48" s="886"/>
      <c r="AK48" s="886"/>
      <c r="AL48" s="886"/>
      <c r="AM48" s="886"/>
      <c r="AN48" s="886"/>
    </row>
    <row r="49" spans="1:40" s="941" customFormat="1">
      <c r="A49" s="886"/>
      <c r="B49" s="886"/>
      <c r="C49" s="886"/>
      <c r="D49" s="942" t="s">
        <v>1428</v>
      </c>
      <c r="E49" s="886"/>
      <c r="F49" s="886"/>
      <c r="G49" s="886"/>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row>
    <row r="50" spans="1:40" s="941" customFormat="1">
      <c r="A50" s="886"/>
      <c r="B50" s="886"/>
      <c r="C50" s="886"/>
      <c r="D50" s="886"/>
      <c r="E50" s="886"/>
      <c r="F50" s="886"/>
      <c r="G50" s="886"/>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row>
    <row r="51" spans="1:40" ht="156" customHeight="1">
      <c r="A51" s="886"/>
      <c r="B51" s="886"/>
      <c r="C51" s="886"/>
      <c r="D51" s="886"/>
      <c r="E51" s="886"/>
      <c r="F51" s="886"/>
      <c r="G51" s="886"/>
      <c r="H51" s="886"/>
      <c r="I51" s="886"/>
      <c r="J51" s="886"/>
      <c r="K51" s="886"/>
      <c r="L51" s="886"/>
      <c r="M51" s="886"/>
      <c r="N51" s="886"/>
      <c r="O51" s="886"/>
      <c r="P51" s="886"/>
      <c r="Q51" s="886"/>
      <c r="R51" s="886"/>
      <c r="S51" s="886"/>
      <c r="T51" s="886"/>
      <c r="U51" s="886"/>
      <c r="V51" s="886"/>
      <c r="W51" s="886"/>
      <c r="X51" s="886"/>
      <c r="Y51" s="886"/>
      <c r="Z51" s="886"/>
      <c r="AA51" s="886"/>
      <c r="AB51" s="886"/>
      <c r="AC51" s="886"/>
      <c r="AD51" s="886"/>
      <c r="AE51" s="886"/>
      <c r="AF51" s="886"/>
      <c r="AG51" s="886"/>
      <c r="AH51" s="886"/>
      <c r="AI51" s="886"/>
      <c r="AJ51" s="886"/>
      <c r="AK51" s="886"/>
      <c r="AL51" s="886"/>
      <c r="AM51" s="886"/>
      <c r="AN51" s="886"/>
    </row>
    <row r="52" spans="1:40">
      <c r="A52" s="886"/>
      <c r="B52" s="886"/>
      <c r="C52" s="886"/>
      <c r="D52" s="886"/>
      <c r="E52" s="886"/>
      <c r="F52" s="886"/>
      <c r="G52" s="886"/>
      <c r="H52" s="886"/>
      <c r="I52" s="886"/>
      <c r="J52" s="886"/>
      <c r="K52" s="886"/>
      <c r="L52" s="886"/>
      <c r="M52" s="886"/>
      <c r="N52" s="886"/>
      <c r="O52" s="886"/>
      <c r="P52" s="886"/>
      <c r="Q52" s="886"/>
      <c r="R52" s="886"/>
      <c r="S52" s="886"/>
      <c r="T52" s="886"/>
      <c r="U52" s="886"/>
      <c r="V52" s="886"/>
      <c r="W52" s="886"/>
      <c r="X52" s="886"/>
      <c r="Y52" s="886"/>
      <c r="Z52" s="886"/>
      <c r="AA52" s="886"/>
      <c r="AB52" s="886"/>
      <c r="AC52" s="886"/>
      <c r="AD52" s="886"/>
      <c r="AE52" s="886"/>
      <c r="AF52" s="886"/>
      <c r="AG52" s="886"/>
      <c r="AH52" s="886"/>
      <c r="AI52" s="886"/>
      <c r="AJ52" s="886"/>
      <c r="AK52" s="886"/>
      <c r="AL52" s="886"/>
      <c r="AM52" s="886"/>
      <c r="AN52" s="886"/>
    </row>
    <row r="53" spans="1:40">
      <c r="A53" s="886"/>
      <c r="B53" s="886"/>
      <c r="C53" s="886"/>
      <c r="D53" s="886"/>
      <c r="E53" s="886"/>
      <c r="F53" s="886"/>
      <c r="G53" s="886"/>
      <c r="H53" s="886"/>
      <c r="I53" s="886"/>
      <c r="J53" s="886"/>
      <c r="K53" s="886"/>
      <c r="L53" s="886"/>
      <c r="M53" s="886"/>
      <c r="N53" s="886"/>
      <c r="O53" s="886"/>
      <c r="P53" s="886"/>
      <c r="Q53" s="886"/>
      <c r="R53" s="886"/>
      <c r="S53" s="886"/>
      <c r="T53" s="886"/>
      <c r="U53" s="886"/>
      <c r="V53" s="886"/>
      <c r="W53" s="886"/>
      <c r="X53" s="886"/>
      <c r="Y53" s="886"/>
      <c r="Z53" s="886"/>
      <c r="AA53" s="886"/>
      <c r="AB53" s="886"/>
      <c r="AC53" s="886"/>
      <c r="AD53" s="886"/>
      <c r="AE53" s="886"/>
      <c r="AF53" s="886"/>
      <c r="AG53" s="886"/>
      <c r="AH53" s="886"/>
      <c r="AI53" s="886"/>
      <c r="AJ53" s="886"/>
      <c r="AK53" s="886"/>
      <c r="AL53" s="886"/>
      <c r="AM53" s="886"/>
      <c r="AN53" s="886"/>
    </row>
    <row r="54" spans="1:40">
      <c r="A54" s="886"/>
      <c r="B54" s="886"/>
      <c r="C54" s="886"/>
      <c r="D54" s="886"/>
      <c r="E54" s="886"/>
      <c r="F54" s="886"/>
      <c r="G54" s="886"/>
      <c r="H54" s="886"/>
      <c r="I54" s="886"/>
      <c r="J54" s="886"/>
      <c r="K54" s="886"/>
      <c r="L54" s="886"/>
      <c r="M54" s="886"/>
      <c r="N54" s="886"/>
      <c r="O54" s="886"/>
      <c r="P54" s="886"/>
      <c r="Q54" s="886"/>
      <c r="R54" s="886"/>
      <c r="S54" s="886"/>
      <c r="T54" s="886"/>
      <c r="U54" s="886"/>
      <c r="V54" s="886"/>
      <c r="W54" s="886"/>
      <c r="X54" s="886"/>
      <c r="Y54" s="886"/>
      <c r="Z54" s="886"/>
      <c r="AA54" s="886"/>
      <c r="AB54" s="886"/>
      <c r="AC54" s="886"/>
      <c r="AD54" s="886"/>
      <c r="AE54" s="886"/>
      <c r="AF54" s="886"/>
      <c r="AG54" s="886"/>
      <c r="AH54" s="886"/>
      <c r="AI54" s="886"/>
      <c r="AJ54" s="886"/>
      <c r="AK54" s="886"/>
      <c r="AL54" s="886"/>
      <c r="AM54" s="886"/>
      <c r="AN54" s="886"/>
    </row>
    <row r="55" spans="1:40">
      <c r="A55" s="886"/>
      <c r="B55" s="886"/>
      <c r="C55" s="886"/>
      <c r="D55" s="886"/>
      <c r="E55" s="886"/>
      <c r="F55" s="886"/>
      <c r="G55" s="886"/>
      <c r="H55" s="886"/>
      <c r="I55" s="886"/>
      <c r="J55" s="886"/>
      <c r="K55" s="886"/>
      <c r="L55" s="886"/>
      <c r="M55" s="886"/>
      <c r="N55" s="886"/>
      <c r="O55" s="886"/>
      <c r="P55" s="886"/>
      <c r="Q55" s="886"/>
      <c r="R55" s="886"/>
      <c r="S55" s="886"/>
      <c r="T55" s="886"/>
      <c r="U55" s="886"/>
      <c r="V55" s="886"/>
      <c r="W55" s="886"/>
      <c r="X55" s="886"/>
      <c r="Y55" s="886"/>
      <c r="Z55" s="886"/>
      <c r="AA55" s="886"/>
      <c r="AB55" s="886"/>
      <c r="AC55" s="886"/>
      <c r="AD55" s="886"/>
      <c r="AE55" s="886"/>
      <c r="AF55" s="886"/>
      <c r="AG55" s="886"/>
      <c r="AH55" s="886"/>
      <c r="AI55" s="886"/>
      <c r="AJ55" s="886"/>
      <c r="AK55" s="886"/>
      <c r="AL55" s="886"/>
      <c r="AM55" s="886"/>
      <c r="AN55" s="886"/>
    </row>
  </sheetData>
  <mergeCells count="41">
    <mergeCell ref="B44:C44"/>
    <mergeCell ref="B45:C45"/>
    <mergeCell ref="D47:AH47"/>
    <mergeCell ref="D48:AH48"/>
    <mergeCell ref="C39:J39"/>
    <mergeCell ref="K39:Q39"/>
    <mergeCell ref="S39:Y39"/>
    <mergeCell ref="AA39:AF39"/>
    <mergeCell ref="B42:C42"/>
    <mergeCell ref="B43:C43"/>
    <mergeCell ref="AA19:AG19"/>
    <mergeCell ref="C20:Z20"/>
    <mergeCell ref="C21:L22"/>
    <mergeCell ref="C24:Z24"/>
    <mergeCell ref="C36:L37"/>
    <mergeCell ref="C27:J28"/>
    <mergeCell ref="K27:Q28"/>
    <mergeCell ref="R27:R28"/>
    <mergeCell ref="S27:Y28"/>
    <mergeCell ref="AG27:AG28"/>
    <mergeCell ref="C32:AE32"/>
    <mergeCell ref="C33:Z33"/>
    <mergeCell ref="AA33:AG33"/>
    <mergeCell ref="C34:Z34"/>
    <mergeCell ref="Z27:Z28"/>
    <mergeCell ref="AA27:AF28"/>
    <mergeCell ref="C25:Z25"/>
    <mergeCell ref="B8:F9"/>
    <mergeCell ref="H8:S8"/>
    <mergeCell ref="B10:F11"/>
    <mergeCell ref="C15:Z15"/>
    <mergeCell ref="C19:Z19"/>
    <mergeCell ref="AA15:AG15"/>
    <mergeCell ref="C16:Z16"/>
    <mergeCell ref="Z2:AA2"/>
    <mergeCell ref="AC2:AD2"/>
    <mergeCell ref="AF2:AG2"/>
    <mergeCell ref="B4:AH4"/>
    <mergeCell ref="B6:F6"/>
    <mergeCell ref="B7:F7"/>
    <mergeCell ref="G7:AH7"/>
  </mergeCells>
  <phoneticPr fontId="6"/>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E731962-9354-4BA7-BF92-8722A412D67C}">
          <x14:formula1>
            <xm:f>"□,■"</xm:f>
          </x14:formula1>
          <xm:sqref>WLS983046:WLS983053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M65556:M65557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M131092:M131093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M196628:M196629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M262164:M262165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M327700:M327701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M393236:M393237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M458772:M458773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M524308:M524309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M589844:M589845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M655380:M655381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M720916:M720917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M786452:M786453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M851988:M851989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M917524:M917525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M983060:M983061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M65571:M65573 JI65571:JI65573 TE65571:TE65573 ADA65571:ADA65573 AMW65571:AMW65573 AWS65571:AWS65573 BGO65571:BGO65573 BQK65571:BQK65573 CAG65571:CAG65573 CKC65571:CKC65573 CTY65571:CTY65573 DDU65571:DDU65573 DNQ65571:DNQ65573 DXM65571:DXM65573 EHI65571:EHI65573 ERE65571:ERE65573 FBA65571:FBA65573 FKW65571:FKW65573 FUS65571:FUS65573 GEO65571:GEO65573 GOK65571:GOK65573 GYG65571:GYG65573 HIC65571:HIC65573 HRY65571:HRY65573 IBU65571:IBU65573 ILQ65571:ILQ65573 IVM65571:IVM65573 JFI65571:JFI65573 JPE65571:JPE65573 JZA65571:JZA65573 KIW65571:KIW65573 KSS65571:KSS65573 LCO65571:LCO65573 LMK65571:LMK65573 LWG65571:LWG65573 MGC65571:MGC65573 MPY65571:MPY65573 MZU65571:MZU65573 NJQ65571:NJQ65573 NTM65571:NTM65573 ODI65571:ODI65573 ONE65571:ONE65573 OXA65571:OXA65573 PGW65571:PGW65573 PQS65571:PQS65573 QAO65571:QAO65573 QKK65571:QKK65573 QUG65571:QUG65573 REC65571:REC65573 RNY65571:RNY65573 RXU65571:RXU65573 SHQ65571:SHQ65573 SRM65571:SRM65573 TBI65571:TBI65573 TLE65571:TLE65573 TVA65571:TVA65573 UEW65571:UEW65573 UOS65571:UOS65573 UYO65571:UYO65573 VIK65571:VIK65573 VSG65571:VSG65573 WCC65571:WCC65573 WLY65571:WLY65573 WVU65571:WVU65573 M131107:M131109 JI131107:JI131109 TE131107:TE131109 ADA131107:ADA131109 AMW131107:AMW131109 AWS131107:AWS131109 BGO131107:BGO131109 BQK131107:BQK131109 CAG131107:CAG131109 CKC131107:CKC131109 CTY131107:CTY131109 DDU131107:DDU131109 DNQ131107:DNQ131109 DXM131107:DXM131109 EHI131107:EHI131109 ERE131107:ERE131109 FBA131107:FBA131109 FKW131107:FKW131109 FUS131107:FUS131109 GEO131107:GEO131109 GOK131107:GOK131109 GYG131107:GYG131109 HIC131107:HIC131109 HRY131107:HRY131109 IBU131107:IBU131109 ILQ131107:ILQ131109 IVM131107:IVM131109 JFI131107:JFI131109 JPE131107:JPE131109 JZA131107:JZA131109 KIW131107:KIW131109 KSS131107:KSS131109 LCO131107:LCO131109 LMK131107:LMK131109 LWG131107:LWG131109 MGC131107:MGC131109 MPY131107:MPY131109 MZU131107:MZU131109 NJQ131107:NJQ131109 NTM131107:NTM131109 ODI131107:ODI131109 ONE131107:ONE131109 OXA131107:OXA131109 PGW131107:PGW131109 PQS131107:PQS131109 QAO131107:QAO131109 QKK131107:QKK131109 QUG131107:QUG131109 REC131107:REC131109 RNY131107:RNY131109 RXU131107:RXU131109 SHQ131107:SHQ131109 SRM131107:SRM131109 TBI131107:TBI131109 TLE131107:TLE131109 TVA131107:TVA131109 UEW131107:UEW131109 UOS131107:UOS131109 UYO131107:UYO131109 VIK131107:VIK131109 VSG131107:VSG131109 WCC131107:WCC131109 WLY131107:WLY131109 WVU131107:WVU131109 M196643:M196645 JI196643:JI196645 TE196643:TE196645 ADA196643:ADA196645 AMW196643:AMW196645 AWS196643:AWS196645 BGO196643:BGO196645 BQK196643:BQK196645 CAG196643:CAG196645 CKC196643:CKC196645 CTY196643:CTY196645 DDU196643:DDU196645 DNQ196643:DNQ196645 DXM196643:DXM196645 EHI196643:EHI196645 ERE196643:ERE196645 FBA196643:FBA196645 FKW196643:FKW196645 FUS196643:FUS196645 GEO196643:GEO196645 GOK196643:GOK196645 GYG196643:GYG196645 HIC196643:HIC196645 HRY196643:HRY196645 IBU196643:IBU196645 ILQ196643:ILQ196645 IVM196643:IVM196645 JFI196643:JFI196645 JPE196643:JPE196645 JZA196643:JZA196645 KIW196643:KIW196645 KSS196643:KSS196645 LCO196643:LCO196645 LMK196643:LMK196645 LWG196643:LWG196645 MGC196643:MGC196645 MPY196643:MPY196645 MZU196643:MZU196645 NJQ196643:NJQ196645 NTM196643:NTM196645 ODI196643:ODI196645 ONE196643:ONE196645 OXA196643:OXA196645 PGW196643:PGW196645 PQS196643:PQS196645 QAO196643:QAO196645 QKK196643:QKK196645 QUG196643:QUG196645 REC196643:REC196645 RNY196643:RNY196645 RXU196643:RXU196645 SHQ196643:SHQ196645 SRM196643:SRM196645 TBI196643:TBI196645 TLE196643:TLE196645 TVA196643:TVA196645 UEW196643:UEW196645 UOS196643:UOS196645 UYO196643:UYO196645 VIK196643:VIK196645 VSG196643:VSG196645 WCC196643:WCC196645 WLY196643:WLY196645 WVU196643:WVU196645 M262179:M262181 JI262179:JI262181 TE262179:TE262181 ADA262179:ADA262181 AMW262179:AMW262181 AWS262179:AWS262181 BGO262179:BGO262181 BQK262179:BQK262181 CAG262179:CAG262181 CKC262179:CKC262181 CTY262179:CTY262181 DDU262179:DDU262181 DNQ262179:DNQ262181 DXM262179:DXM262181 EHI262179:EHI262181 ERE262179:ERE262181 FBA262179:FBA262181 FKW262179:FKW262181 FUS262179:FUS262181 GEO262179:GEO262181 GOK262179:GOK262181 GYG262179:GYG262181 HIC262179:HIC262181 HRY262179:HRY262181 IBU262179:IBU262181 ILQ262179:ILQ262181 IVM262179:IVM262181 JFI262179:JFI262181 JPE262179:JPE262181 JZA262179:JZA262181 KIW262179:KIW262181 KSS262179:KSS262181 LCO262179:LCO262181 LMK262179:LMK262181 LWG262179:LWG262181 MGC262179:MGC262181 MPY262179:MPY262181 MZU262179:MZU262181 NJQ262179:NJQ262181 NTM262179:NTM262181 ODI262179:ODI262181 ONE262179:ONE262181 OXA262179:OXA262181 PGW262179:PGW262181 PQS262179:PQS262181 QAO262179:QAO262181 QKK262179:QKK262181 QUG262179:QUG262181 REC262179:REC262181 RNY262179:RNY262181 RXU262179:RXU262181 SHQ262179:SHQ262181 SRM262179:SRM262181 TBI262179:TBI262181 TLE262179:TLE262181 TVA262179:TVA262181 UEW262179:UEW262181 UOS262179:UOS262181 UYO262179:UYO262181 VIK262179:VIK262181 VSG262179:VSG262181 WCC262179:WCC262181 WLY262179:WLY262181 WVU262179:WVU262181 M327715:M327717 JI327715:JI327717 TE327715:TE327717 ADA327715:ADA327717 AMW327715:AMW327717 AWS327715:AWS327717 BGO327715:BGO327717 BQK327715:BQK327717 CAG327715:CAG327717 CKC327715:CKC327717 CTY327715:CTY327717 DDU327715:DDU327717 DNQ327715:DNQ327717 DXM327715:DXM327717 EHI327715:EHI327717 ERE327715:ERE327717 FBA327715:FBA327717 FKW327715:FKW327717 FUS327715:FUS327717 GEO327715:GEO327717 GOK327715:GOK327717 GYG327715:GYG327717 HIC327715:HIC327717 HRY327715:HRY327717 IBU327715:IBU327717 ILQ327715:ILQ327717 IVM327715:IVM327717 JFI327715:JFI327717 JPE327715:JPE327717 JZA327715:JZA327717 KIW327715:KIW327717 KSS327715:KSS327717 LCO327715:LCO327717 LMK327715:LMK327717 LWG327715:LWG327717 MGC327715:MGC327717 MPY327715:MPY327717 MZU327715:MZU327717 NJQ327715:NJQ327717 NTM327715:NTM327717 ODI327715:ODI327717 ONE327715:ONE327717 OXA327715:OXA327717 PGW327715:PGW327717 PQS327715:PQS327717 QAO327715:QAO327717 QKK327715:QKK327717 QUG327715:QUG327717 REC327715:REC327717 RNY327715:RNY327717 RXU327715:RXU327717 SHQ327715:SHQ327717 SRM327715:SRM327717 TBI327715:TBI327717 TLE327715:TLE327717 TVA327715:TVA327717 UEW327715:UEW327717 UOS327715:UOS327717 UYO327715:UYO327717 VIK327715:VIK327717 VSG327715:VSG327717 WCC327715:WCC327717 WLY327715:WLY327717 WVU327715:WVU327717 M393251:M393253 JI393251:JI393253 TE393251:TE393253 ADA393251:ADA393253 AMW393251:AMW393253 AWS393251:AWS393253 BGO393251:BGO393253 BQK393251:BQK393253 CAG393251:CAG393253 CKC393251:CKC393253 CTY393251:CTY393253 DDU393251:DDU393253 DNQ393251:DNQ393253 DXM393251:DXM393253 EHI393251:EHI393253 ERE393251:ERE393253 FBA393251:FBA393253 FKW393251:FKW393253 FUS393251:FUS393253 GEO393251:GEO393253 GOK393251:GOK393253 GYG393251:GYG393253 HIC393251:HIC393253 HRY393251:HRY393253 IBU393251:IBU393253 ILQ393251:ILQ393253 IVM393251:IVM393253 JFI393251:JFI393253 JPE393251:JPE393253 JZA393251:JZA393253 KIW393251:KIW393253 KSS393251:KSS393253 LCO393251:LCO393253 LMK393251:LMK393253 LWG393251:LWG393253 MGC393251:MGC393253 MPY393251:MPY393253 MZU393251:MZU393253 NJQ393251:NJQ393253 NTM393251:NTM393253 ODI393251:ODI393253 ONE393251:ONE393253 OXA393251:OXA393253 PGW393251:PGW393253 PQS393251:PQS393253 QAO393251:QAO393253 QKK393251:QKK393253 QUG393251:QUG393253 REC393251:REC393253 RNY393251:RNY393253 RXU393251:RXU393253 SHQ393251:SHQ393253 SRM393251:SRM393253 TBI393251:TBI393253 TLE393251:TLE393253 TVA393251:TVA393253 UEW393251:UEW393253 UOS393251:UOS393253 UYO393251:UYO393253 VIK393251:VIK393253 VSG393251:VSG393253 WCC393251:WCC393253 WLY393251:WLY393253 WVU393251:WVU393253 M458787:M458789 JI458787:JI458789 TE458787:TE458789 ADA458787:ADA458789 AMW458787:AMW458789 AWS458787:AWS458789 BGO458787:BGO458789 BQK458787:BQK458789 CAG458787:CAG458789 CKC458787:CKC458789 CTY458787:CTY458789 DDU458787:DDU458789 DNQ458787:DNQ458789 DXM458787:DXM458789 EHI458787:EHI458789 ERE458787:ERE458789 FBA458787:FBA458789 FKW458787:FKW458789 FUS458787:FUS458789 GEO458787:GEO458789 GOK458787:GOK458789 GYG458787:GYG458789 HIC458787:HIC458789 HRY458787:HRY458789 IBU458787:IBU458789 ILQ458787:ILQ458789 IVM458787:IVM458789 JFI458787:JFI458789 JPE458787:JPE458789 JZA458787:JZA458789 KIW458787:KIW458789 KSS458787:KSS458789 LCO458787:LCO458789 LMK458787:LMK458789 LWG458787:LWG458789 MGC458787:MGC458789 MPY458787:MPY458789 MZU458787:MZU458789 NJQ458787:NJQ458789 NTM458787:NTM458789 ODI458787:ODI458789 ONE458787:ONE458789 OXA458787:OXA458789 PGW458787:PGW458789 PQS458787:PQS458789 QAO458787:QAO458789 QKK458787:QKK458789 QUG458787:QUG458789 REC458787:REC458789 RNY458787:RNY458789 RXU458787:RXU458789 SHQ458787:SHQ458789 SRM458787:SRM458789 TBI458787:TBI458789 TLE458787:TLE458789 TVA458787:TVA458789 UEW458787:UEW458789 UOS458787:UOS458789 UYO458787:UYO458789 VIK458787:VIK458789 VSG458787:VSG458789 WCC458787:WCC458789 WLY458787:WLY458789 WVU458787:WVU458789 M524323:M524325 JI524323:JI524325 TE524323:TE524325 ADA524323:ADA524325 AMW524323:AMW524325 AWS524323:AWS524325 BGO524323:BGO524325 BQK524323:BQK524325 CAG524323:CAG524325 CKC524323:CKC524325 CTY524323:CTY524325 DDU524323:DDU524325 DNQ524323:DNQ524325 DXM524323:DXM524325 EHI524323:EHI524325 ERE524323:ERE524325 FBA524323:FBA524325 FKW524323:FKW524325 FUS524323:FUS524325 GEO524323:GEO524325 GOK524323:GOK524325 GYG524323:GYG524325 HIC524323:HIC524325 HRY524323:HRY524325 IBU524323:IBU524325 ILQ524323:ILQ524325 IVM524323:IVM524325 JFI524323:JFI524325 JPE524323:JPE524325 JZA524323:JZA524325 KIW524323:KIW524325 KSS524323:KSS524325 LCO524323:LCO524325 LMK524323:LMK524325 LWG524323:LWG524325 MGC524323:MGC524325 MPY524323:MPY524325 MZU524323:MZU524325 NJQ524323:NJQ524325 NTM524323:NTM524325 ODI524323:ODI524325 ONE524323:ONE524325 OXA524323:OXA524325 PGW524323:PGW524325 PQS524323:PQS524325 QAO524323:QAO524325 QKK524323:QKK524325 QUG524323:QUG524325 REC524323:REC524325 RNY524323:RNY524325 RXU524323:RXU524325 SHQ524323:SHQ524325 SRM524323:SRM524325 TBI524323:TBI524325 TLE524323:TLE524325 TVA524323:TVA524325 UEW524323:UEW524325 UOS524323:UOS524325 UYO524323:UYO524325 VIK524323:VIK524325 VSG524323:VSG524325 WCC524323:WCC524325 WLY524323:WLY524325 WVU524323:WVU524325 M589859:M589861 JI589859:JI589861 TE589859:TE589861 ADA589859:ADA589861 AMW589859:AMW589861 AWS589859:AWS589861 BGO589859:BGO589861 BQK589859:BQK589861 CAG589859:CAG589861 CKC589859:CKC589861 CTY589859:CTY589861 DDU589859:DDU589861 DNQ589859:DNQ589861 DXM589859:DXM589861 EHI589859:EHI589861 ERE589859:ERE589861 FBA589859:FBA589861 FKW589859:FKW589861 FUS589859:FUS589861 GEO589859:GEO589861 GOK589859:GOK589861 GYG589859:GYG589861 HIC589859:HIC589861 HRY589859:HRY589861 IBU589859:IBU589861 ILQ589859:ILQ589861 IVM589859:IVM589861 JFI589859:JFI589861 JPE589859:JPE589861 JZA589859:JZA589861 KIW589859:KIW589861 KSS589859:KSS589861 LCO589859:LCO589861 LMK589859:LMK589861 LWG589859:LWG589861 MGC589859:MGC589861 MPY589859:MPY589861 MZU589859:MZU589861 NJQ589859:NJQ589861 NTM589859:NTM589861 ODI589859:ODI589861 ONE589859:ONE589861 OXA589859:OXA589861 PGW589859:PGW589861 PQS589859:PQS589861 QAO589859:QAO589861 QKK589859:QKK589861 QUG589859:QUG589861 REC589859:REC589861 RNY589859:RNY589861 RXU589859:RXU589861 SHQ589859:SHQ589861 SRM589859:SRM589861 TBI589859:TBI589861 TLE589859:TLE589861 TVA589859:TVA589861 UEW589859:UEW589861 UOS589859:UOS589861 UYO589859:UYO589861 VIK589859:VIK589861 VSG589859:VSG589861 WCC589859:WCC589861 WLY589859:WLY589861 WVU589859:WVU589861 M655395:M655397 JI655395:JI655397 TE655395:TE655397 ADA655395:ADA655397 AMW655395:AMW655397 AWS655395:AWS655397 BGO655395:BGO655397 BQK655395:BQK655397 CAG655395:CAG655397 CKC655395:CKC655397 CTY655395:CTY655397 DDU655395:DDU655397 DNQ655395:DNQ655397 DXM655395:DXM655397 EHI655395:EHI655397 ERE655395:ERE655397 FBA655395:FBA655397 FKW655395:FKW655397 FUS655395:FUS655397 GEO655395:GEO655397 GOK655395:GOK655397 GYG655395:GYG655397 HIC655395:HIC655397 HRY655395:HRY655397 IBU655395:IBU655397 ILQ655395:ILQ655397 IVM655395:IVM655397 JFI655395:JFI655397 JPE655395:JPE655397 JZA655395:JZA655397 KIW655395:KIW655397 KSS655395:KSS655397 LCO655395:LCO655397 LMK655395:LMK655397 LWG655395:LWG655397 MGC655395:MGC655397 MPY655395:MPY655397 MZU655395:MZU655397 NJQ655395:NJQ655397 NTM655395:NTM655397 ODI655395:ODI655397 ONE655395:ONE655397 OXA655395:OXA655397 PGW655395:PGW655397 PQS655395:PQS655397 QAO655395:QAO655397 QKK655395:QKK655397 QUG655395:QUG655397 REC655395:REC655397 RNY655395:RNY655397 RXU655395:RXU655397 SHQ655395:SHQ655397 SRM655395:SRM655397 TBI655395:TBI655397 TLE655395:TLE655397 TVA655395:TVA655397 UEW655395:UEW655397 UOS655395:UOS655397 UYO655395:UYO655397 VIK655395:VIK655397 VSG655395:VSG655397 WCC655395:WCC655397 WLY655395:WLY655397 WVU655395:WVU655397 M720931:M720933 JI720931:JI720933 TE720931:TE720933 ADA720931:ADA720933 AMW720931:AMW720933 AWS720931:AWS720933 BGO720931:BGO720933 BQK720931:BQK720933 CAG720931:CAG720933 CKC720931:CKC720933 CTY720931:CTY720933 DDU720931:DDU720933 DNQ720931:DNQ720933 DXM720931:DXM720933 EHI720931:EHI720933 ERE720931:ERE720933 FBA720931:FBA720933 FKW720931:FKW720933 FUS720931:FUS720933 GEO720931:GEO720933 GOK720931:GOK720933 GYG720931:GYG720933 HIC720931:HIC720933 HRY720931:HRY720933 IBU720931:IBU720933 ILQ720931:ILQ720933 IVM720931:IVM720933 JFI720931:JFI720933 JPE720931:JPE720933 JZA720931:JZA720933 KIW720931:KIW720933 KSS720931:KSS720933 LCO720931:LCO720933 LMK720931:LMK720933 LWG720931:LWG720933 MGC720931:MGC720933 MPY720931:MPY720933 MZU720931:MZU720933 NJQ720931:NJQ720933 NTM720931:NTM720933 ODI720931:ODI720933 ONE720931:ONE720933 OXA720931:OXA720933 PGW720931:PGW720933 PQS720931:PQS720933 QAO720931:QAO720933 QKK720931:QKK720933 QUG720931:QUG720933 REC720931:REC720933 RNY720931:RNY720933 RXU720931:RXU720933 SHQ720931:SHQ720933 SRM720931:SRM720933 TBI720931:TBI720933 TLE720931:TLE720933 TVA720931:TVA720933 UEW720931:UEW720933 UOS720931:UOS720933 UYO720931:UYO720933 VIK720931:VIK720933 VSG720931:VSG720933 WCC720931:WCC720933 WLY720931:WLY720933 WVU720931:WVU720933 M786467:M786469 JI786467:JI786469 TE786467:TE786469 ADA786467:ADA786469 AMW786467:AMW786469 AWS786467:AWS786469 BGO786467:BGO786469 BQK786467:BQK786469 CAG786467:CAG786469 CKC786467:CKC786469 CTY786467:CTY786469 DDU786467:DDU786469 DNQ786467:DNQ786469 DXM786467:DXM786469 EHI786467:EHI786469 ERE786467:ERE786469 FBA786467:FBA786469 FKW786467:FKW786469 FUS786467:FUS786469 GEO786467:GEO786469 GOK786467:GOK786469 GYG786467:GYG786469 HIC786467:HIC786469 HRY786467:HRY786469 IBU786467:IBU786469 ILQ786467:ILQ786469 IVM786467:IVM786469 JFI786467:JFI786469 JPE786467:JPE786469 JZA786467:JZA786469 KIW786467:KIW786469 KSS786467:KSS786469 LCO786467:LCO786469 LMK786467:LMK786469 LWG786467:LWG786469 MGC786467:MGC786469 MPY786467:MPY786469 MZU786467:MZU786469 NJQ786467:NJQ786469 NTM786467:NTM786469 ODI786467:ODI786469 ONE786467:ONE786469 OXA786467:OXA786469 PGW786467:PGW786469 PQS786467:PQS786469 QAO786467:QAO786469 QKK786467:QKK786469 QUG786467:QUG786469 REC786467:REC786469 RNY786467:RNY786469 RXU786467:RXU786469 SHQ786467:SHQ786469 SRM786467:SRM786469 TBI786467:TBI786469 TLE786467:TLE786469 TVA786467:TVA786469 UEW786467:UEW786469 UOS786467:UOS786469 UYO786467:UYO786469 VIK786467:VIK786469 VSG786467:VSG786469 WCC786467:WCC786469 WLY786467:WLY786469 WVU786467:WVU786469 M852003:M852005 JI852003:JI852005 TE852003:TE852005 ADA852003:ADA852005 AMW852003:AMW852005 AWS852003:AWS852005 BGO852003:BGO852005 BQK852003:BQK852005 CAG852003:CAG852005 CKC852003:CKC852005 CTY852003:CTY852005 DDU852003:DDU852005 DNQ852003:DNQ852005 DXM852003:DXM852005 EHI852003:EHI852005 ERE852003:ERE852005 FBA852003:FBA852005 FKW852003:FKW852005 FUS852003:FUS852005 GEO852003:GEO852005 GOK852003:GOK852005 GYG852003:GYG852005 HIC852003:HIC852005 HRY852003:HRY852005 IBU852003:IBU852005 ILQ852003:ILQ852005 IVM852003:IVM852005 JFI852003:JFI852005 JPE852003:JPE852005 JZA852003:JZA852005 KIW852003:KIW852005 KSS852003:KSS852005 LCO852003:LCO852005 LMK852003:LMK852005 LWG852003:LWG852005 MGC852003:MGC852005 MPY852003:MPY852005 MZU852003:MZU852005 NJQ852003:NJQ852005 NTM852003:NTM852005 ODI852003:ODI852005 ONE852003:ONE852005 OXA852003:OXA852005 PGW852003:PGW852005 PQS852003:PQS852005 QAO852003:QAO852005 QKK852003:QKK852005 QUG852003:QUG852005 REC852003:REC852005 RNY852003:RNY852005 RXU852003:RXU852005 SHQ852003:SHQ852005 SRM852003:SRM852005 TBI852003:TBI852005 TLE852003:TLE852005 TVA852003:TVA852005 UEW852003:UEW852005 UOS852003:UOS852005 UYO852003:UYO852005 VIK852003:VIK852005 VSG852003:VSG852005 WCC852003:WCC852005 WLY852003:WLY852005 WVU852003:WVU852005 M917539:M917541 JI917539:JI917541 TE917539:TE917541 ADA917539:ADA917541 AMW917539:AMW917541 AWS917539:AWS917541 BGO917539:BGO917541 BQK917539:BQK917541 CAG917539:CAG917541 CKC917539:CKC917541 CTY917539:CTY917541 DDU917539:DDU917541 DNQ917539:DNQ917541 DXM917539:DXM917541 EHI917539:EHI917541 ERE917539:ERE917541 FBA917539:FBA917541 FKW917539:FKW917541 FUS917539:FUS917541 GEO917539:GEO917541 GOK917539:GOK917541 GYG917539:GYG917541 HIC917539:HIC917541 HRY917539:HRY917541 IBU917539:IBU917541 ILQ917539:ILQ917541 IVM917539:IVM917541 JFI917539:JFI917541 JPE917539:JPE917541 JZA917539:JZA917541 KIW917539:KIW917541 KSS917539:KSS917541 LCO917539:LCO917541 LMK917539:LMK917541 LWG917539:LWG917541 MGC917539:MGC917541 MPY917539:MPY917541 MZU917539:MZU917541 NJQ917539:NJQ917541 NTM917539:NTM917541 ODI917539:ODI917541 ONE917539:ONE917541 OXA917539:OXA917541 PGW917539:PGW917541 PQS917539:PQS917541 QAO917539:QAO917541 QKK917539:QKK917541 QUG917539:QUG917541 REC917539:REC917541 RNY917539:RNY917541 RXU917539:RXU917541 SHQ917539:SHQ917541 SRM917539:SRM917541 TBI917539:TBI917541 TLE917539:TLE917541 TVA917539:TVA917541 UEW917539:UEW917541 UOS917539:UOS917541 UYO917539:UYO917541 VIK917539:VIK917541 VSG917539:VSG917541 WCC917539:WCC917541 WLY917539:WLY917541 WVU917539:WVU917541 M983075:M983077 JI983075:JI983077 TE983075:TE983077 ADA983075:ADA983077 AMW983075:AMW983077 AWS983075:AWS983077 BGO983075:BGO983077 BQK983075:BQK983077 CAG983075:CAG983077 CKC983075:CKC983077 CTY983075:CTY983077 DDU983075:DDU983077 DNQ983075:DNQ983077 DXM983075:DXM983077 EHI983075:EHI983077 ERE983075:ERE983077 FBA983075:FBA983077 FKW983075:FKW983077 FUS983075:FUS983077 GEO983075:GEO983077 GOK983075:GOK983077 GYG983075:GYG983077 HIC983075:HIC983077 HRY983075:HRY983077 IBU983075:IBU983077 ILQ983075:ILQ983077 IVM983075:IVM983077 JFI983075:JFI983077 JPE983075:JPE983077 JZA983075:JZA983077 KIW983075:KIW983077 KSS983075:KSS983077 LCO983075:LCO983077 LMK983075:LMK983077 LWG983075:LWG983077 MGC983075:MGC983077 MPY983075:MPY983077 MZU983075:MZU983077 NJQ983075:NJQ983077 NTM983075:NTM983077 ODI983075:ODI983077 ONE983075:ONE983077 OXA983075:OXA983077 PGW983075:PGW983077 PQS983075:PQS983077 QAO983075:QAO983077 QKK983075:QKK983077 QUG983075:QUG983077 REC983075:REC983077 RNY983075:RNY983077 RXU983075:RXU983077 SHQ983075:SHQ983077 SRM983075:SRM983077 TBI983075:TBI983077 TLE983075:TLE983077 TVA983075:TVA983077 UEW983075:UEW983077 UOS983075:UOS983077 UYO983075:UYO983077 VIK983075:VIK983077 VSG983075:VSG983077 WCC983075:WCC983077 WLY983075:WLY983077 WVU983075:WVU983077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WVO983046:WVO983053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G65542:G65549 JC65542:JC65549 SY65542:SY65549 ACU65542:ACU65549 AMQ65542:AMQ65549 AWM65542:AWM65549 BGI65542:BGI65549 BQE65542:BQE65549 CAA65542:CAA65549 CJW65542:CJW65549 CTS65542:CTS65549 DDO65542:DDO65549 DNK65542:DNK65549 DXG65542:DXG65549 EHC65542:EHC65549 EQY65542:EQY65549 FAU65542:FAU65549 FKQ65542:FKQ65549 FUM65542:FUM65549 GEI65542:GEI65549 GOE65542:GOE65549 GYA65542:GYA65549 HHW65542:HHW65549 HRS65542:HRS65549 IBO65542:IBO65549 ILK65542:ILK65549 IVG65542:IVG65549 JFC65542:JFC65549 JOY65542:JOY65549 JYU65542:JYU65549 KIQ65542:KIQ65549 KSM65542:KSM65549 LCI65542:LCI65549 LME65542:LME65549 LWA65542:LWA65549 MFW65542:MFW65549 MPS65542:MPS65549 MZO65542:MZO65549 NJK65542:NJK65549 NTG65542:NTG65549 ODC65542:ODC65549 OMY65542:OMY65549 OWU65542:OWU65549 PGQ65542:PGQ65549 PQM65542:PQM65549 QAI65542:QAI65549 QKE65542:QKE65549 QUA65542:QUA65549 RDW65542:RDW65549 RNS65542:RNS65549 RXO65542:RXO65549 SHK65542:SHK65549 SRG65542:SRG65549 TBC65542:TBC65549 TKY65542:TKY65549 TUU65542:TUU65549 UEQ65542:UEQ65549 UOM65542:UOM65549 UYI65542:UYI65549 VIE65542:VIE65549 VSA65542:VSA65549 WBW65542:WBW65549 WLS65542:WLS65549 WVO65542:WVO65549 G131078:G131085 JC131078:JC131085 SY131078:SY131085 ACU131078:ACU131085 AMQ131078:AMQ131085 AWM131078:AWM131085 BGI131078:BGI131085 BQE131078:BQE131085 CAA131078:CAA131085 CJW131078:CJW131085 CTS131078:CTS131085 DDO131078:DDO131085 DNK131078:DNK131085 DXG131078:DXG131085 EHC131078:EHC131085 EQY131078:EQY131085 FAU131078:FAU131085 FKQ131078:FKQ131085 FUM131078:FUM131085 GEI131078:GEI131085 GOE131078:GOE131085 GYA131078:GYA131085 HHW131078:HHW131085 HRS131078:HRS131085 IBO131078:IBO131085 ILK131078:ILK131085 IVG131078:IVG131085 JFC131078:JFC131085 JOY131078:JOY131085 JYU131078:JYU131085 KIQ131078:KIQ131085 KSM131078:KSM131085 LCI131078:LCI131085 LME131078:LME131085 LWA131078:LWA131085 MFW131078:MFW131085 MPS131078:MPS131085 MZO131078:MZO131085 NJK131078:NJK131085 NTG131078:NTG131085 ODC131078:ODC131085 OMY131078:OMY131085 OWU131078:OWU131085 PGQ131078:PGQ131085 PQM131078:PQM131085 QAI131078:QAI131085 QKE131078:QKE131085 QUA131078:QUA131085 RDW131078:RDW131085 RNS131078:RNS131085 RXO131078:RXO131085 SHK131078:SHK131085 SRG131078:SRG131085 TBC131078:TBC131085 TKY131078:TKY131085 TUU131078:TUU131085 UEQ131078:UEQ131085 UOM131078:UOM131085 UYI131078:UYI131085 VIE131078:VIE131085 VSA131078:VSA131085 WBW131078:WBW131085 WLS131078:WLS131085 WVO131078:WVO131085 G196614:G196621 JC196614:JC196621 SY196614:SY196621 ACU196614:ACU196621 AMQ196614:AMQ196621 AWM196614:AWM196621 BGI196614:BGI196621 BQE196614:BQE196621 CAA196614:CAA196621 CJW196614:CJW196621 CTS196614:CTS196621 DDO196614:DDO196621 DNK196614:DNK196621 DXG196614:DXG196621 EHC196614:EHC196621 EQY196614:EQY196621 FAU196614:FAU196621 FKQ196614:FKQ196621 FUM196614:FUM196621 GEI196614:GEI196621 GOE196614:GOE196621 GYA196614:GYA196621 HHW196614:HHW196621 HRS196614:HRS196621 IBO196614:IBO196621 ILK196614:ILK196621 IVG196614:IVG196621 JFC196614:JFC196621 JOY196614:JOY196621 JYU196614:JYU196621 KIQ196614:KIQ196621 KSM196614:KSM196621 LCI196614:LCI196621 LME196614:LME196621 LWA196614:LWA196621 MFW196614:MFW196621 MPS196614:MPS196621 MZO196614:MZO196621 NJK196614:NJK196621 NTG196614:NTG196621 ODC196614:ODC196621 OMY196614:OMY196621 OWU196614:OWU196621 PGQ196614:PGQ196621 PQM196614:PQM196621 QAI196614:QAI196621 QKE196614:QKE196621 QUA196614:QUA196621 RDW196614:RDW196621 RNS196614:RNS196621 RXO196614:RXO196621 SHK196614:SHK196621 SRG196614:SRG196621 TBC196614:TBC196621 TKY196614:TKY196621 TUU196614:TUU196621 UEQ196614:UEQ196621 UOM196614:UOM196621 UYI196614:UYI196621 VIE196614:VIE196621 VSA196614:VSA196621 WBW196614:WBW196621 WLS196614:WLS196621 WVO196614:WVO196621 G262150:G262157 JC262150:JC262157 SY262150:SY262157 ACU262150:ACU262157 AMQ262150:AMQ262157 AWM262150:AWM262157 BGI262150:BGI262157 BQE262150:BQE262157 CAA262150:CAA262157 CJW262150:CJW262157 CTS262150:CTS262157 DDO262150:DDO262157 DNK262150:DNK262157 DXG262150:DXG262157 EHC262150:EHC262157 EQY262150:EQY262157 FAU262150:FAU262157 FKQ262150:FKQ262157 FUM262150:FUM262157 GEI262150:GEI262157 GOE262150:GOE262157 GYA262150:GYA262157 HHW262150:HHW262157 HRS262150:HRS262157 IBO262150:IBO262157 ILK262150:ILK262157 IVG262150:IVG262157 JFC262150:JFC262157 JOY262150:JOY262157 JYU262150:JYU262157 KIQ262150:KIQ262157 KSM262150:KSM262157 LCI262150:LCI262157 LME262150:LME262157 LWA262150:LWA262157 MFW262150:MFW262157 MPS262150:MPS262157 MZO262150:MZO262157 NJK262150:NJK262157 NTG262150:NTG262157 ODC262150:ODC262157 OMY262150:OMY262157 OWU262150:OWU262157 PGQ262150:PGQ262157 PQM262150:PQM262157 QAI262150:QAI262157 QKE262150:QKE262157 QUA262150:QUA262157 RDW262150:RDW262157 RNS262150:RNS262157 RXO262150:RXO262157 SHK262150:SHK262157 SRG262150:SRG262157 TBC262150:TBC262157 TKY262150:TKY262157 TUU262150:TUU262157 UEQ262150:UEQ262157 UOM262150:UOM262157 UYI262150:UYI262157 VIE262150:VIE262157 VSA262150:VSA262157 WBW262150:WBW262157 WLS262150:WLS262157 WVO262150:WVO262157 G327686:G327693 JC327686:JC327693 SY327686:SY327693 ACU327686:ACU327693 AMQ327686:AMQ327693 AWM327686:AWM327693 BGI327686:BGI327693 BQE327686:BQE327693 CAA327686:CAA327693 CJW327686:CJW327693 CTS327686:CTS327693 DDO327686:DDO327693 DNK327686:DNK327693 DXG327686:DXG327693 EHC327686:EHC327693 EQY327686:EQY327693 FAU327686:FAU327693 FKQ327686:FKQ327693 FUM327686:FUM327693 GEI327686:GEI327693 GOE327686:GOE327693 GYA327686:GYA327693 HHW327686:HHW327693 HRS327686:HRS327693 IBO327686:IBO327693 ILK327686:ILK327693 IVG327686:IVG327693 JFC327686:JFC327693 JOY327686:JOY327693 JYU327686:JYU327693 KIQ327686:KIQ327693 KSM327686:KSM327693 LCI327686:LCI327693 LME327686:LME327693 LWA327686:LWA327693 MFW327686:MFW327693 MPS327686:MPS327693 MZO327686:MZO327693 NJK327686:NJK327693 NTG327686:NTG327693 ODC327686:ODC327693 OMY327686:OMY327693 OWU327686:OWU327693 PGQ327686:PGQ327693 PQM327686:PQM327693 QAI327686:QAI327693 QKE327686:QKE327693 QUA327686:QUA327693 RDW327686:RDW327693 RNS327686:RNS327693 RXO327686:RXO327693 SHK327686:SHK327693 SRG327686:SRG327693 TBC327686:TBC327693 TKY327686:TKY327693 TUU327686:TUU327693 UEQ327686:UEQ327693 UOM327686:UOM327693 UYI327686:UYI327693 VIE327686:VIE327693 VSA327686:VSA327693 WBW327686:WBW327693 WLS327686:WLS327693 WVO327686:WVO327693 G393222:G393229 JC393222:JC393229 SY393222:SY393229 ACU393222:ACU393229 AMQ393222:AMQ393229 AWM393222:AWM393229 BGI393222:BGI393229 BQE393222:BQE393229 CAA393222:CAA393229 CJW393222:CJW393229 CTS393222:CTS393229 DDO393222:DDO393229 DNK393222:DNK393229 DXG393222:DXG393229 EHC393222:EHC393229 EQY393222:EQY393229 FAU393222:FAU393229 FKQ393222:FKQ393229 FUM393222:FUM393229 GEI393222:GEI393229 GOE393222:GOE393229 GYA393222:GYA393229 HHW393222:HHW393229 HRS393222:HRS393229 IBO393222:IBO393229 ILK393222:ILK393229 IVG393222:IVG393229 JFC393222:JFC393229 JOY393222:JOY393229 JYU393222:JYU393229 KIQ393222:KIQ393229 KSM393222:KSM393229 LCI393222:LCI393229 LME393222:LME393229 LWA393222:LWA393229 MFW393222:MFW393229 MPS393222:MPS393229 MZO393222:MZO393229 NJK393222:NJK393229 NTG393222:NTG393229 ODC393222:ODC393229 OMY393222:OMY393229 OWU393222:OWU393229 PGQ393222:PGQ393229 PQM393222:PQM393229 QAI393222:QAI393229 QKE393222:QKE393229 QUA393222:QUA393229 RDW393222:RDW393229 RNS393222:RNS393229 RXO393222:RXO393229 SHK393222:SHK393229 SRG393222:SRG393229 TBC393222:TBC393229 TKY393222:TKY393229 TUU393222:TUU393229 UEQ393222:UEQ393229 UOM393222:UOM393229 UYI393222:UYI393229 VIE393222:VIE393229 VSA393222:VSA393229 WBW393222:WBW393229 WLS393222:WLS393229 WVO393222:WVO393229 G458758:G458765 JC458758:JC458765 SY458758:SY458765 ACU458758:ACU458765 AMQ458758:AMQ458765 AWM458758:AWM458765 BGI458758:BGI458765 BQE458758:BQE458765 CAA458758:CAA458765 CJW458758:CJW458765 CTS458758:CTS458765 DDO458758:DDO458765 DNK458758:DNK458765 DXG458758:DXG458765 EHC458758:EHC458765 EQY458758:EQY458765 FAU458758:FAU458765 FKQ458758:FKQ458765 FUM458758:FUM458765 GEI458758:GEI458765 GOE458758:GOE458765 GYA458758:GYA458765 HHW458758:HHW458765 HRS458758:HRS458765 IBO458758:IBO458765 ILK458758:ILK458765 IVG458758:IVG458765 JFC458758:JFC458765 JOY458758:JOY458765 JYU458758:JYU458765 KIQ458758:KIQ458765 KSM458758:KSM458765 LCI458758:LCI458765 LME458758:LME458765 LWA458758:LWA458765 MFW458758:MFW458765 MPS458758:MPS458765 MZO458758:MZO458765 NJK458758:NJK458765 NTG458758:NTG458765 ODC458758:ODC458765 OMY458758:OMY458765 OWU458758:OWU458765 PGQ458758:PGQ458765 PQM458758:PQM458765 QAI458758:QAI458765 QKE458758:QKE458765 QUA458758:QUA458765 RDW458758:RDW458765 RNS458758:RNS458765 RXO458758:RXO458765 SHK458758:SHK458765 SRG458758:SRG458765 TBC458758:TBC458765 TKY458758:TKY458765 TUU458758:TUU458765 UEQ458758:UEQ458765 UOM458758:UOM458765 UYI458758:UYI458765 VIE458758:VIE458765 VSA458758:VSA458765 WBW458758:WBW458765 WLS458758:WLS458765 WVO458758:WVO458765 G524294:G524301 JC524294:JC524301 SY524294:SY524301 ACU524294:ACU524301 AMQ524294:AMQ524301 AWM524294:AWM524301 BGI524294:BGI524301 BQE524294:BQE524301 CAA524294:CAA524301 CJW524294:CJW524301 CTS524294:CTS524301 DDO524294:DDO524301 DNK524294:DNK524301 DXG524294:DXG524301 EHC524294:EHC524301 EQY524294:EQY524301 FAU524294:FAU524301 FKQ524294:FKQ524301 FUM524294:FUM524301 GEI524294:GEI524301 GOE524294:GOE524301 GYA524294:GYA524301 HHW524294:HHW524301 HRS524294:HRS524301 IBO524294:IBO524301 ILK524294:ILK524301 IVG524294:IVG524301 JFC524294:JFC524301 JOY524294:JOY524301 JYU524294:JYU524301 KIQ524294:KIQ524301 KSM524294:KSM524301 LCI524294:LCI524301 LME524294:LME524301 LWA524294:LWA524301 MFW524294:MFW524301 MPS524294:MPS524301 MZO524294:MZO524301 NJK524294:NJK524301 NTG524294:NTG524301 ODC524294:ODC524301 OMY524294:OMY524301 OWU524294:OWU524301 PGQ524294:PGQ524301 PQM524294:PQM524301 QAI524294:QAI524301 QKE524294:QKE524301 QUA524294:QUA524301 RDW524294:RDW524301 RNS524294:RNS524301 RXO524294:RXO524301 SHK524294:SHK524301 SRG524294:SRG524301 TBC524294:TBC524301 TKY524294:TKY524301 TUU524294:TUU524301 UEQ524294:UEQ524301 UOM524294:UOM524301 UYI524294:UYI524301 VIE524294:VIE524301 VSA524294:VSA524301 WBW524294:WBW524301 WLS524294:WLS524301 WVO524294:WVO524301 G589830:G589837 JC589830:JC589837 SY589830:SY589837 ACU589830:ACU589837 AMQ589830:AMQ589837 AWM589830:AWM589837 BGI589830:BGI589837 BQE589830:BQE589837 CAA589830:CAA589837 CJW589830:CJW589837 CTS589830:CTS589837 DDO589830:DDO589837 DNK589830:DNK589837 DXG589830:DXG589837 EHC589830:EHC589837 EQY589830:EQY589837 FAU589830:FAU589837 FKQ589830:FKQ589837 FUM589830:FUM589837 GEI589830:GEI589837 GOE589830:GOE589837 GYA589830:GYA589837 HHW589830:HHW589837 HRS589830:HRS589837 IBO589830:IBO589837 ILK589830:ILK589837 IVG589830:IVG589837 JFC589830:JFC589837 JOY589830:JOY589837 JYU589830:JYU589837 KIQ589830:KIQ589837 KSM589830:KSM589837 LCI589830:LCI589837 LME589830:LME589837 LWA589830:LWA589837 MFW589830:MFW589837 MPS589830:MPS589837 MZO589830:MZO589837 NJK589830:NJK589837 NTG589830:NTG589837 ODC589830:ODC589837 OMY589830:OMY589837 OWU589830:OWU589837 PGQ589830:PGQ589837 PQM589830:PQM589837 QAI589830:QAI589837 QKE589830:QKE589837 QUA589830:QUA589837 RDW589830:RDW589837 RNS589830:RNS589837 RXO589830:RXO589837 SHK589830:SHK589837 SRG589830:SRG589837 TBC589830:TBC589837 TKY589830:TKY589837 TUU589830:TUU589837 UEQ589830:UEQ589837 UOM589830:UOM589837 UYI589830:UYI589837 VIE589830:VIE589837 VSA589830:VSA589837 WBW589830:WBW589837 WLS589830:WLS589837 WVO589830:WVO589837 G655366:G655373 JC655366:JC655373 SY655366:SY655373 ACU655366:ACU655373 AMQ655366:AMQ655373 AWM655366:AWM655373 BGI655366:BGI655373 BQE655366:BQE655373 CAA655366:CAA655373 CJW655366:CJW655373 CTS655366:CTS655373 DDO655366:DDO655373 DNK655366:DNK655373 DXG655366:DXG655373 EHC655366:EHC655373 EQY655366:EQY655373 FAU655366:FAU655373 FKQ655366:FKQ655373 FUM655366:FUM655373 GEI655366:GEI655373 GOE655366:GOE655373 GYA655366:GYA655373 HHW655366:HHW655373 HRS655366:HRS655373 IBO655366:IBO655373 ILK655366:ILK655373 IVG655366:IVG655373 JFC655366:JFC655373 JOY655366:JOY655373 JYU655366:JYU655373 KIQ655366:KIQ655373 KSM655366:KSM655373 LCI655366:LCI655373 LME655366:LME655373 LWA655366:LWA655373 MFW655366:MFW655373 MPS655366:MPS655373 MZO655366:MZO655373 NJK655366:NJK655373 NTG655366:NTG655373 ODC655366:ODC655373 OMY655366:OMY655373 OWU655366:OWU655373 PGQ655366:PGQ655373 PQM655366:PQM655373 QAI655366:QAI655373 QKE655366:QKE655373 QUA655366:QUA655373 RDW655366:RDW655373 RNS655366:RNS655373 RXO655366:RXO655373 SHK655366:SHK655373 SRG655366:SRG655373 TBC655366:TBC655373 TKY655366:TKY655373 TUU655366:TUU655373 UEQ655366:UEQ655373 UOM655366:UOM655373 UYI655366:UYI655373 VIE655366:VIE655373 VSA655366:VSA655373 WBW655366:WBW655373 WLS655366:WLS655373 WVO655366:WVO655373 G720902:G720909 JC720902:JC720909 SY720902:SY720909 ACU720902:ACU720909 AMQ720902:AMQ720909 AWM720902:AWM720909 BGI720902:BGI720909 BQE720902:BQE720909 CAA720902:CAA720909 CJW720902:CJW720909 CTS720902:CTS720909 DDO720902:DDO720909 DNK720902:DNK720909 DXG720902:DXG720909 EHC720902:EHC720909 EQY720902:EQY720909 FAU720902:FAU720909 FKQ720902:FKQ720909 FUM720902:FUM720909 GEI720902:GEI720909 GOE720902:GOE720909 GYA720902:GYA720909 HHW720902:HHW720909 HRS720902:HRS720909 IBO720902:IBO720909 ILK720902:ILK720909 IVG720902:IVG720909 JFC720902:JFC720909 JOY720902:JOY720909 JYU720902:JYU720909 KIQ720902:KIQ720909 KSM720902:KSM720909 LCI720902:LCI720909 LME720902:LME720909 LWA720902:LWA720909 MFW720902:MFW720909 MPS720902:MPS720909 MZO720902:MZO720909 NJK720902:NJK720909 NTG720902:NTG720909 ODC720902:ODC720909 OMY720902:OMY720909 OWU720902:OWU720909 PGQ720902:PGQ720909 PQM720902:PQM720909 QAI720902:QAI720909 QKE720902:QKE720909 QUA720902:QUA720909 RDW720902:RDW720909 RNS720902:RNS720909 RXO720902:RXO720909 SHK720902:SHK720909 SRG720902:SRG720909 TBC720902:TBC720909 TKY720902:TKY720909 TUU720902:TUU720909 UEQ720902:UEQ720909 UOM720902:UOM720909 UYI720902:UYI720909 VIE720902:VIE720909 VSA720902:VSA720909 WBW720902:WBW720909 WLS720902:WLS720909 WVO720902:WVO720909 G786438:G786445 JC786438:JC786445 SY786438:SY786445 ACU786438:ACU786445 AMQ786438:AMQ786445 AWM786438:AWM786445 BGI786438:BGI786445 BQE786438:BQE786445 CAA786438:CAA786445 CJW786438:CJW786445 CTS786438:CTS786445 DDO786438:DDO786445 DNK786438:DNK786445 DXG786438:DXG786445 EHC786438:EHC786445 EQY786438:EQY786445 FAU786438:FAU786445 FKQ786438:FKQ786445 FUM786438:FUM786445 GEI786438:GEI786445 GOE786438:GOE786445 GYA786438:GYA786445 HHW786438:HHW786445 HRS786438:HRS786445 IBO786438:IBO786445 ILK786438:ILK786445 IVG786438:IVG786445 JFC786438:JFC786445 JOY786438:JOY786445 JYU786438:JYU786445 KIQ786438:KIQ786445 KSM786438:KSM786445 LCI786438:LCI786445 LME786438:LME786445 LWA786438:LWA786445 MFW786438:MFW786445 MPS786438:MPS786445 MZO786438:MZO786445 NJK786438:NJK786445 NTG786438:NTG786445 ODC786438:ODC786445 OMY786438:OMY786445 OWU786438:OWU786445 PGQ786438:PGQ786445 PQM786438:PQM786445 QAI786438:QAI786445 QKE786438:QKE786445 QUA786438:QUA786445 RDW786438:RDW786445 RNS786438:RNS786445 RXO786438:RXO786445 SHK786438:SHK786445 SRG786438:SRG786445 TBC786438:TBC786445 TKY786438:TKY786445 TUU786438:TUU786445 UEQ786438:UEQ786445 UOM786438:UOM786445 UYI786438:UYI786445 VIE786438:VIE786445 VSA786438:VSA786445 WBW786438:WBW786445 WLS786438:WLS786445 WVO786438:WVO786445 G851974:G851981 JC851974:JC851981 SY851974:SY851981 ACU851974:ACU851981 AMQ851974:AMQ851981 AWM851974:AWM851981 BGI851974:BGI851981 BQE851974:BQE851981 CAA851974:CAA851981 CJW851974:CJW851981 CTS851974:CTS851981 DDO851974:DDO851981 DNK851974:DNK851981 DXG851974:DXG851981 EHC851974:EHC851981 EQY851974:EQY851981 FAU851974:FAU851981 FKQ851974:FKQ851981 FUM851974:FUM851981 GEI851974:GEI851981 GOE851974:GOE851981 GYA851974:GYA851981 HHW851974:HHW851981 HRS851974:HRS851981 IBO851974:IBO851981 ILK851974:ILK851981 IVG851974:IVG851981 JFC851974:JFC851981 JOY851974:JOY851981 JYU851974:JYU851981 KIQ851974:KIQ851981 KSM851974:KSM851981 LCI851974:LCI851981 LME851974:LME851981 LWA851974:LWA851981 MFW851974:MFW851981 MPS851974:MPS851981 MZO851974:MZO851981 NJK851974:NJK851981 NTG851974:NTG851981 ODC851974:ODC851981 OMY851974:OMY851981 OWU851974:OWU851981 PGQ851974:PGQ851981 PQM851974:PQM851981 QAI851974:QAI851981 QKE851974:QKE851981 QUA851974:QUA851981 RDW851974:RDW851981 RNS851974:RNS851981 RXO851974:RXO851981 SHK851974:SHK851981 SRG851974:SRG851981 TBC851974:TBC851981 TKY851974:TKY851981 TUU851974:TUU851981 UEQ851974:UEQ851981 UOM851974:UOM851981 UYI851974:UYI851981 VIE851974:VIE851981 VSA851974:VSA851981 WBW851974:WBW851981 WLS851974:WLS851981 WVO851974:WVO851981 G917510:G917517 JC917510:JC917517 SY917510:SY917517 ACU917510:ACU917517 AMQ917510:AMQ917517 AWM917510:AWM917517 BGI917510:BGI917517 BQE917510:BQE917517 CAA917510:CAA917517 CJW917510:CJW917517 CTS917510:CTS917517 DDO917510:DDO917517 DNK917510:DNK917517 DXG917510:DXG917517 EHC917510:EHC917517 EQY917510:EQY917517 FAU917510:FAU917517 FKQ917510:FKQ917517 FUM917510:FUM917517 GEI917510:GEI917517 GOE917510:GOE917517 GYA917510:GYA917517 HHW917510:HHW917517 HRS917510:HRS917517 IBO917510:IBO917517 ILK917510:ILK917517 IVG917510:IVG917517 JFC917510:JFC917517 JOY917510:JOY917517 JYU917510:JYU917517 KIQ917510:KIQ917517 KSM917510:KSM917517 LCI917510:LCI917517 LME917510:LME917517 LWA917510:LWA917517 MFW917510:MFW917517 MPS917510:MPS917517 MZO917510:MZO917517 NJK917510:NJK917517 NTG917510:NTG917517 ODC917510:ODC917517 OMY917510:OMY917517 OWU917510:OWU917517 PGQ917510:PGQ917517 PQM917510:PQM917517 QAI917510:QAI917517 QKE917510:QKE917517 QUA917510:QUA917517 RDW917510:RDW917517 RNS917510:RNS917517 RXO917510:RXO917517 SHK917510:SHK917517 SRG917510:SRG917517 TBC917510:TBC917517 TKY917510:TKY917517 TUU917510:TUU917517 UEQ917510:UEQ917517 UOM917510:UOM917517 UYI917510:UYI917517 VIE917510:VIE917517 VSA917510:VSA917517 WBW917510:WBW917517 WLS917510:WLS917517 WVO917510:WVO917517 G983046:G983053 JC983046:JC983053 SY983046:SY983053 ACU983046:ACU983053 AMQ983046:AMQ983053 AWM983046:AWM983053 BGI983046:BGI983053 BQE983046:BQE983053 CAA983046:CAA983053 CJW983046:CJW983053 CTS983046:CTS983053 DDO983046:DDO983053 DNK983046:DNK983053 DXG983046:DXG983053 EHC983046:EHC983053 EQY983046:EQY983053 FAU983046:FAU983053 FKQ983046:FKQ983053 FUM983046:FUM983053 GEI983046:GEI983053 GOE983046:GOE983053 GYA983046:GYA983053 HHW983046:HHW983053 HRS983046:HRS983053 IBO983046:IBO983053 ILK983046:ILK983053 IVG983046:IVG983053 JFC983046:JFC983053 JOY983046:JOY983053 JYU983046:JYU983053 KIQ983046:KIQ983053 KSM983046:KSM983053 LCI983046:LCI983053 LME983046:LME983053 LWA983046:LWA983053 MFW983046:MFW983053 MPS983046:MPS983053 MZO983046:MZO983053 NJK983046:NJK983053 NTG983046:NTG983053 ODC983046:ODC983053 OMY983046:OMY983053 OWU983046:OWU983053 PGQ983046:PGQ983053 PQM983046:PQM983053 QAI983046:QAI983053 QKE983046:QKE983053 QUA983046:QUA983053 RDW983046:RDW983053 RNS983046:RNS983053 RXO983046:RXO983053 SHK983046:SHK983053 SRG983046:SRG983053 TBC983046:TBC983053 TKY983046:TKY983053 TUU983046:TUU983053 UEQ983046:UEQ983053 UOM983046:UOM983053 UYI983046:UYI983053 VIE983046:VIE983053 VSA983046:VSA983053 WBW983046:WBW983053</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00F58-5B32-4A04-9A2C-3335118796A9}">
  <sheetPr>
    <tabColor theme="8"/>
  </sheetPr>
  <dimension ref="A1:AC61"/>
  <sheetViews>
    <sheetView view="pageBreakPreview" zoomScale="115" zoomScaleNormal="100" zoomScaleSheetLayoutView="115" workbookViewId="0">
      <selection activeCell="B3" sqref="B3"/>
    </sheetView>
  </sheetViews>
  <sheetFormatPr defaultColWidth="3.36328125" defaultRowHeight="17.25" customHeight="1"/>
  <cols>
    <col min="1" max="1" width="1.6328125" style="944" customWidth="1"/>
    <col min="2" max="6" width="4.90625" style="944" customWidth="1"/>
    <col min="7" max="7" width="5.26953125" style="944" customWidth="1"/>
    <col min="8" max="11" width="3.36328125" style="944" customWidth="1"/>
    <col min="12" max="12" width="2" style="944" customWidth="1"/>
    <col min="13" max="13" width="3.90625" style="944" customWidth="1"/>
    <col min="14" max="16" width="4.90625" style="944" customWidth="1"/>
    <col min="17" max="28" width="3.36328125" style="944" customWidth="1"/>
    <col min="29" max="29" width="2" style="944" customWidth="1"/>
    <col min="30" max="16384" width="3.36328125" style="944"/>
  </cols>
  <sheetData>
    <row r="1" spans="1:29" ht="20.149999999999999" customHeight="1"/>
    <row r="2" spans="1:29" ht="20.149999999999999" customHeight="1">
      <c r="A2" s="945"/>
      <c r="B2" s="945" t="s">
        <v>1466</v>
      </c>
      <c r="C2" s="945"/>
      <c r="D2" s="945"/>
      <c r="E2" s="945"/>
      <c r="F2" s="945"/>
      <c r="G2" s="945"/>
      <c r="H2" s="945"/>
      <c r="I2" s="945"/>
      <c r="J2" s="945"/>
      <c r="K2" s="945"/>
      <c r="L2" s="945"/>
      <c r="M2" s="945"/>
      <c r="N2" s="945"/>
      <c r="O2" s="945"/>
      <c r="P2" s="945"/>
      <c r="Q2" s="945"/>
      <c r="R2" s="945"/>
      <c r="S2" s="945"/>
      <c r="T2" s="3084" t="s">
        <v>1434</v>
      </c>
      <c r="U2" s="3084"/>
      <c r="V2" s="3084"/>
      <c r="W2" s="3084"/>
      <c r="X2" s="3084"/>
      <c r="Y2" s="3084"/>
      <c r="Z2" s="3084"/>
      <c r="AA2" s="3084"/>
      <c r="AB2" s="3084"/>
      <c r="AC2" s="945"/>
    </row>
    <row r="3" spans="1:29" ht="20.149999999999999" customHeight="1">
      <c r="A3" s="945"/>
      <c r="B3" s="945"/>
      <c r="C3" s="945"/>
      <c r="D3" s="945"/>
      <c r="E3" s="945"/>
      <c r="F3" s="945"/>
      <c r="G3" s="945"/>
      <c r="H3" s="945"/>
      <c r="I3" s="945"/>
      <c r="J3" s="945"/>
      <c r="K3" s="945"/>
      <c r="L3" s="945"/>
      <c r="M3" s="945"/>
      <c r="N3" s="945"/>
      <c r="O3" s="945"/>
      <c r="P3" s="945"/>
      <c r="Q3" s="945"/>
      <c r="R3" s="945"/>
      <c r="S3" s="945"/>
      <c r="T3" s="946"/>
      <c r="U3" s="946"/>
      <c r="V3" s="946"/>
      <c r="W3" s="946"/>
      <c r="X3" s="946"/>
      <c r="Y3" s="946"/>
      <c r="Z3" s="946"/>
      <c r="AA3" s="946"/>
      <c r="AB3" s="946"/>
      <c r="AC3" s="945"/>
    </row>
    <row r="4" spans="1:29" ht="20.149999999999999" customHeight="1">
      <c r="A4" s="3085" t="s">
        <v>1435</v>
      </c>
      <c r="B4" s="3086"/>
      <c r="C4" s="3086"/>
      <c r="D4" s="3086"/>
      <c r="E4" s="3086"/>
      <c r="F4" s="3086"/>
      <c r="G4" s="3086"/>
      <c r="H4" s="3086"/>
      <c r="I4" s="3086"/>
      <c r="J4" s="3086"/>
      <c r="K4" s="3086"/>
      <c r="L4" s="3086"/>
      <c r="M4" s="3086"/>
      <c r="N4" s="3086"/>
      <c r="O4" s="3086"/>
      <c r="P4" s="3086"/>
      <c r="Q4" s="3086"/>
      <c r="R4" s="3086"/>
      <c r="S4" s="3086"/>
      <c r="T4" s="3086"/>
      <c r="U4" s="3086"/>
      <c r="V4" s="3086"/>
      <c r="W4" s="3086"/>
      <c r="X4" s="3086"/>
      <c r="Y4" s="3086"/>
      <c r="Z4" s="3086"/>
      <c r="AA4" s="3086"/>
      <c r="AB4" s="3086"/>
      <c r="AC4" s="3086"/>
    </row>
    <row r="5" spans="1:29" ht="20.149999999999999" customHeight="1">
      <c r="A5" s="945"/>
      <c r="B5" s="945"/>
      <c r="C5" s="945"/>
      <c r="D5" s="945"/>
      <c r="E5" s="945"/>
      <c r="F5" s="945"/>
      <c r="G5" s="945"/>
      <c r="H5" s="945"/>
      <c r="I5" s="945"/>
      <c r="J5" s="945"/>
      <c r="K5" s="945"/>
      <c r="L5" s="945"/>
      <c r="M5" s="945"/>
      <c r="N5" s="945"/>
      <c r="O5" s="945"/>
      <c r="P5" s="945"/>
      <c r="Q5" s="945"/>
      <c r="R5" s="945"/>
      <c r="S5" s="945"/>
      <c r="T5" s="945"/>
      <c r="U5" s="945"/>
      <c r="V5" s="945"/>
      <c r="W5" s="945"/>
      <c r="X5" s="945"/>
      <c r="Y5" s="945"/>
      <c r="Z5" s="945"/>
      <c r="AA5" s="945"/>
      <c r="AB5" s="945"/>
      <c r="AC5" s="945"/>
    </row>
    <row r="6" spans="1:29" s="948" customFormat="1" ht="20.149999999999999" customHeight="1">
      <c r="A6" s="947"/>
      <c r="B6" s="947" t="s">
        <v>1436</v>
      </c>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row>
    <row r="7" spans="1:29" ht="20.149999999999999" customHeight="1" thickBot="1">
      <c r="A7" s="945"/>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row>
    <row r="8" spans="1:29" ht="30" customHeight="1">
      <c r="A8" s="945"/>
      <c r="B8" s="3087" t="s">
        <v>1437</v>
      </c>
      <c r="C8" s="3088"/>
      <c r="D8" s="3088"/>
      <c r="E8" s="3088"/>
      <c r="F8" s="3089"/>
      <c r="G8" s="3090" t="s">
        <v>1438</v>
      </c>
      <c r="H8" s="3091"/>
      <c r="I8" s="3091"/>
      <c r="J8" s="3091"/>
      <c r="K8" s="3091"/>
      <c r="L8" s="3091"/>
      <c r="M8" s="3091"/>
      <c r="N8" s="3091"/>
      <c r="O8" s="3091"/>
      <c r="P8" s="3091"/>
      <c r="Q8" s="3091"/>
      <c r="R8" s="3091"/>
      <c r="S8" s="3091"/>
      <c r="T8" s="3091"/>
      <c r="U8" s="3091"/>
      <c r="V8" s="3091"/>
      <c r="W8" s="3091"/>
      <c r="X8" s="3091"/>
      <c r="Y8" s="3091"/>
      <c r="Z8" s="3091"/>
      <c r="AA8" s="3091"/>
      <c r="AB8" s="3092"/>
      <c r="AC8" s="945"/>
    </row>
    <row r="9" spans="1:29" ht="36" customHeight="1">
      <c r="A9" s="945"/>
      <c r="B9" s="3093" t="s">
        <v>1439</v>
      </c>
      <c r="C9" s="3094"/>
      <c r="D9" s="3094"/>
      <c r="E9" s="3094"/>
      <c r="F9" s="3095"/>
      <c r="G9" s="3096"/>
      <c r="H9" s="3097"/>
      <c r="I9" s="3097"/>
      <c r="J9" s="3097"/>
      <c r="K9" s="3097"/>
      <c r="L9" s="3097"/>
      <c r="M9" s="3097"/>
      <c r="N9" s="3097"/>
      <c r="O9" s="3097"/>
      <c r="P9" s="3097"/>
      <c r="Q9" s="3097"/>
      <c r="R9" s="3097"/>
      <c r="S9" s="3097"/>
      <c r="T9" s="3097"/>
      <c r="U9" s="3097"/>
      <c r="V9" s="3097"/>
      <c r="W9" s="3097"/>
      <c r="X9" s="3097"/>
      <c r="Y9" s="3097"/>
      <c r="Z9" s="3097"/>
      <c r="AA9" s="3097"/>
      <c r="AB9" s="3098"/>
      <c r="AC9" s="945"/>
    </row>
    <row r="10" spans="1:29" ht="19.5" customHeight="1">
      <c r="A10" s="945"/>
      <c r="B10" s="3099" t="s">
        <v>1440</v>
      </c>
      <c r="C10" s="3100"/>
      <c r="D10" s="3100"/>
      <c r="E10" s="3100"/>
      <c r="F10" s="3101"/>
      <c r="G10" s="3108" t="s">
        <v>1441</v>
      </c>
      <c r="H10" s="3109"/>
      <c r="I10" s="3109"/>
      <c r="J10" s="3109"/>
      <c r="K10" s="3109"/>
      <c r="L10" s="3109"/>
      <c r="M10" s="3109"/>
      <c r="N10" s="3109"/>
      <c r="O10" s="3109"/>
      <c r="P10" s="3109"/>
      <c r="Q10" s="3109"/>
      <c r="R10" s="3109"/>
      <c r="S10" s="3109"/>
      <c r="T10" s="3110"/>
      <c r="U10" s="3114" t="s">
        <v>1442</v>
      </c>
      <c r="V10" s="3115"/>
      <c r="W10" s="3115"/>
      <c r="X10" s="3115"/>
      <c r="Y10" s="3115"/>
      <c r="Z10" s="3115"/>
      <c r="AA10" s="3115"/>
      <c r="AB10" s="3116"/>
      <c r="AC10" s="945"/>
    </row>
    <row r="11" spans="1:29" ht="19.5" customHeight="1">
      <c r="A11" s="945"/>
      <c r="B11" s="3102"/>
      <c r="C11" s="3103"/>
      <c r="D11" s="3103"/>
      <c r="E11" s="3103"/>
      <c r="F11" s="3104"/>
      <c r="G11" s="3111"/>
      <c r="H11" s="3112"/>
      <c r="I11" s="3112"/>
      <c r="J11" s="3112"/>
      <c r="K11" s="3112"/>
      <c r="L11" s="3112"/>
      <c r="M11" s="3112"/>
      <c r="N11" s="3112"/>
      <c r="O11" s="3112"/>
      <c r="P11" s="3112"/>
      <c r="Q11" s="3112"/>
      <c r="R11" s="3112"/>
      <c r="S11" s="3112"/>
      <c r="T11" s="3113"/>
      <c r="U11" s="3117"/>
      <c r="V11" s="3118"/>
      <c r="W11" s="3118"/>
      <c r="X11" s="3118"/>
      <c r="Y11" s="3118"/>
      <c r="Z11" s="3118"/>
      <c r="AA11" s="3118"/>
      <c r="AB11" s="3119"/>
      <c r="AC11" s="945"/>
    </row>
    <row r="12" spans="1:29" ht="24.75" customHeight="1">
      <c r="A12" s="945"/>
      <c r="B12" s="3105"/>
      <c r="C12" s="3106"/>
      <c r="D12" s="3106"/>
      <c r="E12" s="3106"/>
      <c r="F12" s="3107"/>
      <c r="G12" s="3120" t="s">
        <v>1443</v>
      </c>
      <c r="H12" s="3121"/>
      <c r="I12" s="3121"/>
      <c r="J12" s="3121"/>
      <c r="K12" s="3121"/>
      <c r="L12" s="3121"/>
      <c r="M12" s="3121"/>
      <c r="N12" s="3121"/>
      <c r="O12" s="3121"/>
      <c r="P12" s="3121"/>
      <c r="Q12" s="3121"/>
      <c r="R12" s="3121"/>
      <c r="S12" s="3121"/>
      <c r="T12" s="3122"/>
      <c r="U12" s="949"/>
      <c r="V12" s="949"/>
      <c r="W12" s="949"/>
      <c r="X12" s="949" t="s">
        <v>1444</v>
      </c>
      <c r="Y12" s="949"/>
      <c r="Z12" s="949" t="s">
        <v>1445</v>
      </c>
      <c r="AA12" s="949"/>
      <c r="AB12" s="950" t="s">
        <v>1446</v>
      </c>
      <c r="AC12" s="945"/>
    </row>
    <row r="13" spans="1:29" ht="62.25" customHeight="1" thickBot="1">
      <c r="A13" s="945"/>
      <c r="B13" s="3099" t="s">
        <v>1447</v>
      </c>
      <c r="C13" s="3100"/>
      <c r="D13" s="3100"/>
      <c r="E13" s="3100"/>
      <c r="F13" s="3101"/>
      <c r="G13" s="3123" t="s">
        <v>1448</v>
      </c>
      <c r="H13" s="3124"/>
      <c r="I13" s="3124"/>
      <c r="J13" s="3124"/>
      <c r="K13" s="3124"/>
      <c r="L13" s="3124"/>
      <c r="M13" s="3124"/>
      <c r="N13" s="3124"/>
      <c r="O13" s="3124"/>
      <c r="P13" s="3124"/>
      <c r="Q13" s="3124"/>
      <c r="R13" s="3124"/>
      <c r="S13" s="3124"/>
      <c r="T13" s="3124"/>
      <c r="U13" s="3124"/>
      <c r="V13" s="3124"/>
      <c r="W13" s="3124"/>
      <c r="X13" s="3124"/>
      <c r="Y13" s="3124"/>
      <c r="Z13" s="3124"/>
      <c r="AA13" s="3124"/>
      <c r="AB13" s="3125"/>
      <c r="AC13" s="945"/>
    </row>
    <row r="14" spans="1:29" ht="33.75" customHeight="1">
      <c r="A14" s="945"/>
      <c r="B14" s="3127" t="s">
        <v>1449</v>
      </c>
      <c r="C14" s="951"/>
      <c r="D14" s="3130" t="s">
        <v>1450</v>
      </c>
      <c r="E14" s="3131"/>
      <c r="F14" s="3131"/>
      <c r="G14" s="3131"/>
      <c r="H14" s="3131"/>
      <c r="I14" s="3131"/>
      <c r="J14" s="3131"/>
      <c r="K14" s="3131"/>
      <c r="L14" s="3131"/>
      <c r="M14" s="3131"/>
      <c r="N14" s="3131"/>
      <c r="O14" s="3131"/>
      <c r="P14" s="3131"/>
      <c r="Q14" s="3132" t="s">
        <v>1451</v>
      </c>
      <c r="R14" s="3132"/>
      <c r="S14" s="3132"/>
      <c r="T14" s="3132"/>
      <c r="U14" s="3132"/>
      <c r="V14" s="3132"/>
      <c r="W14" s="3132"/>
      <c r="X14" s="3132"/>
      <c r="Y14" s="3132"/>
      <c r="Z14" s="3132"/>
      <c r="AA14" s="3132"/>
      <c r="AB14" s="3133"/>
      <c r="AC14" s="945"/>
    </row>
    <row r="15" spans="1:29" ht="33.75" customHeight="1">
      <c r="A15" s="945"/>
      <c r="B15" s="3128"/>
      <c r="C15" s="949"/>
      <c r="D15" s="3120" t="s">
        <v>1452</v>
      </c>
      <c r="E15" s="3121"/>
      <c r="F15" s="3121"/>
      <c r="G15" s="3121"/>
      <c r="H15" s="3121"/>
      <c r="I15" s="3121"/>
      <c r="J15" s="3121"/>
      <c r="K15" s="3121"/>
      <c r="L15" s="3121"/>
      <c r="M15" s="3121"/>
      <c r="N15" s="3121"/>
      <c r="O15" s="3121"/>
      <c r="P15" s="3121"/>
      <c r="Q15" s="3134" t="s">
        <v>1453</v>
      </c>
      <c r="R15" s="3134"/>
      <c r="S15" s="3134"/>
      <c r="T15" s="3134"/>
      <c r="U15" s="3134"/>
      <c r="V15" s="3134"/>
      <c r="W15" s="3134"/>
      <c r="X15" s="3134"/>
      <c r="Y15" s="3134"/>
      <c r="Z15" s="3134"/>
      <c r="AA15" s="3134"/>
      <c r="AB15" s="3135"/>
      <c r="AC15" s="945"/>
    </row>
    <row r="16" spans="1:29" ht="33.75" customHeight="1">
      <c r="A16" s="945"/>
      <c r="B16" s="3128"/>
      <c r="C16" s="949"/>
      <c r="D16" s="3120" t="s">
        <v>1454</v>
      </c>
      <c r="E16" s="3121"/>
      <c r="F16" s="3121"/>
      <c r="G16" s="3121"/>
      <c r="H16" s="3121"/>
      <c r="I16" s="3121"/>
      <c r="J16" s="3121"/>
      <c r="K16" s="3121"/>
      <c r="L16" s="3121"/>
      <c r="M16" s="3121"/>
      <c r="N16" s="3121"/>
      <c r="O16" s="3121"/>
      <c r="P16" s="3121"/>
      <c r="Q16" s="952" t="s">
        <v>1455</v>
      </c>
      <c r="R16" s="952"/>
      <c r="S16" s="952"/>
      <c r="T16" s="952"/>
      <c r="U16" s="952"/>
      <c r="V16" s="952"/>
      <c r="W16" s="952"/>
      <c r="X16" s="952"/>
      <c r="Y16" s="952"/>
      <c r="Z16" s="952"/>
      <c r="AA16" s="952"/>
      <c r="AB16" s="953"/>
      <c r="AC16" s="945"/>
    </row>
    <row r="17" spans="1:29" ht="33.75" customHeight="1">
      <c r="A17" s="945"/>
      <c r="B17" s="3128"/>
      <c r="C17" s="949"/>
      <c r="D17" s="3120" t="s">
        <v>1456</v>
      </c>
      <c r="E17" s="3121"/>
      <c r="F17" s="3121"/>
      <c r="G17" s="3121"/>
      <c r="H17" s="3121"/>
      <c r="I17" s="3121"/>
      <c r="J17" s="3121"/>
      <c r="K17" s="3121"/>
      <c r="L17" s="3121"/>
      <c r="M17" s="3121"/>
      <c r="N17" s="3121"/>
      <c r="O17" s="3121"/>
      <c r="P17" s="3121"/>
      <c r="Q17" s="952" t="s">
        <v>1457</v>
      </c>
      <c r="R17" s="952"/>
      <c r="S17" s="952"/>
      <c r="T17" s="952"/>
      <c r="U17" s="952"/>
      <c r="V17" s="952"/>
      <c r="W17" s="952"/>
      <c r="X17" s="952"/>
      <c r="Y17" s="952"/>
      <c r="Z17" s="952"/>
      <c r="AA17" s="952"/>
      <c r="AB17" s="953"/>
      <c r="AC17" s="945"/>
    </row>
    <row r="18" spans="1:29" ht="33.75" customHeight="1">
      <c r="A18" s="945"/>
      <c r="B18" s="3128"/>
      <c r="C18" s="954"/>
      <c r="D18" s="3120" t="s">
        <v>1458</v>
      </c>
      <c r="E18" s="3121"/>
      <c r="F18" s="3121"/>
      <c r="G18" s="3121"/>
      <c r="H18" s="3121"/>
      <c r="I18" s="3121"/>
      <c r="J18" s="3121"/>
      <c r="K18" s="3121"/>
      <c r="L18" s="3121"/>
      <c r="M18" s="3121"/>
      <c r="N18" s="3121"/>
      <c r="O18" s="3121"/>
      <c r="P18" s="3121"/>
      <c r="Q18" s="952" t="s">
        <v>1457</v>
      </c>
      <c r="R18" s="952"/>
      <c r="S18" s="952"/>
      <c r="T18" s="952"/>
      <c r="U18" s="952"/>
      <c r="V18" s="952"/>
      <c r="W18" s="952"/>
      <c r="X18" s="952"/>
      <c r="Y18" s="952"/>
      <c r="Z18" s="952"/>
      <c r="AA18" s="952"/>
      <c r="AB18" s="953"/>
      <c r="AC18" s="945"/>
    </row>
    <row r="19" spans="1:29" ht="33.75" customHeight="1">
      <c r="A19" s="945"/>
      <c r="B19" s="3128"/>
      <c r="C19" s="955"/>
      <c r="D19" s="3120" t="s">
        <v>1459</v>
      </c>
      <c r="E19" s="3121"/>
      <c r="F19" s="3121"/>
      <c r="G19" s="3121"/>
      <c r="H19" s="3121"/>
      <c r="I19" s="3121"/>
      <c r="J19" s="3121"/>
      <c r="K19" s="3121"/>
      <c r="L19" s="3121"/>
      <c r="M19" s="3121"/>
      <c r="N19" s="3121"/>
      <c r="O19" s="3121"/>
      <c r="P19" s="3121"/>
      <c r="Q19" s="952" t="s">
        <v>1460</v>
      </c>
      <c r="R19" s="952"/>
      <c r="S19" s="952"/>
      <c r="T19" s="952"/>
      <c r="U19" s="952"/>
      <c r="V19" s="952"/>
      <c r="W19" s="952"/>
      <c r="X19" s="952"/>
      <c r="Y19" s="952"/>
      <c r="Z19" s="952"/>
      <c r="AA19" s="952"/>
      <c r="AB19" s="953"/>
      <c r="AC19" s="945"/>
    </row>
    <row r="20" spans="1:29" ht="33.75" customHeight="1">
      <c r="A20" s="945"/>
      <c r="B20" s="3128"/>
      <c r="C20" s="955"/>
      <c r="D20" s="3120" t="s">
        <v>1461</v>
      </c>
      <c r="E20" s="3121"/>
      <c r="F20" s="3121"/>
      <c r="G20" s="3121"/>
      <c r="H20" s="3121"/>
      <c r="I20" s="3121"/>
      <c r="J20" s="3121"/>
      <c r="K20" s="3121"/>
      <c r="L20" s="3121"/>
      <c r="M20" s="3121"/>
      <c r="N20" s="3121"/>
      <c r="O20" s="3121"/>
      <c r="P20" s="3121"/>
      <c r="Q20" s="956" t="s">
        <v>1462</v>
      </c>
      <c r="R20" s="956"/>
      <c r="S20" s="956"/>
      <c r="T20" s="956"/>
      <c r="U20" s="957"/>
      <c r="V20" s="957"/>
      <c r="W20" s="956"/>
      <c r="X20" s="956"/>
      <c r="Y20" s="956"/>
      <c r="Z20" s="956"/>
      <c r="AA20" s="956"/>
      <c r="AB20" s="958"/>
      <c r="AC20" s="945"/>
    </row>
    <row r="21" spans="1:29" ht="33.75" customHeight="1" thickBot="1">
      <c r="A21" s="945"/>
      <c r="B21" s="3129"/>
      <c r="C21" s="959"/>
      <c r="D21" s="3136" t="s">
        <v>1463</v>
      </c>
      <c r="E21" s="3137"/>
      <c r="F21" s="3137"/>
      <c r="G21" s="3137"/>
      <c r="H21" s="3137"/>
      <c r="I21" s="3137"/>
      <c r="J21" s="3137"/>
      <c r="K21" s="3137"/>
      <c r="L21" s="3137"/>
      <c r="M21" s="3137"/>
      <c r="N21" s="3137"/>
      <c r="O21" s="3137"/>
      <c r="P21" s="3137"/>
      <c r="Q21" s="960" t="s">
        <v>1464</v>
      </c>
      <c r="R21" s="960"/>
      <c r="S21" s="960"/>
      <c r="T21" s="960"/>
      <c r="U21" s="960"/>
      <c r="V21" s="960"/>
      <c r="W21" s="960"/>
      <c r="X21" s="960"/>
      <c r="Y21" s="960"/>
      <c r="Z21" s="960"/>
      <c r="AA21" s="960"/>
      <c r="AB21" s="961"/>
      <c r="AC21" s="945"/>
    </row>
    <row r="22" spans="1:29" ht="6.75" customHeight="1">
      <c r="A22" s="945"/>
      <c r="B22" s="3138"/>
      <c r="C22" s="3138"/>
      <c r="D22" s="3138"/>
      <c r="E22" s="3138"/>
      <c r="F22" s="3138"/>
      <c r="G22" s="3138"/>
      <c r="H22" s="3138"/>
      <c r="I22" s="3138"/>
      <c r="J22" s="3138"/>
      <c r="K22" s="3138"/>
      <c r="L22" s="3138"/>
      <c r="M22" s="3138"/>
      <c r="N22" s="3138"/>
      <c r="O22" s="3138"/>
      <c r="P22" s="3138"/>
      <c r="Q22" s="3138"/>
      <c r="R22" s="3138"/>
      <c r="S22" s="3138"/>
      <c r="T22" s="3138"/>
      <c r="U22" s="3138"/>
      <c r="V22" s="3138"/>
      <c r="W22" s="3138"/>
      <c r="X22" s="3138"/>
      <c r="Y22" s="3138"/>
      <c r="Z22" s="3138"/>
      <c r="AA22" s="3138"/>
      <c r="AB22" s="3138"/>
      <c r="AC22" s="945"/>
    </row>
    <row r="23" spans="1:29" ht="21" customHeight="1">
      <c r="A23" s="962"/>
      <c r="B23" s="3139" t="s">
        <v>1465</v>
      </c>
      <c r="C23" s="3139"/>
      <c r="D23" s="3139"/>
      <c r="E23" s="3139"/>
      <c r="F23" s="3139"/>
      <c r="G23" s="3139"/>
      <c r="H23" s="3139"/>
      <c r="I23" s="3139"/>
      <c r="J23" s="3139"/>
      <c r="K23" s="3139"/>
      <c r="L23" s="3139"/>
      <c r="M23" s="3139"/>
      <c r="N23" s="3139"/>
      <c r="O23" s="3139"/>
      <c r="P23" s="3139"/>
      <c r="Q23" s="3139"/>
      <c r="R23" s="3139"/>
      <c r="S23" s="3139"/>
      <c r="T23" s="3139"/>
      <c r="U23" s="3139"/>
      <c r="V23" s="3139"/>
      <c r="W23" s="3139"/>
      <c r="X23" s="3139"/>
      <c r="Y23" s="3139"/>
      <c r="Z23" s="3139"/>
      <c r="AA23" s="3139"/>
      <c r="AB23" s="3139"/>
      <c r="AC23" s="963"/>
    </row>
    <row r="24" spans="1:29" ht="21" customHeight="1">
      <c r="A24" s="962"/>
      <c r="B24" s="3139"/>
      <c r="C24" s="3139"/>
      <c r="D24" s="3139"/>
      <c r="E24" s="3139"/>
      <c r="F24" s="3139"/>
      <c r="G24" s="3139"/>
      <c r="H24" s="3139"/>
      <c r="I24" s="3139"/>
      <c r="J24" s="3139"/>
      <c r="K24" s="3139"/>
      <c r="L24" s="3139"/>
      <c r="M24" s="3139"/>
      <c r="N24" s="3139"/>
      <c r="O24" s="3139"/>
      <c r="P24" s="3139"/>
      <c r="Q24" s="3139"/>
      <c r="R24" s="3139"/>
      <c r="S24" s="3139"/>
      <c r="T24" s="3139"/>
      <c r="U24" s="3139"/>
      <c r="V24" s="3139"/>
      <c r="W24" s="3139"/>
      <c r="X24" s="3139"/>
      <c r="Y24" s="3139"/>
      <c r="Z24" s="3139"/>
      <c r="AA24" s="3139"/>
      <c r="AB24" s="3139"/>
      <c r="AC24" s="963"/>
    </row>
    <row r="25" spans="1:29" ht="21" customHeight="1">
      <c r="A25" s="945"/>
      <c r="B25" s="3139"/>
      <c r="C25" s="3139"/>
      <c r="D25" s="3139"/>
      <c r="E25" s="3139"/>
      <c r="F25" s="3139"/>
      <c r="G25" s="3139"/>
      <c r="H25" s="3139"/>
      <c r="I25" s="3139"/>
      <c r="J25" s="3139"/>
      <c r="K25" s="3139"/>
      <c r="L25" s="3139"/>
      <c r="M25" s="3139"/>
      <c r="N25" s="3139"/>
      <c r="O25" s="3139"/>
      <c r="P25" s="3139"/>
      <c r="Q25" s="3139"/>
      <c r="R25" s="3139"/>
      <c r="S25" s="3139"/>
      <c r="T25" s="3139"/>
      <c r="U25" s="3139"/>
      <c r="V25" s="3139"/>
      <c r="W25" s="3139"/>
      <c r="X25" s="3139"/>
      <c r="Y25" s="3139"/>
      <c r="Z25" s="3139"/>
      <c r="AA25" s="3139"/>
      <c r="AB25" s="3139"/>
      <c r="AC25" s="963"/>
    </row>
    <row r="26" spans="1:29" ht="16.5" customHeight="1">
      <c r="A26" s="947"/>
      <c r="B26" s="3139"/>
      <c r="C26" s="3139"/>
      <c r="D26" s="3139"/>
      <c r="E26" s="3139"/>
      <c r="F26" s="3139"/>
      <c r="G26" s="3139"/>
      <c r="H26" s="3139"/>
      <c r="I26" s="3139"/>
      <c r="J26" s="3139"/>
      <c r="K26" s="3139"/>
      <c r="L26" s="3139"/>
      <c r="M26" s="3139"/>
      <c r="N26" s="3139"/>
      <c r="O26" s="3139"/>
      <c r="P26" s="3139"/>
      <c r="Q26" s="3139"/>
      <c r="R26" s="3139"/>
      <c r="S26" s="3139"/>
      <c r="T26" s="3139"/>
      <c r="U26" s="3139"/>
      <c r="V26" s="3139"/>
      <c r="W26" s="3139"/>
      <c r="X26" s="3139"/>
      <c r="Y26" s="3139"/>
      <c r="Z26" s="3139"/>
      <c r="AA26" s="3139"/>
      <c r="AB26" s="3139"/>
      <c r="AC26" s="963"/>
    </row>
    <row r="27" spans="1:29" ht="24" customHeight="1">
      <c r="A27" s="947"/>
      <c r="B27" s="3139"/>
      <c r="C27" s="3139"/>
      <c r="D27" s="3139"/>
      <c r="E27" s="3139"/>
      <c r="F27" s="3139"/>
      <c r="G27" s="3139"/>
      <c r="H27" s="3139"/>
      <c r="I27" s="3139"/>
      <c r="J27" s="3139"/>
      <c r="K27" s="3139"/>
      <c r="L27" s="3139"/>
      <c r="M27" s="3139"/>
      <c r="N27" s="3139"/>
      <c r="O27" s="3139"/>
      <c r="P27" s="3139"/>
      <c r="Q27" s="3139"/>
      <c r="R27" s="3139"/>
      <c r="S27" s="3139"/>
      <c r="T27" s="3139"/>
      <c r="U27" s="3139"/>
      <c r="V27" s="3139"/>
      <c r="W27" s="3139"/>
      <c r="X27" s="3139"/>
      <c r="Y27" s="3139"/>
      <c r="Z27" s="3139"/>
      <c r="AA27" s="3139"/>
      <c r="AB27" s="3139"/>
      <c r="AC27" s="963"/>
    </row>
    <row r="28" spans="1:29" ht="24" customHeight="1">
      <c r="A28" s="947"/>
      <c r="B28" s="3139"/>
      <c r="C28" s="3139"/>
      <c r="D28" s="3139"/>
      <c r="E28" s="3139"/>
      <c r="F28" s="3139"/>
      <c r="G28" s="3139"/>
      <c r="H28" s="3139"/>
      <c r="I28" s="3139"/>
      <c r="J28" s="3139"/>
      <c r="K28" s="3139"/>
      <c r="L28" s="3139"/>
      <c r="M28" s="3139"/>
      <c r="N28" s="3139"/>
      <c r="O28" s="3139"/>
      <c r="P28" s="3139"/>
      <c r="Q28" s="3139"/>
      <c r="R28" s="3139"/>
      <c r="S28" s="3139"/>
      <c r="T28" s="3139"/>
      <c r="U28" s="3139"/>
      <c r="V28" s="3139"/>
      <c r="W28" s="3139"/>
      <c r="X28" s="3139"/>
      <c r="Y28" s="3139"/>
      <c r="Z28" s="3139"/>
      <c r="AA28" s="3139"/>
      <c r="AB28" s="3139"/>
      <c r="AC28" s="963"/>
    </row>
    <row r="29" spans="1:29" ht="3" customHeight="1">
      <c r="A29" s="964"/>
      <c r="B29" s="965"/>
      <c r="C29" s="966"/>
      <c r="D29" s="964"/>
      <c r="E29" s="964"/>
      <c r="F29" s="964"/>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row>
    <row r="30" spans="1:29" ht="24" customHeight="1">
      <c r="A30" s="947"/>
      <c r="B30" s="967"/>
      <c r="C30" s="3126"/>
      <c r="D30" s="3126"/>
      <c r="E30" s="3126"/>
      <c r="F30" s="3126"/>
      <c r="G30" s="3126"/>
      <c r="H30" s="3126"/>
      <c r="I30" s="3126"/>
      <c r="J30" s="3126"/>
      <c r="K30" s="3126"/>
      <c r="L30" s="3126"/>
      <c r="M30" s="3126"/>
      <c r="N30" s="3126"/>
      <c r="O30" s="3126"/>
      <c r="P30" s="3126"/>
      <c r="Q30" s="3126"/>
      <c r="R30" s="3126"/>
      <c r="S30" s="3126"/>
      <c r="T30" s="3126"/>
      <c r="U30" s="3126"/>
      <c r="V30" s="3126"/>
      <c r="W30" s="3126"/>
      <c r="X30" s="3126"/>
      <c r="Y30" s="3126"/>
      <c r="Z30" s="3126"/>
      <c r="AA30" s="3126"/>
      <c r="AB30" s="3126"/>
      <c r="AC30" s="3126"/>
    </row>
    <row r="31" spans="1:29" ht="24" customHeight="1">
      <c r="A31" s="947"/>
      <c r="B31" s="967"/>
      <c r="C31" s="3126"/>
      <c r="D31" s="3126"/>
      <c r="E31" s="3126"/>
      <c r="F31" s="3126"/>
      <c r="G31" s="3126"/>
      <c r="H31" s="3126"/>
      <c r="I31" s="3126"/>
      <c r="J31" s="3126"/>
      <c r="K31" s="3126"/>
      <c r="L31" s="3126"/>
      <c r="M31" s="3126"/>
      <c r="N31" s="3126"/>
      <c r="O31" s="3126"/>
      <c r="P31" s="3126"/>
      <c r="Q31" s="3126"/>
      <c r="R31" s="3126"/>
      <c r="S31" s="3126"/>
      <c r="T31" s="3126"/>
      <c r="U31" s="3126"/>
      <c r="V31" s="3126"/>
      <c r="W31" s="3126"/>
      <c r="X31" s="3126"/>
      <c r="Y31" s="3126"/>
      <c r="Z31" s="3126"/>
      <c r="AA31" s="3126"/>
      <c r="AB31" s="3126"/>
      <c r="AC31" s="3126"/>
    </row>
    <row r="32" spans="1:29" ht="24" customHeight="1">
      <c r="A32" s="947"/>
      <c r="B32" s="968"/>
      <c r="C32" s="947"/>
      <c r="D32" s="947"/>
      <c r="E32" s="947"/>
      <c r="F32" s="947"/>
      <c r="G32" s="947"/>
      <c r="H32" s="947"/>
      <c r="I32" s="947"/>
      <c r="J32" s="947"/>
      <c r="K32" s="947"/>
      <c r="L32" s="947"/>
      <c r="M32" s="947"/>
      <c r="N32" s="947"/>
      <c r="O32" s="947"/>
      <c r="P32" s="947"/>
      <c r="Q32" s="947"/>
      <c r="R32" s="947"/>
      <c r="S32" s="947"/>
      <c r="T32" s="947"/>
      <c r="U32" s="947"/>
      <c r="V32" s="947"/>
      <c r="W32" s="947"/>
      <c r="X32" s="947"/>
      <c r="Y32" s="947"/>
      <c r="Z32" s="947"/>
      <c r="AA32" s="947"/>
      <c r="AB32" s="947"/>
      <c r="AC32" s="947"/>
    </row>
    <row r="33" spans="1:29" ht="24" customHeight="1">
      <c r="A33" s="947"/>
      <c r="B33" s="967"/>
      <c r="C33" s="3126"/>
      <c r="D33" s="3126"/>
      <c r="E33" s="3126"/>
      <c r="F33" s="3126"/>
      <c r="G33" s="3126"/>
      <c r="H33" s="3126"/>
      <c r="I33" s="3126"/>
      <c r="J33" s="3126"/>
      <c r="K33" s="3126"/>
      <c r="L33" s="3126"/>
      <c r="M33" s="3126"/>
      <c r="N33" s="3126"/>
      <c r="O33" s="3126"/>
      <c r="P33" s="3126"/>
      <c r="Q33" s="3126"/>
      <c r="R33" s="3126"/>
      <c r="S33" s="3126"/>
      <c r="T33" s="3126"/>
      <c r="U33" s="3126"/>
      <c r="V33" s="3126"/>
      <c r="W33" s="3126"/>
      <c r="X33" s="3126"/>
      <c r="Y33" s="3126"/>
      <c r="Z33" s="3126"/>
      <c r="AA33" s="3126"/>
      <c r="AB33" s="3126"/>
      <c r="AC33" s="3126"/>
    </row>
    <row r="34" spans="1:29" ht="24" customHeight="1">
      <c r="A34" s="947"/>
      <c r="B34" s="967"/>
      <c r="C34" s="3126"/>
      <c r="D34" s="3126"/>
      <c r="E34" s="3126"/>
      <c r="F34" s="3126"/>
      <c r="G34" s="3126"/>
      <c r="H34" s="3126"/>
      <c r="I34" s="3126"/>
      <c r="J34" s="3126"/>
      <c r="K34" s="3126"/>
      <c r="L34" s="3126"/>
      <c r="M34" s="3126"/>
      <c r="N34" s="3126"/>
      <c r="O34" s="3126"/>
      <c r="P34" s="3126"/>
      <c r="Q34" s="3126"/>
      <c r="R34" s="3126"/>
      <c r="S34" s="3126"/>
      <c r="T34" s="3126"/>
      <c r="U34" s="3126"/>
      <c r="V34" s="3126"/>
      <c r="W34" s="3126"/>
      <c r="X34" s="3126"/>
      <c r="Y34" s="3126"/>
      <c r="Z34" s="3126"/>
      <c r="AA34" s="3126"/>
      <c r="AB34" s="3126"/>
      <c r="AC34" s="3126"/>
    </row>
    <row r="35" spans="1:29" ht="24" customHeight="1">
      <c r="A35" s="947"/>
      <c r="B35" s="968"/>
      <c r="C35" s="947"/>
      <c r="D35" s="947"/>
      <c r="E35" s="947"/>
      <c r="F35" s="947"/>
      <c r="G35" s="947"/>
      <c r="H35" s="947"/>
      <c r="I35" s="947"/>
      <c r="J35" s="947"/>
      <c r="K35" s="947"/>
      <c r="L35" s="947"/>
      <c r="M35" s="947"/>
      <c r="N35" s="947"/>
      <c r="O35" s="947"/>
      <c r="P35" s="947"/>
      <c r="Q35" s="947"/>
      <c r="R35" s="947"/>
      <c r="S35" s="947"/>
      <c r="T35" s="947"/>
      <c r="U35" s="947"/>
      <c r="V35" s="947"/>
      <c r="W35" s="947"/>
      <c r="X35" s="947"/>
      <c r="Y35" s="947"/>
      <c r="Z35" s="947"/>
      <c r="AA35" s="947"/>
      <c r="AB35" s="947"/>
      <c r="AC35" s="947"/>
    </row>
    <row r="36" spans="1:29" ht="24" customHeight="1">
      <c r="A36" s="947"/>
      <c r="B36" s="967"/>
      <c r="C36" s="3126"/>
      <c r="D36" s="3126"/>
      <c r="E36" s="3126"/>
      <c r="F36" s="3126"/>
      <c r="G36" s="3126"/>
      <c r="H36" s="3126"/>
      <c r="I36" s="3126"/>
      <c r="J36" s="3126"/>
      <c r="K36" s="3126"/>
      <c r="L36" s="3126"/>
      <c r="M36" s="3126"/>
      <c r="N36" s="3126"/>
      <c r="O36" s="3126"/>
      <c r="P36" s="3126"/>
      <c r="Q36" s="3126"/>
      <c r="R36" s="3126"/>
      <c r="S36" s="3126"/>
      <c r="T36" s="3126"/>
      <c r="U36" s="3126"/>
      <c r="V36" s="3126"/>
      <c r="W36" s="3126"/>
      <c r="X36" s="3126"/>
      <c r="Y36" s="3126"/>
      <c r="Z36" s="3126"/>
      <c r="AA36" s="3126"/>
      <c r="AB36" s="3126"/>
      <c r="AC36" s="3126"/>
    </row>
    <row r="37" spans="1:29" ht="24" customHeight="1">
      <c r="A37" s="947"/>
      <c r="B37" s="967"/>
      <c r="C37" s="3126"/>
      <c r="D37" s="3126"/>
      <c r="E37" s="3126"/>
      <c r="F37" s="3126"/>
      <c r="G37" s="3126"/>
      <c r="H37" s="3126"/>
      <c r="I37" s="3126"/>
      <c r="J37" s="3126"/>
      <c r="K37" s="3126"/>
      <c r="L37" s="3126"/>
      <c r="M37" s="3126"/>
      <c r="N37" s="3126"/>
      <c r="O37" s="3126"/>
      <c r="P37" s="3126"/>
      <c r="Q37" s="3126"/>
      <c r="R37" s="3126"/>
      <c r="S37" s="3126"/>
      <c r="T37" s="3126"/>
      <c r="U37" s="3126"/>
      <c r="V37" s="3126"/>
      <c r="W37" s="3126"/>
      <c r="X37" s="3126"/>
      <c r="Y37" s="3126"/>
      <c r="Z37" s="3126"/>
      <c r="AA37" s="3126"/>
      <c r="AB37" s="3126"/>
      <c r="AC37" s="3126"/>
    </row>
    <row r="38" spans="1:29" ht="24" customHeight="1">
      <c r="A38" s="947"/>
      <c r="B38" s="967"/>
      <c r="C38" s="969"/>
      <c r="D38" s="969"/>
      <c r="E38" s="969"/>
      <c r="F38" s="969"/>
      <c r="G38" s="969"/>
      <c r="H38" s="969"/>
      <c r="I38" s="969"/>
      <c r="J38" s="969"/>
      <c r="K38" s="969"/>
      <c r="L38" s="969"/>
      <c r="M38" s="969"/>
      <c r="N38" s="969"/>
      <c r="O38" s="969"/>
      <c r="P38" s="969"/>
      <c r="Q38" s="969"/>
      <c r="R38" s="969"/>
      <c r="S38" s="969"/>
      <c r="T38" s="969"/>
      <c r="U38" s="969"/>
      <c r="V38" s="969"/>
      <c r="W38" s="969"/>
      <c r="X38" s="969"/>
      <c r="Y38" s="969"/>
      <c r="Z38" s="969"/>
      <c r="AA38" s="969"/>
      <c r="AB38" s="969"/>
      <c r="AC38" s="969"/>
    </row>
    <row r="39" spans="1:29" ht="24" customHeight="1">
      <c r="A39" s="947"/>
      <c r="B39" s="967"/>
      <c r="C39" s="3126"/>
      <c r="D39" s="3126"/>
      <c r="E39" s="3126"/>
      <c r="F39" s="3126"/>
      <c r="G39" s="3126"/>
      <c r="H39" s="3126"/>
      <c r="I39" s="3126"/>
      <c r="J39" s="3126"/>
      <c r="K39" s="3126"/>
      <c r="L39" s="3126"/>
      <c r="M39" s="3126"/>
      <c r="N39" s="3126"/>
      <c r="O39" s="3126"/>
      <c r="P39" s="3126"/>
      <c r="Q39" s="3126"/>
      <c r="R39" s="3126"/>
      <c r="S39" s="3126"/>
      <c r="T39" s="3126"/>
      <c r="U39" s="3126"/>
      <c r="V39" s="3126"/>
      <c r="W39" s="3126"/>
      <c r="X39" s="3126"/>
      <c r="Y39" s="3126"/>
      <c r="Z39" s="3126"/>
      <c r="AA39" s="3126"/>
      <c r="AB39" s="3126"/>
      <c r="AC39" s="3126"/>
    </row>
    <row r="40" spans="1:29" ht="24" customHeight="1">
      <c r="A40" s="948"/>
      <c r="B40" s="970"/>
      <c r="C40" s="3140"/>
      <c r="D40" s="3140"/>
      <c r="E40" s="3140"/>
      <c r="F40" s="3140"/>
      <c r="G40" s="3140"/>
      <c r="H40" s="3140"/>
      <c r="I40" s="3140"/>
      <c r="J40" s="3140"/>
      <c r="K40" s="3140"/>
      <c r="L40" s="3140"/>
      <c r="M40" s="3140"/>
      <c r="N40" s="3140"/>
      <c r="O40" s="3140"/>
      <c r="P40" s="3140"/>
      <c r="Q40" s="3140"/>
      <c r="R40" s="3140"/>
      <c r="S40" s="3140"/>
      <c r="T40" s="3140"/>
      <c r="U40" s="3140"/>
      <c r="V40" s="3140"/>
      <c r="W40" s="3140"/>
      <c r="X40" s="3140"/>
      <c r="Y40" s="3140"/>
      <c r="Z40" s="3140"/>
      <c r="AA40" s="3140"/>
      <c r="AB40" s="3140"/>
      <c r="AC40" s="3140"/>
    </row>
    <row r="41" spans="1:29" ht="24" customHeight="1">
      <c r="A41" s="948"/>
      <c r="B41" s="948"/>
      <c r="C41" s="971"/>
      <c r="D41" s="971"/>
      <c r="E41" s="971"/>
      <c r="F41" s="971"/>
      <c r="G41" s="971"/>
      <c r="H41" s="971"/>
      <c r="I41" s="971"/>
      <c r="J41" s="971"/>
      <c r="K41" s="971"/>
      <c r="L41" s="971"/>
      <c r="M41" s="971"/>
      <c r="N41" s="971"/>
      <c r="O41" s="971"/>
      <c r="P41" s="971"/>
      <c r="Q41" s="971"/>
      <c r="R41" s="971"/>
      <c r="S41" s="971"/>
      <c r="T41" s="971"/>
      <c r="U41" s="971"/>
      <c r="V41" s="971"/>
      <c r="W41" s="971"/>
      <c r="X41" s="971"/>
      <c r="Y41" s="971"/>
      <c r="Z41" s="971"/>
      <c r="AA41" s="971"/>
      <c r="AB41" s="971"/>
      <c r="AC41" s="971"/>
    </row>
    <row r="42" spans="1:29" ht="24" customHeight="1">
      <c r="A42" s="972"/>
      <c r="C42" s="948"/>
      <c r="D42" s="948"/>
      <c r="E42" s="948"/>
      <c r="F42" s="948"/>
      <c r="G42" s="948"/>
      <c r="H42" s="948"/>
      <c r="I42" s="948"/>
      <c r="J42" s="948"/>
      <c r="K42" s="948"/>
      <c r="L42" s="948"/>
      <c r="M42" s="948"/>
      <c r="N42" s="948"/>
      <c r="O42" s="948"/>
      <c r="P42" s="948"/>
      <c r="Q42" s="948"/>
      <c r="R42" s="948"/>
      <c r="S42" s="948"/>
      <c r="T42" s="948"/>
      <c r="U42" s="948"/>
      <c r="V42" s="948"/>
      <c r="W42" s="948"/>
      <c r="X42" s="948"/>
      <c r="Y42" s="948"/>
      <c r="Z42" s="948"/>
      <c r="AA42" s="948"/>
      <c r="AB42" s="948"/>
      <c r="AC42" s="948"/>
    </row>
    <row r="43" spans="1:29" ht="24" customHeight="1">
      <c r="A43" s="948"/>
      <c r="B43" s="973"/>
      <c r="C43" s="948"/>
      <c r="D43" s="948"/>
      <c r="E43" s="948"/>
      <c r="F43" s="948"/>
      <c r="G43" s="948"/>
      <c r="H43" s="948"/>
      <c r="I43" s="948"/>
      <c r="J43" s="948"/>
      <c r="K43" s="948"/>
      <c r="L43" s="948"/>
      <c r="M43" s="948"/>
      <c r="N43" s="948"/>
      <c r="O43" s="948"/>
      <c r="P43" s="948"/>
      <c r="Q43" s="948"/>
      <c r="R43" s="948"/>
      <c r="S43" s="948"/>
      <c r="T43" s="948"/>
      <c r="U43" s="948"/>
      <c r="V43" s="948"/>
      <c r="W43" s="948"/>
      <c r="X43" s="948"/>
      <c r="Y43" s="948"/>
      <c r="Z43" s="948"/>
      <c r="AA43" s="948"/>
      <c r="AB43" s="948"/>
      <c r="AC43" s="948"/>
    </row>
    <row r="44" spans="1:29" ht="24" customHeight="1">
      <c r="A44" s="948"/>
      <c r="B44" s="970"/>
      <c r="C44" s="3140"/>
      <c r="D44" s="3140"/>
      <c r="E44" s="3140"/>
      <c r="F44" s="3140"/>
      <c r="G44" s="3140"/>
      <c r="H44" s="3140"/>
      <c r="I44" s="3140"/>
      <c r="J44" s="3140"/>
      <c r="K44" s="3140"/>
      <c r="L44" s="3140"/>
      <c r="M44" s="3140"/>
      <c r="N44" s="3140"/>
      <c r="O44" s="3140"/>
      <c r="P44" s="3140"/>
      <c r="Q44" s="3140"/>
      <c r="R44" s="3140"/>
      <c r="S44" s="3140"/>
      <c r="T44" s="3140"/>
      <c r="U44" s="3140"/>
      <c r="V44" s="3140"/>
      <c r="W44" s="3140"/>
      <c r="X44" s="3140"/>
      <c r="Y44" s="3140"/>
      <c r="Z44" s="3140"/>
      <c r="AA44" s="3140"/>
      <c r="AB44" s="3140"/>
      <c r="AC44" s="3140"/>
    </row>
    <row r="45" spans="1:29" ht="24" customHeight="1">
      <c r="A45" s="948"/>
      <c r="B45" s="970"/>
      <c r="C45" s="3140"/>
      <c r="D45" s="3140"/>
      <c r="E45" s="3140"/>
      <c r="F45" s="3140"/>
      <c r="G45" s="3140"/>
      <c r="H45" s="3140"/>
      <c r="I45" s="3140"/>
      <c r="J45" s="3140"/>
      <c r="K45" s="3140"/>
      <c r="L45" s="3140"/>
      <c r="M45" s="3140"/>
      <c r="N45" s="3140"/>
      <c r="O45" s="3140"/>
      <c r="P45" s="3140"/>
      <c r="Q45" s="3140"/>
      <c r="R45" s="3140"/>
      <c r="S45" s="3140"/>
      <c r="T45" s="3140"/>
      <c r="U45" s="3140"/>
      <c r="V45" s="3140"/>
      <c r="W45" s="3140"/>
      <c r="X45" s="3140"/>
      <c r="Y45" s="3140"/>
      <c r="Z45" s="3140"/>
      <c r="AA45" s="3140"/>
      <c r="AB45" s="3140"/>
      <c r="AC45" s="3140"/>
    </row>
    <row r="46" spans="1:29" ht="24" customHeight="1">
      <c r="A46" s="948"/>
      <c r="B46" s="973"/>
      <c r="C46" s="948"/>
      <c r="D46" s="948"/>
      <c r="E46" s="948"/>
      <c r="F46" s="948"/>
      <c r="G46" s="948"/>
      <c r="H46" s="948"/>
      <c r="I46" s="948"/>
      <c r="J46" s="948"/>
      <c r="K46" s="948"/>
      <c r="L46" s="948"/>
      <c r="M46" s="948"/>
      <c r="N46" s="948"/>
      <c r="O46" s="948"/>
      <c r="P46" s="948"/>
      <c r="Q46" s="948"/>
      <c r="R46" s="948"/>
      <c r="S46" s="948"/>
      <c r="T46" s="948"/>
      <c r="U46" s="948"/>
      <c r="V46" s="948"/>
      <c r="W46" s="948"/>
      <c r="X46" s="948"/>
      <c r="Y46" s="948"/>
      <c r="Z46" s="948"/>
      <c r="AA46" s="948"/>
      <c r="AB46" s="948"/>
      <c r="AC46" s="948"/>
    </row>
    <row r="47" spans="1:29" ht="24" customHeight="1">
      <c r="A47" s="948"/>
      <c r="B47" s="970"/>
      <c r="C47" s="3140"/>
      <c r="D47" s="3140"/>
      <c r="E47" s="3140"/>
      <c r="F47" s="3140"/>
      <c r="G47" s="3140"/>
      <c r="H47" s="3140"/>
      <c r="I47" s="3140"/>
      <c r="J47" s="3140"/>
      <c r="K47" s="3140"/>
      <c r="L47" s="3140"/>
      <c r="M47" s="3140"/>
      <c r="N47" s="3140"/>
      <c r="O47" s="3140"/>
      <c r="P47" s="3140"/>
      <c r="Q47" s="3140"/>
      <c r="R47" s="3140"/>
      <c r="S47" s="3140"/>
      <c r="T47" s="3140"/>
      <c r="U47" s="3140"/>
      <c r="V47" s="3140"/>
      <c r="W47" s="3140"/>
      <c r="X47" s="3140"/>
      <c r="Y47" s="3140"/>
      <c r="Z47" s="3140"/>
      <c r="AA47" s="3140"/>
      <c r="AB47" s="3140"/>
      <c r="AC47" s="3140"/>
    </row>
    <row r="48" spans="1:29" ht="24" customHeight="1">
      <c r="A48" s="948"/>
      <c r="B48" s="970"/>
      <c r="C48" s="3140"/>
      <c r="D48" s="3140"/>
      <c r="E48" s="3140"/>
      <c r="F48" s="3140"/>
      <c r="G48" s="3140"/>
      <c r="H48" s="3140"/>
      <c r="I48" s="3140"/>
      <c r="J48" s="3140"/>
      <c r="K48" s="3140"/>
      <c r="L48" s="3140"/>
      <c r="M48" s="3140"/>
      <c r="N48" s="3140"/>
      <c r="O48" s="3140"/>
      <c r="P48" s="3140"/>
      <c r="Q48" s="3140"/>
      <c r="R48" s="3140"/>
      <c r="S48" s="3140"/>
      <c r="T48" s="3140"/>
      <c r="U48" s="3140"/>
      <c r="V48" s="3140"/>
      <c r="W48" s="3140"/>
      <c r="X48" s="3140"/>
      <c r="Y48" s="3140"/>
      <c r="Z48" s="3140"/>
      <c r="AA48" s="3140"/>
      <c r="AB48" s="3140"/>
      <c r="AC48" s="3140"/>
    </row>
    <row r="49" spans="1:29" ht="24" customHeight="1">
      <c r="A49" s="948"/>
      <c r="B49" s="948"/>
      <c r="C49" s="971"/>
      <c r="D49" s="971"/>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row>
    <row r="50" spans="1:29" ht="24" customHeight="1">
      <c r="A50" s="948"/>
      <c r="C50" s="948"/>
      <c r="D50" s="948"/>
      <c r="E50" s="948"/>
      <c r="F50" s="948"/>
      <c r="G50" s="948"/>
      <c r="H50" s="948"/>
      <c r="I50" s="948"/>
      <c r="J50" s="948"/>
      <c r="K50" s="948"/>
      <c r="L50" s="948"/>
      <c r="M50" s="948"/>
      <c r="N50" s="948"/>
      <c r="O50" s="948"/>
      <c r="P50" s="948"/>
      <c r="Q50" s="948"/>
      <c r="R50" s="948"/>
      <c r="S50" s="948"/>
      <c r="T50" s="948"/>
      <c r="U50" s="948"/>
      <c r="V50" s="948"/>
      <c r="W50" s="948"/>
      <c r="X50" s="948"/>
      <c r="Y50" s="948"/>
      <c r="Z50" s="948"/>
      <c r="AA50" s="948"/>
      <c r="AB50" s="948"/>
      <c r="AC50" s="948"/>
    </row>
    <row r="51" spans="1:29" ht="24" customHeight="1">
      <c r="A51" s="948"/>
      <c r="B51" s="973"/>
      <c r="C51" s="948"/>
      <c r="D51" s="948"/>
      <c r="E51" s="948"/>
      <c r="F51" s="948"/>
      <c r="G51" s="948"/>
      <c r="H51" s="948"/>
      <c r="I51" s="948"/>
      <c r="J51" s="948"/>
      <c r="K51" s="948"/>
      <c r="L51" s="948"/>
      <c r="M51" s="948"/>
      <c r="N51" s="948"/>
      <c r="O51" s="948"/>
      <c r="P51" s="948"/>
      <c r="Q51" s="948"/>
      <c r="R51" s="948"/>
      <c r="S51" s="948"/>
      <c r="T51" s="948"/>
      <c r="U51" s="948"/>
      <c r="V51" s="948"/>
      <c r="W51" s="948"/>
      <c r="X51" s="948"/>
      <c r="Y51" s="948"/>
      <c r="Z51" s="948"/>
      <c r="AA51" s="948"/>
      <c r="AB51" s="948"/>
      <c r="AC51" s="948"/>
    </row>
    <row r="52" spans="1:29" ht="24" customHeight="1">
      <c r="A52" s="948"/>
      <c r="B52" s="970"/>
      <c r="C52" s="3140"/>
      <c r="D52" s="3140"/>
      <c r="E52" s="3140"/>
      <c r="F52" s="3140"/>
      <c r="G52" s="3140"/>
      <c r="H52" s="3140"/>
      <c r="I52" s="3140"/>
      <c r="J52" s="3140"/>
      <c r="K52" s="3140"/>
      <c r="L52" s="3140"/>
      <c r="M52" s="3140"/>
      <c r="N52" s="3140"/>
      <c r="O52" s="3140"/>
      <c r="P52" s="3140"/>
      <c r="Q52" s="3140"/>
      <c r="R52" s="3140"/>
      <c r="S52" s="3140"/>
      <c r="T52" s="3140"/>
      <c r="U52" s="3140"/>
      <c r="V52" s="3140"/>
      <c r="W52" s="3140"/>
      <c r="X52" s="3140"/>
      <c r="Y52" s="3140"/>
      <c r="Z52" s="3140"/>
      <c r="AA52" s="3140"/>
      <c r="AB52" s="3140"/>
      <c r="AC52" s="3140"/>
    </row>
    <row r="53" spans="1:29" ht="24" customHeight="1">
      <c r="A53" s="948"/>
      <c r="B53" s="970"/>
      <c r="C53" s="3140"/>
      <c r="D53" s="3140"/>
      <c r="E53" s="3140"/>
      <c r="F53" s="3140"/>
      <c r="G53" s="3140"/>
      <c r="H53" s="3140"/>
      <c r="I53" s="3140"/>
      <c r="J53" s="3140"/>
      <c r="K53" s="3140"/>
      <c r="L53" s="3140"/>
      <c r="M53" s="3140"/>
      <c r="N53" s="3140"/>
      <c r="O53" s="3140"/>
      <c r="P53" s="3140"/>
      <c r="Q53" s="3140"/>
      <c r="R53" s="3140"/>
      <c r="S53" s="3140"/>
      <c r="T53" s="3140"/>
      <c r="U53" s="3140"/>
      <c r="V53" s="3140"/>
      <c r="W53" s="3140"/>
      <c r="X53" s="3140"/>
      <c r="Y53" s="3140"/>
      <c r="Z53" s="3140"/>
      <c r="AA53" s="3140"/>
      <c r="AB53" s="3140"/>
      <c r="AC53" s="3140"/>
    </row>
    <row r="54" spans="1:29" ht="24" customHeight="1">
      <c r="A54" s="948"/>
      <c r="B54" s="970"/>
      <c r="C54" s="3140"/>
      <c r="D54" s="3140"/>
      <c r="E54" s="3140"/>
      <c r="F54" s="3140"/>
      <c r="G54" s="3140"/>
      <c r="H54" s="3140"/>
      <c r="I54" s="3140"/>
      <c r="J54" s="3140"/>
      <c r="K54" s="3140"/>
      <c r="L54" s="3140"/>
      <c r="M54" s="3140"/>
      <c r="N54" s="3140"/>
      <c r="O54" s="3140"/>
      <c r="P54" s="3140"/>
      <c r="Q54" s="3140"/>
      <c r="R54" s="3140"/>
      <c r="S54" s="3140"/>
      <c r="T54" s="3140"/>
      <c r="U54" s="3140"/>
      <c r="V54" s="3140"/>
      <c r="W54" s="3140"/>
      <c r="X54" s="3140"/>
      <c r="Y54" s="3140"/>
      <c r="Z54" s="3140"/>
      <c r="AA54" s="3140"/>
      <c r="AB54" s="3140"/>
      <c r="AC54" s="3140"/>
    </row>
    <row r="55" spans="1:29" ht="24" customHeight="1">
      <c r="A55" s="948"/>
      <c r="B55" s="970"/>
      <c r="C55" s="971"/>
      <c r="D55" s="971"/>
      <c r="E55" s="971"/>
      <c r="F55" s="971"/>
      <c r="G55" s="971"/>
      <c r="H55" s="971"/>
      <c r="I55" s="971"/>
      <c r="J55" s="971"/>
      <c r="K55" s="971"/>
      <c r="L55" s="971"/>
      <c r="M55" s="971"/>
      <c r="N55" s="971"/>
      <c r="O55" s="971"/>
      <c r="P55" s="971"/>
      <c r="Q55" s="971"/>
      <c r="R55" s="971"/>
      <c r="S55" s="971"/>
      <c r="T55" s="971"/>
      <c r="U55" s="971"/>
      <c r="V55" s="971"/>
      <c r="W55" s="971"/>
      <c r="X55" s="971"/>
      <c r="Y55" s="971"/>
      <c r="Z55" s="971"/>
      <c r="AA55" s="971"/>
      <c r="AB55" s="971"/>
      <c r="AC55" s="971"/>
    </row>
    <row r="56" spans="1:29" ht="24" customHeight="1">
      <c r="A56" s="948"/>
      <c r="B56" s="970"/>
      <c r="C56" s="971"/>
      <c r="D56" s="971"/>
      <c r="E56" s="971"/>
      <c r="F56" s="971"/>
      <c r="G56" s="971"/>
      <c r="H56" s="971"/>
      <c r="I56" s="971"/>
      <c r="J56" s="971"/>
      <c r="K56" s="971"/>
      <c r="L56" s="971"/>
      <c r="M56" s="971"/>
      <c r="N56" s="971"/>
      <c r="O56" s="971"/>
      <c r="P56" s="971"/>
      <c r="Q56" s="971"/>
      <c r="R56" s="971"/>
      <c r="S56" s="971"/>
      <c r="T56" s="971"/>
      <c r="U56" s="971"/>
      <c r="V56" s="971"/>
      <c r="W56" s="971"/>
      <c r="X56" s="971"/>
      <c r="Y56" s="971"/>
      <c r="Z56" s="971"/>
      <c r="AA56" s="971"/>
      <c r="AB56" s="971"/>
      <c r="AC56" s="971"/>
    </row>
    <row r="57" spans="1:29" ht="17.25" customHeight="1">
      <c r="C57" s="948"/>
      <c r="D57" s="948"/>
      <c r="E57" s="948"/>
      <c r="F57" s="948"/>
      <c r="G57" s="948"/>
      <c r="H57" s="948"/>
      <c r="I57" s="948"/>
      <c r="J57" s="948"/>
      <c r="K57" s="948"/>
      <c r="L57" s="948"/>
      <c r="M57" s="948"/>
      <c r="N57" s="948"/>
      <c r="O57" s="948"/>
      <c r="P57" s="948"/>
      <c r="Q57" s="948"/>
      <c r="R57" s="948"/>
      <c r="S57" s="948"/>
      <c r="T57" s="948"/>
      <c r="U57" s="948"/>
      <c r="V57" s="948"/>
      <c r="W57" s="948"/>
      <c r="X57" s="948"/>
      <c r="Y57" s="948"/>
      <c r="Z57" s="948"/>
      <c r="AA57" s="948"/>
      <c r="AB57" s="948"/>
      <c r="AC57" s="948"/>
    </row>
    <row r="58" spans="1:29" ht="17.25" customHeight="1">
      <c r="C58" s="948"/>
      <c r="D58" s="948"/>
      <c r="E58" s="948"/>
      <c r="F58" s="948"/>
      <c r="G58" s="948"/>
      <c r="H58" s="948"/>
      <c r="I58" s="948"/>
      <c r="J58" s="948"/>
      <c r="K58" s="948"/>
      <c r="L58" s="948"/>
      <c r="M58" s="948"/>
      <c r="N58" s="948"/>
      <c r="O58" s="948"/>
      <c r="P58" s="948"/>
      <c r="Q58" s="948"/>
      <c r="R58" s="948"/>
      <c r="S58" s="948"/>
      <c r="T58" s="948"/>
      <c r="U58" s="948"/>
      <c r="V58" s="948"/>
      <c r="W58" s="948"/>
      <c r="X58" s="948"/>
      <c r="Y58" s="948"/>
      <c r="Z58" s="948"/>
      <c r="AA58" s="948"/>
      <c r="AB58" s="948"/>
      <c r="AC58" s="948"/>
    </row>
    <row r="59" spans="1:29" ht="17.25" customHeight="1">
      <c r="C59" s="948"/>
      <c r="D59" s="948"/>
      <c r="E59" s="948"/>
      <c r="F59" s="948"/>
      <c r="G59" s="948"/>
      <c r="H59" s="948"/>
      <c r="I59" s="948"/>
      <c r="J59" s="948"/>
      <c r="K59" s="948"/>
      <c r="L59" s="948"/>
      <c r="M59" s="948"/>
      <c r="N59" s="948"/>
      <c r="O59" s="948"/>
      <c r="P59" s="948"/>
      <c r="Q59" s="948"/>
      <c r="R59" s="948"/>
      <c r="S59" s="948"/>
      <c r="T59" s="948"/>
      <c r="U59" s="948"/>
      <c r="V59" s="948"/>
      <c r="W59" s="948"/>
      <c r="X59" s="948"/>
      <c r="Y59" s="948"/>
      <c r="Z59" s="948"/>
      <c r="AA59" s="948"/>
      <c r="AB59" s="948"/>
      <c r="AC59" s="948"/>
    </row>
    <row r="60" spans="1:29" ht="17.25" customHeight="1">
      <c r="C60" s="948"/>
      <c r="D60" s="948"/>
      <c r="E60" s="948"/>
      <c r="F60" s="948"/>
      <c r="G60" s="948"/>
      <c r="H60" s="948"/>
      <c r="I60" s="948"/>
      <c r="J60" s="948"/>
      <c r="K60" s="948"/>
      <c r="L60" s="948"/>
      <c r="M60" s="948"/>
      <c r="N60" s="948"/>
      <c r="O60" s="948"/>
      <c r="P60" s="948"/>
      <c r="Q60" s="948"/>
      <c r="R60" s="948"/>
      <c r="S60" s="948"/>
      <c r="T60" s="948"/>
      <c r="U60" s="948"/>
      <c r="V60" s="948"/>
      <c r="W60" s="948"/>
      <c r="X60" s="948"/>
      <c r="Y60" s="948"/>
      <c r="Z60" s="948"/>
      <c r="AA60" s="948"/>
      <c r="AB60" s="948"/>
      <c r="AC60" s="948"/>
    </row>
    <row r="61" spans="1:29" ht="17.25" customHeight="1">
      <c r="C61" s="948"/>
      <c r="D61" s="948"/>
      <c r="E61" s="948"/>
      <c r="F61" s="948"/>
      <c r="G61" s="948"/>
      <c r="H61" s="948"/>
      <c r="I61" s="948"/>
      <c r="J61" s="948"/>
      <c r="K61" s="948"/>
      <c r="L61" s="948"/>
      <c r="M61" s="948"/>
      <c r="N61" s="948"/>
      <c r="O61" s="948"/>
      <c r="P61" s="948"/>
      <c r="Q61" s="948"/>
      <c r="R61" s="948"/>
      <c r="S61" s="948"/>
      <c r="T61" s="948"/>
      <c r="U61" s="948"/>
      <c r="V61" s="948"/>
      <c r="W61" s="948"/>
      <c r="X61" s="948"/>
      <c r="Y61" s="948"/>
      <c r="Z61" s="948"/>
      <c r="AA61" s="948"/>
      <c r="AB61" s="948"/>
      <c r="AC61" s="948"/>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6"/>
  <dataValidations count="2">
    <dataValidation type="list" allowBlank="1" showInputMessage="1" showErrorMessage="1" sqref="C14:C21" xr:uid="{A2631907-955B-4D18-A75B-A3D86B445FBB}">
      <formula1>"○"</formula1>
    </dataValidation>
    <dataValidation type="list" allowBlank="1" showInputMessage="1" showErrorMessage="1" sqref="B52:B54 B47:B48 B44:B45 B39:B40 B36:B37 B33:B34 B30:B31" xr:uid="{6DD96371-E4C3-4EBD-929E-7A41BC86C817}">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E697B-07CB-46C6-BF6A-B6678A7B2F76}">
  <sheetPr>
    <pageSetUpPr fitToPage="1"/>
  </sheetPr>
  <dimension ref="B1:AF53"/>
  <sheetViews>
    <sheetView view="pageBreakPreview" topLeftCell="A43" zoomScaleNormal="100" zoomScaleSheetLayoutView="100" workbookViewId="0">
      <selection activeCell="C6" sqref="C6:AB6"/>
    </sheetView>
  </sheetViews>
  <sheetFormatPr defaultColWidth="4" defaultRowHeight="13"/>
  <cols>
    <col min="1" max="1" width="10.26953125" style="977" customWidth="1"/>
    <col min="2" max="2" width="2.08984375" style="977" customWidth="1"/>
    <col min="3" max="3" width="2.36328125" style="977" customWidth="1"/>
    <col min="4" max="22" width="4" style="977" customWidth="1"/>
    <col min="23" max="23" width="2.6328125" style="977" customWidth="1"/>
    <col min="24" max="24" width="5.453125" style="977" customWidth="1"/>
    <col min="25" max="28" width="4" style="977" customWidth="1"/>
    <col min="29" max="29" width="2.08984375" style="977" customWidth="1"/>
    <col min="30" max="258" width="4" style="977"/>
    <col min="259" max="259" width="1.7265625" style="977" customWidth="1"/>
    <col min="260" max="260" width="2.08984375" style="977" customWidth="1"/>
    <col min="261" max="261" width="2.36328125" style="977" customWidth="1"/>
    <col min="262" max="280" width="4" style="977" customWidth="1"/>
    <col min="281" max="284" width="2.36328125" style="977" customWidth="1"/>
    <col min="285" max="285" width="2.08984375" style="977" customWidth="1"/>
    <col min="286" max="514" width="4" style="977"/>
    <col min="515" max="515" width="1.7265625" style="977" customWidth="1"/>
    <col min="516" max="516" width="2.08984375" style="977" customWidth="1"/>
    <col min="517" max="517" width="2.36328125" style="977" customWidth="1"/>
    <col min="518" max="536" width="4" style="977" customWidth="1"/>
    <col min="537" max="540" width="2.36328125" style="977" customWidth="1"/>
    <col min="541" max="541" width="2.08984375" style="977" customWidth="1"/>
    <col min="542" max="770" width="4" style="977"/>
    <col min="771" max="771" width="1.7265625" style="977" customWidth="1"/>
    <col min="772" max="772" width="2.08984375" style="977" customWidth="1"/>
    <col min="773" max="773" width="2.36328125" style="977" customWidth="1"/>
    <col min="774" max="792" width="4" style="977" customWidth="1"/>
    <col min="793" max="796" width="2.36328125" style="977" customWidth="1"/>
    <col min="797" max="797" width="2.08984375" style="977" customWidth="1"/>
    <col min="798" max="1026" width="4" style="977"/>
    <col min="1027" max="1027" width="1.7265625" style="977" customWidth="1"/>
    <col min="1028" max="1028" width="2.08984375" style="977" customWidth="1"/>
    <col min="1029" max="1029" width="2.36328125" style="977" customWidth="1"/>
    <col min="1030" max="1048" width="4" style="977" customWidth="1"/>
    <col min="1049" max="1052" width="2.36328125" style="977" customWidth="1"/>
    <col min="1053" max="1053" width="2.08984375" style="977" customWidth="1"/>
    <col min="1054" max="1282" width="4" style="977"/>
    <col min="1283" max="1283" width="1.7265625" style="977" customWidth="1"/>
    <col min="1284" max="1284" width="2.08984375" style="977" customWidth="1"/>
    <col min="1285" max="1285" width="2.36328125" style="977" customWidth="1"/>
    <col min="1286" max="1304" width="4" style="977" customWidth="1"/>
    <col min="1305" max="1308" width="2.36328125" style="977" customWidth="1"/>
    <col min="1309" max="1309" width="2.08984375" style="977" customWidth="1"/>
    <col min="1310" max="1538" width="4" style="977"/>
    <col min="1539" max="1539" width="1.7265625" style="977" customWidth="1"/>
    <col min="1540" max="1540" width="2.08984375" style="977" customWidth="1"/>
    <col min="1541" max="1541" width="2.36328125" style="977" customWidth="1"/>
    <col min="1542" max="1560" width="4" style="977" customWidth="1"/>
    <col min="1561" max="1564" width="2.36328125" style="977" customWidth="1"/>
    <col min="1565" max="1565" width="2.08984375" style="977" customWidth="1"/>
    <col min="1566" max="1794" width="4" style="977"/>
    <col min="1795" max="1795" width="1.7265625" style="977" customWidth="1"/>
    <col min="1796" max="1796" width="2.08984375" style="977" customWidth="1"/>
    <col min="1797" max="1797" width="2.36328125" style="977" customWidth="1"/>
    <col min="1798" max="1816" width="4" style="977" customWidth="1"/>
    <col min="1817" max="1820" width="2.36328125" style="977" customWidth="1"/>
    <col min="1821" max="1821" width="2.08984375" style="977" customWidth="1"/>
    <col min="1822" max="2050" width="4" style="977"/>
    <col min="2051" max="2051" width="1.7265625" style="977" customWidth="1"/>
    <col min="2052" max="2052" width="2.08984375" style="977" customWidth="1"/>
    <col min="2053" max="2053" width="2.36328125" style="977" customWidth="1"/>
    <col min="2054" max="2072" width="4" style="977" customWidth="1"/>
    <col min="2073" max="2076" width="2.36328125" style="977" customWidth="1"/>
    <col min="2077" max="2077" width="2.08984375" style="977" customWidth="1"/>
    <col min="2078" max="2306" width="4" style="977"/>
    <col min="2307" max="2307" width="1.7265625" style="977" customWidth="1"/>
    <col min="2308" max="2308" width="2.08984375" style="977" customWidth="1"/>
    <col min="2309" max="2309" width="2.36328125" style="977" customWidth="1"/>
    <col min="2310" max="2328" width="4" style="977" customWidth="1"/>
    <col min="2329" max="2332" width="2.36328125" style="977" customWidth="1"/>
    <col min="2333" max="2333" width="2.08984375" style="977" customWidth="1"/>
    <col min="2334" max="2562" width="4" style="977"/>
    <col min="2563" max="2563" width="1.7265625" style="977" customWidth="1"/>
    <col min="2564" max="2564" width="2.08984375" style="977" customWidth="1"/>
    <col min="2565" max="2565" width="2.36328125" style="977" customWidth="1"/>
    <col min="2566" max="2584" width="4" style="977" customWidth="1"/>
    <col min="2585" max="2588" width="2.36328125" style="977" customWidth="1"/>
    <col min="2589" max="2589" width="2.08984375" style="977" customWidth="1"/>
    <col min="2590" max="2818" width="4" style="977"/>
    <col min="2819" max="2819" width="1.7265625" style="977" customWidth="1"/>
    <col min="2820" max="2820" width="2.08984375" style="977" customWidth="1"/>
    <col min="2821" max="2821" width="2.36328125" style="977" customWidth="1"/>
    <col min="2822" max="2840" width="4" style="977" customWidth="1"/>
    <col min="2841" max="2844" width="2.36328125" style="977" customWidth="1"/>
    <col min="2845" max="2845" width="2.08984375" style="977" customWidth="1"/>
    <col min="2846" max="3074" width="4" style="977"/>
    <col min="3075" max="3075" width="1.7265625" style="977" customWidth="1"/>
    <col min="3076" max="3076" width="2.08984375" style="977" customWidth="1"/>
    <col min="3077" max="3077" width="2.36328125" style="977" customWidth="1"/>
    <col min="3078" max="3096" width="4" style="977" customWidth="1"/>
    <col min="3097" max="3100" width="2.36328125" style="977" customWidth="1"/>
    <col min="3101" max="3101" width="2.08984375" style="977" customWidth="1"/>
    <col min="3102" max="3330" width="4" style="977"/>
    <col min="3331" max="3331" width="1.7265625" style="977" customWidth="1"/>
    <col min="3332" max="3332" width="2.08984375" style="977" customWidth="1"/>
    <col min="3333" max="3333" width="2.36328125" style="977" customWidth="1"/>
    <col min="3334" max="3352" width="4" style="977" customWidth="1"/>
    <col min="3353" max="3356" width="2.36328125" style="977" customWidth="1"/>
    <col min="3357" max="3357" width="2.08984375" style="977" customWidth="1"/>
    <col min="3358" max="3586" width="4" style="977"/>
    <col min="3587" max="3587" width="1.7265625" style="977" customWidth="1"/>
    <col min="3588" max="3588" width="2.08984375" style="977" customWidth="1"/>
    <col min="3589" max="3589" width="2.36328125" style="977" customWidth="1"/>
    <col min="3590" max="3608" width="4" style="977" customWidth="1"/>
    <col min="3609" max="3612" width="2.36328125" style="977" customWidth="1"/>
    <col min="3613" max="3613" width="2.08984375" style="977" customWidth="1"/>
    <col min="3614" max="3842" width="4" style="977"/>
    <col min="3843" max="3843" width="1.7265625" style="977" customWidth="1"/>
    <col min="3844" max="3844" width="2.08984375" style="977" customWidth="1"/>
    <col min="3845" max="3845" width="2.36328125" style="977" customWidth="1"/>
    <col min="3846" max="3864" width="4" style="977" customWidth="1"/>
    <col min="3865" max="3868" width="2.36328125" style="977" customWidth="1"/>
    <col min="3869" max="3869" width="2.08984375" style="977" customWidth="1"/>
    <col min="3870" max="4098" width="4" style="977"/>
    <col min="4099" max="4099" width="1.7265625" style="977" customWidth="1"/>
    <col min="4100" max="4100" width="2.08984375" style="977" customWidth="1"/>
    <col min="4101" max="4101" width="2.36328125" style="977" customWidth="1"/>
    <col min="4102" max="4120" width="4" style="977" customWidth="1"/>
    <col min="4121" max="4124" width="2.36328125" style="977" customWidth="1"/>
    <col min="4125" max="4125" width="2.08984375" style="977" customWidth="1"/>
    <col min="4126" max="4354" width="4" style="977"/>
    <col min="4355" max="4355" width="1.7265625" style="977" customWidth="1"/>
    <col min="4356" max="4356" width="2.08984375" style="977" customWidth="1"/>
    <col min="4357" max="4357" width="2.36328125" style="977" customWidth="1"/>
    <col min="4358" max="4376" width="4" style="977" customWidth="1"/>
    <col min="4377" max="4380" width="2.36328125" style="977" customWidth="1"/>
    <col min="4381" max="4381" width="2.08984375" style="977" customWidth="1"/>
    <col min="4382" max="4610" width="4" style="977"/>
    <col min="4611" max="4611" width="1.7265625" style="977" customWidth="1"/>
    <col min="4612" max="4612" width="2.08984375" style="977" customWidth="1"/>
    <col min="4613" max="4613" width="2.36328125" style="977" customWidth="1"/>
    <col min="4614" max="4632" width="4" style="977" customWidth="1"/>
    <col min="4633" max="4636" width="2.36328125" style="977" customWidth="1"/>
    <col min="4637" max="4637" width="2.08984375" style="977" customWidth="1"/>
    <col min="4638" max="4866" width="4" style="977"/>
    <col min="4867" max="4867" width="1.7265625" style="977" customWidth="1"/>
    <col min="4868" max="4868" width="2.08984375" style="977" customWidth="1"/>
    <col min="4869" max="4869" width="2.36328125" style="977" customWidth="1"/>
    <col min="4870" max="4888" width="4" style="977" customWidth="1"/>
    <col min="4889" max="4892" width="2.36328125" style="977" customWidth="1"/>
    <col min="4893" max="4893" width="2.08984375" style="977" customWidth="1"/>
    <col min="4894" max="5122" width="4" style="977"/>
    <col min="5123" max="5123" width="1.7265625" style="977" customWidth="1"/>
    <col min="5124" max="5124" width="2.08984375" style="977" customWidth="1"/>
    <col min="5125" max="5125" width="2.36328125" style="977" customWidth="1"/>
    <col min="5126" max="5144" width="4" style="977" customWidth="1"/>
    <col min="5145" max="5148" width="2.36328125" style="977" customWidth="1"/>
    <col min="5149" max="5149" width="2.08984375" style="977" customWidth="1"/>
    <col min="5150" max="5378" width="4" style="977"/>
    <col min="5379" max="5379" width="1.7265625" style="977" customWidth="1"/>
    <col min="5380" max="5380" width="2.08984375" style="977" customWidth="1"/>
    <col min="5381" max="5381" width="2.36328125" style="977" customWidth="1"/>
    <col min="5382" max="5400" width="4" style="977" customWidth="1"/>
    <col min="5401" max="5404" width="2.36328125" style="977" customWidth="1"/>
    <col min="5405" max="5405" width="2.08984375" style="977" customWidth="1"/>
    <col min="5406" max="5634" width="4" style="977"/>
    <col min="5635" max="5635" width="1.7265625" style="977" customWidth="1"/>
    <col min="5636" max="5636" width="2.08984375" style="977" customWidth="1"/>
    <col min="5637" max="5637" width="2.36328125" style="977" customWidth="1"/>
    <col min="5638" max="5656" width="4" style="977" customWidth="1"/>
    <col min="5657" max="5660" width="2.36328125" style="977" customWidth="1"/>
    <col min="5661" max="5661" width="2.08984375" style="977" customWidth="1"/>
    <col min="5662" max="5890" width="4" style="977"/>
    <col min="5891" max="5891" width="1.7265625" style="977" customWidth="1"/>
    <col min="5892" max="5892" width="2.08984375" style="977" customWidth="1"/>
    <col min="5893" max="5893" width="2.36328125" style="977" customWidth="1"/>
    <col min="5894" max="5912" width="4" style="977" customWidth="1"/>
    <col min="5913" max="5916" width="2.36328125" style="977" customWidth="1"/>
    <col min="5917" max="5917" width="2.08984375" style="977" customWidth="1"/>
    <col min="5918" max="6146" width="4" style="977"/>
    <col min="6147" max="6147" width="1.7265625" style="977" customWidth="1"/>
    <col min="6148" max="6148" width="2.08984375" style="977" customWidth="1"/>
    <col min="6149" max="6149" width="2.36328125" style="977" customWidth="1"/>
    <col min="6150" max="6168" width="4" style="977" customWidth="1"/>
    <col min="6169" max="6172" width="2.36328125" style="977" customWidth="1"/>
    <col min="6173" max="6173" width="2.08984375" style="977" customWidth="1"/>
    <col min="6174" max="6402" width="4" style="977"/>
    <col min="6403" max="6403" width="1.7265625" style="977" customWidth="1"/>
    <col min="6404" max="6404" width="2.08984375" style="977" customWidth="1"/>
    <col min="6405" max="6405" width="2.36328125" style="977" customWidth="1"/>
    <col min="6406" max="6424" width="4" style="977" customWidth="1"/>
    <col min="6425" max="6428" width="2.36328125" style="977" customWidth="1"/>
    <col min="6429" max="6429" width="2.08984375" style="977" customWidth="1"/>
    <col min="6430" max="6658" width="4" style="977"/>
    <col min="6659" max="6659" width="1.7265625" style="977" customWidth="1"/>
    <col min="6660" max="6660" width="2.08984375" style="977" customWidth="1"/>
    <col min="6661" max="6661" width="2.36328125" style="977" customWidth="1"/>
    <col min="6662" max="6680" width="4" style="977" customWidth="1"/>
    <col min="6681" max="6684" width="2.36328125" style="977" customWidth="1"/>
    <col min="6685" max="6685" width="2.08984375" style="977" customWidth="1"/>
    <col min="6686" max="6914" width="4" style="977"/>
    <col min="6915" max="6915" width="1.7265625" style="977" customWidth="1"/>
    <col min="6916" max="6916" width="2.08984375" style="977" customWidth="1"/>
    <col min="6917" max="6917" width="2.36328125" style="977" customWidth="1"/>
    <col min="6918" max="6936" width="4" style="977" customWidth="1"/>
    <col min="6937" max="6940" width="2.36328125" style="977" customWidth="1"/>
    <col min="6941" max="6941" width="2.08984375" style="977" customWidth="1"/>
    <col min="6942" max="7170" width="4" style="977"/>
    <col min="7171" max="7171" width="1.7265625" style="977" customWidth="1"/>
    <col min="7172" max="7172" width="2.08984375" style="977" customWidth="1"/>
    <col min="7173" max="7173" width="2.36328125" style="977" customWidth="1"/>
    <col min="7174" max="7192" width="4" style="977" customWidth="1"/>
    <col min="7193" max="7196" width="2.36328125" style="977" customWidth="1"/>
    <col min="7197" max="7197" width="2.08984375" style="977" customWidth="1"/>
    <col min="7198" max="7426" width="4" style="977"/>
    <col min="7427" max="7427" width="1.7265625" style="977" customWidth="1"/>
    <col min="7428" max="7428" width="2.08984375" style="977" customWidth="1"/>
    <col min="7429" max="7429" width="2.36328125" style="977" customWidth="1"/>
    <col min="7430" max="7448" width="4" style="977" customWidth="1"/>
    <col min="7449" max="7452" width="2.36328125" style="977" customWidth="1"/>
    <col min="7453" max="7453" width="2.08984375" style="977" customWidth="1"/>
    <col min="7454" max="7682" width="4" style="977"/>
    <col min="7683" max="7683" width="1.7265625" style="977" customWidth="1"/>
    <col min="7684" max="7684" width="2.08984375" style="977" customWidth="1"/>
    <col min="7685" max="7685" width="2.36328125" style="977" customWidth="1"/>
    <col min="7686" max="7704" width="4" style="977" customWidth="1"/>
    <col min="7705" max="7708" width="2.36328125" style="977" customWidth="1"/>
    <col min="7709" max="7709" width="2.08984375" style="977" customWidth="1"/>
    <col min="7710" max="7938" width="4" style="977"/>
    <col min="7939" max="7939" width="1.7265625" style="977" customWidth="1"/>
    <col min="7940" max="7940" width="2.08984375" style="977" customWidth="1"/>
    <col min="7941" max="7941" width="2.36328125" style="977" customWidth="1"/>
    <col min="7942" max="7960" width="4" style="977" customWidth="1"/>
    <col min="7961" max="7964" width="2.36328125" style="977" customWidth="1"/>
    <col min="7965" max="7965" width="2.08984375" style="977" customWidth="1"/>
    <col min="7966" max="8194" width="4" style="977"/>
    <col min="8195" max="8195" width="1.7265625" style="977" customWidth="1"/>
    <col min="8196" max="8196" width="2.08984375" style="977" customWidth="1"/>
    <col min="8197" max="8197" width="2.36328125" style="977" customWidth="1"/>
    <col min="8198" max="8216" width="4" style="977" customWidth="1"/>
    <col min="8217" max="8220" width="2.36328125" style="977" customWidth="1"/>
    <col min="8221" max="8221" width="2.08984375" style="977" customWidth="1"/>
    <col min="8222" max="8450" width="4" style="977"/>
    <col min="8451" max="8451" width="1.7265625" style="977" customWidth="1"/>
    <col min="8452" max="8452" width="2.08984375" style="977" customWidth="1"/>
    <col min="8453" max="8453" width="2.36328125" style="977" customWidth="1"/>
    <col min="8454" max="8472" width="4" style="977" customWidth="1"/>
    <col min="8473" max="8476" width="2.36328125" style="977" customWidth="1"/>
    <col min="8477" max="8477" width="2.08984375" style="977" customWidth="1"/>
    <col min="8478" max="8706" width="4" style="977"/>
    <col min="8707" max="8707" width="1.7265625" style="977" customWidth="1"/>
    <col min="8708" max="8708" width="2.08984375" style="977" customWidth="1"/>
    <col min="8709" max="8709" width="2.36328125" style="977" customWidth="1"/>
    <col min="8710" max="8728" width="4" style="977" customWidth="1"/>
    <col min="8729" max="8732" width="2.36328125" style="977" customWidth="1"/>
    <col min="8733" max="8733" width="2.08984375" style="977" customWidth="1"/>
    <col min="8734" max="8962" width="4" style="977"/>
    <col min="8963" max="8963" width="1.7265625" style="977" customWidth="1"/>
    <col min="8964" max="8964" width="2.08984375" style="977" customWidth="1"/>
    <col min="8965" max="8965" width="2.36328125" style="977" customWidth="1"/>
    <col min="8966" max="8984" width="4" style="977" customWidth="1"/>
    <col min="8985" max="8988" width="2.36328125" style="977" customWidth="1"/>
    <col min="8989" max="8989" width="2.08984375" style="977" customWidth="1"/>
    <col min="8990" max="9218" width="4" style="977"/>
    <col min="9219" max="9219" width="1.7265625" style="977" customWidth="1"/>
    <col min="9220" max="9220" width="2.08984375" style="977" customWidth="1"/>
    <col min="9221" max="9221" width="2.36328125" style="977" customWidth="1"/>
    <col min="9222" max="9240" width="4" style="977" customWidth="1"/>
    <col min="9241" max="9244" width="2.36328125" style="977" customWidth="1"/>
    <col min="9245" max="9245" width="2.08984375" style="977" customWidth="1"/>
    <col min="9246" max="9474" width="4" style="977"/>
    <col min="9475" max="9475" width="1.7265625" style="977" customWidth="1"/>
    <col min="9476" max="9476" width="2.08984375" style="977" customWidth="1"/>
    <col min="9477" max="9477" width="2.36328125" style="977" customWidth="1"/>
    <col min="9478" max="9496" width="4" style="977" customWidth="1"/>
    <col min="9497" max="9500" width="2.36328125" style="977" customWidth="1"/>
    <col min="9501" max="9501" width="2.08984375" style="977" customWidth="1"/>
    <col min="9502" max="9730" width="4" style="977"/>
    <col min="9731" max="9731" width="1.7265625" style="977" customWidth="1"/>
    <col min="9732" max="9732" width="2.08984375" style="977" customWidth="1"/>
    <col min="9733" max="9733" width="2.36328125" style="977" customWidth="1"/>
    <col min="9734" max="9752" width="4" style="977" customWidth="1"/>
    <col min="9753" max="9756" width="2.36328125" style="977" customWidth="1"/>
    <col min="9757" max="9757" width="2.08984375" style="977" customWidth="1"/>
    <col min="9758" max="9986" width="4" style="977"/>
    <col min="9987" max="9987" width="1.7265625" style="977" customWidth="1"/>
    <col min="9988" max="9988" width="2.08984375" style="977" customWidth="1"/>
    <col min="9989" max="9989" width="2.36328125" style="977" customWidth="1"/>
    <col min="9990" max="10008" width="4" style="977" customWidth="1"/>
    <col min="10009" max="10012" width="2.36328125" style="977" customWidth="1"/>
    <col min="10013" max="10013" width="2.08984375" style="977" customWidth="1"/>
    <col min="10014" max="10242" width="4" style="977"/>
    <col min="10243" max="10243" width="1.7265625" style="977" customWidth="1"/>
    <col min="10244" max="10244" width="2.08984375" style="977" customWidth="1"/>
    <col min="10245" max="10245" width="2.36328125" style="977" customWidth="1"/>
    <col min="10246" max="10264" width="4" style="977" customWidth="1"/>
    <col min="10265" max="10268" width="2.36328125" style="977" customWidth="1"/>
    <col min="10269" max="10269" width="2.08984375" style="977" customWidth="1"/>
    <col min="10270" max="10498" width="4" style="977"/>
    <col min="10499" max="10499" width="1.7265625" style="977" customWidth="1"/>
    <col min="10500" max="10500" width="2.08984375" style="977" customWidth="1"/>
    <col min="10501" max="10501" width="2.36328125" style="977" customWidth="1"/>
    <col min="10502" max="10520" width="4" style="977" customWidth="1"/>
    <col min="10521" max="10524" width="2.36328125" style="977" customWidth="1"/>
    <col min="10525" max="10525" width="2.08984375" style="977" customWidth="1"/>
    <col min="10526" max="10754" width="4" style="977"/>
    <col min="10755" max="10755" width="1.7265625" style="977" customWidth="1"/>
    <col min="10756" max="10756" width="2.08984375" style="977" customWidth="1"/>
    <col min="10757" max="10757" width="2.36328125" style="977" customWidth="1"/>
    <col min="10758" max="10776" width="4" style="977" customWidth="1"/>
    <col min="10777" max="10780" width="2.36328125" style="977" customWidth="1"/>
    <col min="10781" max="10781" width="2.08984375" style="977" customWidth="1"/>
    <col min="10782" max="11010" width="4" style="977"/>
    <col min="11011" max="11011" width="1.7265625" style="977" customWidth="1"/>
    <col min="11012" max="11012" width="2.08984375" style="977" customWidth="1"/>
    <col min="11013" max="11013" width="2.36328125" style="977" customWidth="1"/>
    <col min="11014" max="11032" width="4" style="977" customWidth="1"/>
    <col min="11033" max="11036" width="2.36328125" style="977" customWidth="1"/>
    <col min="11037" max="11037" width="2.08984375" style="977" customWidth="1"/>
    <col min="11038" max="11266" width="4" style="977"/>
    <col min="11267" max="11267" width="1.7265625" style="977" customWidth="1"/>
    <col min="11268" max="11268" width="2.08984375" style="977" customWidth="1"/>
    <col min="11269" max="11269" width="2.36328125" style="977" customWidth="1"/>
    <col min="11270" max="11288" width="4" style="977" customWidth="1"/>
    <col min="11289" max="11292" width="2.36328125" style="977" customWidth="1"/>
    <col min="11293" max="11293" width="2.08984375" style="977" customWidth="1"/>
    <col min="11294" max="11522" width="4" style="977"/>
    <col min="11523" max="11523" width="1.7265625" style="977" customWidth="1"/>
    <col min="11524" max="11524" width="2.08984375" style="977" customWidth="1"/>
    <col min="11525" max="11525" width="2.36328125" style="977" customWidth="1"/>
    <col min="11526" max="11544" width="4" style="977" customWidth="1"/>
    <col min="11545" max="11548" width="2.36328125" style="977" customWidth="1"/>
    <col min="11549" max="11549" width="2.08984375" style="977" customWidth="1"/>
    <col min="11550" max="11778" width="4" style="977"/>
    <col min="11779" max="11779" width="1.7265625" style="977" customWidth="1"/>
    <col min="11780" max="11780" width="2.08984375" style="977" customWidth="1"/>
    <col min="11781" max="11781" width="2.36328125" style="977" customWidth="1"/>
    <col min="11782" max="11800" width="4" style="977" customWidth="1"/>
    <col min="11801" max="11804" width="2.36328125" style="977" customWidth="1"/>
    <col min="11805" max="11805" width="2.08984375" style="977" customWidth="1"/>
    <col min="11806" max="12034" width="4" style="977"/>
    <col min="12035" max="12035" width="1.7265625" style="977" customWidth="1"/>
    <col min="12036" max="12036" width="2.08984375" style="977" customWidth="1"/>
    <col min="12037" max="12037" width="2.36328125" style="977" customWidth="1"/>
    <col min="12038" max="12056" width="4" style="977" customWidth="1"/>
    <col min="12057" max="12060" width="2.36328125" style="977" customWidth="1"/>
    <col min="12061" max="12061" width="2.08984375" style="977" customWidth="1"/>
    <col min="12062" max="12290" width="4" style="977"/>
    <col min="12291" max="12291" width="1.7265625" style="977" customWidth="1"/>
    <col min="12292" max="12292" width="2.08984375" style="977" customWidth="1"/>
    <col min="12293" max="12293" width="2.36328125" style="977" customWidth="1"/>
    <col min="12294" max="12312" width="4" style="977" customWidth="1"/>
    <col min="12313" max="12316" width="2.36328125" style="977" customWidth="1"/>
    <col min="12317" max="12317" width="2.08984375" style="977" customWidth="1"/>
    <col min="12318" max="12546" width="4" style="977"/>
    <col min="12547" max="12547" width="1.7265625" style="977" customWidth="1"/>
    <col min="12548" max="12548" width="2.08984375" style="977" customWidth="1"/>
    <col min="12549" max="12549" width="2.36328125" style="977" customWidth="1"/>
    <col min="12550" max="12568" width="4" style="977" customWidth="1"/>
    <col min="12569" max="12572" width="2.36328125" style="977" customWidth="1"/>
    <col min="12573" max="12573" width="2.08984375" style="977" customWidth="1"/>
    <col min="12574" max="12802" width="4" style="977"/>
    <col min="12803" max="12803" width="1.7265625" style="977" customWidth="1"/>
    <col min="12804" max="12804" width="2.08984375" style="977" customWidth="1"/>
    <col min="12805" max="12805" width="2.36328125" style="977" customWidth="1"/>
    <col min="12806" max="12824" width="4" style="977" customWidth="1"/>
    <col min="12825" max="12828" width="2.36328125" style="977" customWidth="1"/>
    <col min="12829" max="12829" width="2.08984375" style="977" customWidth="1"/>
    <col min="12830" max="13058" width="4" style="977"/>
    <col min="13059" max="13059" width="1.7265625" style="977" customWidth="1"/>
    <col min="13060" max="13060" width="2.08984375" style="977" customWidth="1"/>
    <col min="13061" max="13061" width="2.36328125" style="977" customWidth="1"/>
    <col min="13062" max="13080" width="4" style="977" customWidth="1"/>
    <col min="13081" max="13084" width="2.36328125" style="977" customWidth="1"/>
    <col min="13085" max="13085" width="2.08984375" style="977" customWidth="1"/>
    <col min="13086" max="13314" width="4" style="977"/>
    <col min="13315" max="13315" width="1.7265625" style="977" customWidth="1"/>
    <col min="13316" max="13316" width="2.08984375" style="977" customWidth="1"/>
    <col min="13317" max="13317" width="2.36328125" style="977" customWidth="1"/>
    <col min="13318" max="13336" width="4" style="977" customWidth="1"/>
    <col min="13337" max="13340" width="2.36328125" style="977" customWidth="1"/>
    <col min="13341" max="13341" width="2.08984375" style="977" customWidth="1"/>
    <col min="13342" max="13570" width="4" style="977"/>
    <col min="13571" max="13571" width="1.7265625" style="977" customWidth="1"/>
    <col min="13572" max="13572" width="2.08984375" style="977" customWidth="1"/>
    <col min="13573" max="13573" width="2.36328125" style="977" customWidth="1"/>
    <col min="13574" max="13592" width="4" style="977" customWidth="1"/>
    <col min="13593" max="13596" width="2.36328125" style="977" customWidth="1"/>
    <col min="13597" max="13597" width="2.08984375" style="977" customWidth="1"/>
    <col min="13598" max="13826" width="4" style="977"/>
    <col min="13827" max="13827" width="1.7265625" style="977" customWidth="1"/>
    <col min="13828" max="13828" width="2.08984375" style="977" customWidth="1"/>
    <col min="13829" max="13829" width="2.36328125" style="977" customWidth="1"/>
    <col min="13830" max="13848" width="4" style="977" customWidth="1"/>
    <col min="13849" max="13852" width="2.36328125" style="977" customWidth="1"/>
    <col min="13853" max="13853" width="2.08984375" style="977" customWidth="1"/>
    <col min="13854" max="14082" width="4" style="977"/>
    <col min="14083" max="14083" width="1.7265625" style="977" customWidth="1"/>
    <col min="14084" max="14084" width="2.08984375" style="977" customWidth="1"/>
    <col min="14085" max="14085" width="2.36328125" style="977" customWidth="1"/>
    <col min="14086" max="14104" width="4" style="977" customWidth="1"/>
    <col min="14105" max="14108" width="2.36328125" style="977" customWidth="1"/>
    <col min="14109" max="14109" width="2.08984375" style="977" customWidth="1"/>
    <col min="14110" max="14338" width="4" style="977"/>
    <col min="14339" max="14339" width="1.7265625" style="977" customWidth="1"/>
    <col min="14340" max="14340" width="2.08984375" style="977" customWidth="1"/>
    <col min="14341" max="14341" width="2.36328125" style="977" customWidth="1"/>
    <col min="14342" max="14360" width="4" style="977" customWidth="1"/>
    <col min="14361" max="14364" width="2.36328125" style="977" customWidth="1"/>
    <col min="14365" max="14365" width="2.08984375" style="977" customWidth="1"/>
    <col min="14366" max="14594" width="4" style="977"/>
    <col min="14595" max="14595" width="1.7265625" style="977" customWidth="1"/>
    <col min="14596" max="14596" width="2.08984375" style="977" customWidth="1"/>
    <col min="14597" max="14597" width="2.36328125" style="977" customWidth="1"/>
    <col min="14598" max="14616" width="4" style="977" customWidth="1"/>
    <col min="14617" max="14620" width="2.36328125" style="977" customWidth="1"/>
    <col min="14621" max="14621" width="2.08984375" style="977" customWidth="1"/>
    <col min="14622" max="14850" width="4" style="977"/>
    <col min="14851" max="14851" width="1.7265625" style="977" customWidth="1"/>
    <col min="14852" max="14852" width="2.08984375" style="977" customWidth="1"/>
    <col min="14853" max="14853" width="2.36328125" style="977" customWidth="1"/>
    <col min="14854" max="14872" width="4" style="977" customWidth="1"/>
    <col min="14873" max="14876" width="2.36328125" style="977" customWidth="1"/>
    <col min="14877" max="14877" width="2.08984375" style="977" customWidth="1"/>
    <col min="14878" max="15106" width="4" style="977"/>
    <col min="15107" max="15107" width="1.7265625" style="977" customWidth="1"/>
    <col min="15108" max="15108" width="2.08984375" style="977" customWidth="1"/>
    <col min="15109" max="15109" width="2.36328125" style="977" customWidth="1"/>
    <col min="15110" max="15128" width="4" style="977" customWidth="1"/>
    <col min="15129" max="15132" width="2.36328125" style="977" customWidth="1"/>
    <col min="15133" max="15133" width="2.08984375" style="977" customWidth="1"/>
    <col min="15134" max="15362" width="4" style="977"/>
    <col min="15363" max="15363" width="1.7265625" style="977" customWidth="1"/>
    <col min="15364" max="15364" width="2.08984375" style="977" customWidth="1"/>
    <col min="15365" max="15365" width="2.36328125" style="977" customWidth="1"/>
    <col min="15366" max="15384" width="4" style="977" customWidth="1"/>
    <col min="15385" max="15388" width="2.36328125" style="977" customWidth="1"/>
    <col min="15389" max="15389" width="2.08984375" style="977" customWidth="1"/>
    <col min="15390" max="15618" width="4" style="977"/>
    <col min="15619" max="15619" width="1.7265625" style="977" customWidth="1"/>
    <col min="15620" max="15620" width="2.08984375" style="977" customWidth="1"/>
    <col min="15621" max="15621" width="2.36328125" style="977" customWidth="1"/>
    <col min="15622" max="15640" width="4" style="977" customWidth="1"/>
    <col min="15641" max="15644" width="2.36328125" style="977" customWidth="1"/>
    <col min="15645" max="15645" width="2.08984375" style="977" customWidth="1"/>
    <col min="15646" max="15874" width="4" style="977"/>
    <col min="15875" max="15875" width="1.7265625" style="977" customWidth="1"/>
    <col min="15876" max="15876" width="2.08984375" style="977" customWidth="1"/>
    <col min="15877" max="15877" width="2.36328125" style="977" customWidth="1"/>
    <col min="15878" max="15896" width="4" style="977" customWidth="1"/>
    <col min="15897" max="15900" width="2.36328125" style="977" customWidth="1"/>
    <col min="15901" max="15901" width="2.08984375" style="977" customWidth="1"/>
    <col min="15902" max="16130" width="4" style="977"/>
    <col min="16131" max="16131" width="1.7265625" style="977" customWidth="1"/>
    <col min="16132" max="16132" width="2.08984375" style="977" customWidth="1"/>
    <col min="16133" max="16133" width="2.36328125" style="977" customWidth="1"/>
    <col min="16134" max="16152" width="4" style="977" customWidth="1"/>
    <col min="16153" max="16156" width="2.36328125" style="977" customWidth="1"/>
    <col min="16157" max="16157" width="2.08984375" style="977" customWidth="1"/>
    <col min="16158" max="16384" width="4" style="977"/>
  </cols>
  <sheetData>
    <row r="1" spans="2:32">
      <c r="B1" s="975"/>
      <c r="C1" s="975"/>
      <c r="D1" s="975"/>
      <c r="E1" s="975"/>
      <c r="F1" s="975"/>
      <c r="G1" s="975"/>
      <c r="H1" s="975"/>
      <c r="I1" s="975"/>
      <c r="J1" s="975"/>
      <c r="K1" s="975"/>
      <c r="L1" s="975"/>
      <c r="M1" s="975"/>
      <c r="N1" s="975"/>
      <c r="O1" s="975"/>
      <c r="P1" s="975"/>
      <c r="Q1" s="975"/>
      <c r="R1" s="975"/>
      <c r="S1" s="975"/>
      <c r="T1" s="975"/>
      <c r="U1" s="975"/>
      <c r="V1" s="975"/>
      <c r="W1" s="976"/>
      <c r="X1" s="976"/>
      <c r="Y1" s="975"/>
      <c r="Z1" s="975"/>
      <c r="AA1" s="975"/>
      <c r="AB1" s="975"/>
      <c r="AC1" s="975"/>
    </row>
    <row r="2" spans="2:32">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row>
    <row r="3" spans="2:32">
      <c r="B3" s="975"/>
      <c r="C3" s="975"/>
      <c r="D3" s="975"/>
      <c r="E3" s="975"/>
      <c r="F3" s="975"/>
      <c r="G3" s="975"/>
      <c r="H3" s="975"/>
      <c r="I3" s="975"/>
      <c r="J3" s="975"/>
      <c r="K3" s="975"/>
      <c r="L3" s="975"/>
      <c r="M3" s="975"/>
      <c r="N3" s="975"/>
      <c r="O3" s="975"/>
      <c r="P3" s="975"/>
      <c r="Q3" s="975"/>
      <c r="R3" s="975"/>
      <c r="S3" s="975"/>
      <c r="T3" s="975"/>
      <c r="U3" s="3144" t="s">
        <v>1470</v>
      </c>
      <c r="V3" s="3144"/>
      <c r="W3" s="3144"/>
      <c r="X3" s="3144"/>
      <c r="Y3" s="3144"/>
      <c r="Z3" s="3144"/>
      <c r="AA3" s="3144"/>
      <c r="AB3" s="3144"/>
      <c r="AC3" s="975"/>
    </row>
    <row r="4" spans="2:32">
      <c r="B4" s="97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row>
    <row r="5" spans="2:32">
      <c r="B5" s="978"/>
      <c r="C5" s="3145"/>
      <c r="D5" s="3145"/>
      <c r="E5" s="3145"/>
      <c r="F5" s="3145"/>
      <c r="G5" s="3145"/>
      <c r="H5" s="3145"/>
      <c r="I5" s="3145"/>
      <c r="J5" s="3145"/>
      <c r="K5" s="3145"/>
      <c r="L5" s="3145"/>
      <c r="M5" s="3145"/>
      <c r="N5" s="3145"/>
      <c r="O5" s="3145"/>
      <c r="P5" s="3145"/>
      <c r="Q5" s="3145"/>
      <c r="R5" s="3145"/>
      <c r="S5" s="3145"/>
      <c r="T5" s="3145"/>
      <c r="U5" s="3145"/>
      <c r="V5" s="3145"/>
      <c r="W5" s="3145"/>
      <c r="X5" s="3145"/>
      <c r="Y5" s="3145"/>
      <c r="Z5" s="3145"/>
      <c r="AA5" s="3145"/>
      <c r="AB5" s="3145"/>
      <c r="AC5" s="978"/>
    </row>
    <row r="6" spans="2:32" ht="16.5">
      <c r="B6" s="978"/>
      <c r="C6" s="2307" t="s">
        <v>1471</v>
      </c>
      <c r="D6" s="2307"/>
      <c r="E6" s="2307"/>
      <c r="F6" s="2307"/>
      <c r="G6" s="2307"/>
      <c r="H6" s="2307"/>
      <c r="I6" s="2307"/>
      <c r="J6" s="2307"/>
      <c r="K6" s="2307"/>
      <c r="L6" s="2307"/>
      <c r="M6" s="2307"/>
      <c r="N6" s="2307"/>
      <c r="O6" s="2307"/>
      <c r="P6" s="2307"/>
      <c r="Q6" s="2307"/>
      <c r="R6" s="2307"/>
      <c r="S6" s="2307"/>
      <c r="T6" s="2307"/>
      <c r="U6" s="2307"/>
      <c r="V6" s="2307"/>
      <c r="W6" s="2307"/>
      <c r="X6" s="2307"/>
      <c r="Y6" s="2307"/>
      <c r="Z6" s="2307"/>
      <c r="AA6" s="2307"/>
      <c r="AB6" s="2307"/>
      <c r="AC6" s="978"/>
    </row>
    <row r="7" spans="2:32">
      <c r="B7" s="978"/>
      <c r="C7" s="978"/>
      <c r="D7" s="978"/>
      <c r="E7" s="978"/>
      <c r="F7" s="978"/>
      <c r="G7" s="978"/>
      <c r="H7" s="978"/>
      <c r="I7" s="978"/>
      <c r="J7" s="978"/>
      <c r="K7" s="978"/>
      <c r="L7" s="978"/>
      <c r="M7" s="978"/>
      <c r="N7" s="978"/>
      <c r="O7" s="978"/>
      <c r="P7" s="978"/>
      <c r="Q7" s="978"/>
      <c r="R7" s="978"/>
      <c r="S7" s="978"/>
      <c r="T7" s="978"/>
      <c r="U7" s="978"/>
      <c r="V7" s="978"/>
      <c r="W7" s="978"/>
      <c r="X7" s="978"/>
      <c r="Y7" s="978"/>
      <c r="Z7" s="978"/>
      <c r="AA7" s="978"/>
      <c r="AB7" s="978"/>
      <c r="AC7" s="978"/>
    </row>
    <row r="8" spans="2:32" ht="23.25" customHeight="1">
      <c r="B8" s="978"/>
      <c r="C8" s="3141" t="s">
        <v>1472</v>
      </c>
      <c r="D8" s="3142"/>
      <c r="E8" s="3142"/>
      <c r="F8" s="3142"/>
      <c r="G8" s="3143"/>
      <c r="H8" s="3146"/>
      <c r="I8" s="3146"/>
      <c r="J8" s="3146"/>
      <c r="K8" s="3146"/>
      <c r="L8" s="3146"/>
      <c r="M8" s="3146"/>
      <c r="N8" s="3146"/>
      <c r="O8" s="3146"/>
      <c r="P8" s="3146"/>
      <c r="Q8" s="3146"/>
      <c r="R8" s="3146"/>
      <c r="S8" s="3146"/>
      <c r="T8" s="3146"/>
      <c r="U8" s="3146"/>
      <c r="V8" s="3146"/>
      <c r="W8" s="3146"/>
      <c r="X8" s="3146"/>
      <c r="Y8" s="3146"/>
      <c r="Z8" s="3146"/>
      <c r="AA8" s="3146"/>
      <c r="AB8" s="3147"/>
      <c r="AC8" s="978"/>
    </row>
    <row r="9" spans="2:32" ht="23.25" customHeight="1">
      <c r="B9" s="978"/>
      <c r="C9" s="3141" t="s">
        <v>1473</v>
      </c>
      <c r="D9" s="3142"/>
      <c r="E9" s="3142"/>
      <c r="F9" s="3142"/>
      <c r="G9" s="3143"/>
      <c r="H9" s="3142" t="s">
        <v>1474</v>
      </c>
      <c r="I9" s="3142"/>
      <c r="J9" s="3142"/>
      <c r="K9" s="3142"/>
      <c r="L9" s="3142"/>
      <c r="M9" s="3142"/>
      <c r="N9" s="3142"/>
      <c r="O9" s="3142"/>
      <c r="P9" s="3142"/>
      <c r="Q9" s="3142"/>
      <c r="R9" s="3142"/>
      <c r="S9" s="3142"/>
      <c r="T9" s="3142"/>
      <c r="U9" s="3142"/>
      <c r="V9" s="3142"/>
      <c r="W9" s="3142"/>
      <c r="X9" s="3142"/>
      <c r="Y9" s="3142"/>
      <c r="Z9" s="3142"/>
      <c r="AA9" s="3142"/>
      <c r="AB9" s="3143"/>
      <c r="AC9" s="978"/>
    </row>
    <row r="10" spans="2:32" ht="3" customHeight="1">
      <c r="B10" s="978"/>
      <c r="C10" s="979"/>
      <c r="D10" s="979"/>
      <c r="E10" s="979"/>
      <c r="F10" s="979"/>
      <c r="G10" s="979"/>
      <c r="H10" s="980"/>
      <c r="I10" s="980"/>
      <c r="J10" s="980"/>
      <c r="K10" s="980"/>
      <c r="L10" s="980"/>
      <c r="M10" s="980"/>
      <c r="N10" s="980"/>
      <c r="O10" s="980"/>
      <c r="P10" s="980"/>
      <c r="Q10" s="980"/>
      <c r="R10" s="980"/>
      <c r="S10" s="980"/>
      <c r="T10" s="980"/>
      <c r="U10" s="980"/>
      <c r="V10" s="980"/>
      <c r="W10" s="980"/>
      <c r="X10" s="980"/>
      <c r="Y10" s="980"/>
      <c r="Z10" s="980"/>
      <c r="AA10" s="980"/>
      <c r="AB10" s="980"/>
      <c r="AC10" s="978"/>
      <c r="AF10" s="981"/>
    </row>
    <row r="11" spans="2:32" ht="13.5" customHeight="1">
      <c r="B11" s="978"/>
      <c r="C11" s="3148"/>
      <c r="D11" s="3148"/>
      <c r="E11" s="3148"/>
      <c r="F11" s="3148"/>
      <c r="G11" s="3148"/>
      <c r="H11" s="3148"/>
      <c r="I11" s="3148"/>
      <c r="J11" s="3148"/>
      <c r="K11" s="3148"/>
      <c r="L11" s="3148"/>
      <c r="M11" s="3148"/>
      <c r="N11" s="3148"/>
      <c r="O11" s="3148"/>
      <c r="P11" s="3148"/>
      <c r="Q11" s="3148"/>
      <c r="R11" s="3148"/>
      <c r="S11" s="3148"/>
      <c r="T11" s="3148"/>
      <c r="U11" s="3148"/>
      <c r="V11" s="3148"/>
      <c r="W11" s="3148"/>
      <c r="X11" s="3148"/>
      <c r="Y11" s="3148"/>
      <c r="Z11" s="3148"/>
      <c r="AA11" s="3148"/>
      <c r="AB11" s="3148"/>
      <c r="AC11" s="978"/>
      <c r="AF11" s="981"/>
    </row>
    <row r="12" spans="2:32" ht="6" customHeight="1">
      <c r="B12" s="982"/>
      <c r="C12" s="982"/>
      <c r="D12" s="982"/>
      <c r="E12" s="982"/>
      <c r="F12" s="982"/>
      <c r="G12" s="982"/>
      <c r="H12" s="982"/>
      <c r="I12" s="982"/>
      <c r="J12" s="982"/>
      <c r="K12" s="982"/>
      <c r="L12" s="982"/>
      <c r="M12" s="982"/>
      <c r="N12" s="982"/>
      <c r="O12" s="982"/>
      <c r="P12" s="982"/>
      <c r="Q12" s="982"/>
      <c r="R12" s="982"/>
      <c r="S12" s="982"/>
      <c r="T12" s="982"/>
      <c r="U12" s="982"/>
      <c r="V12" s="982"/>
      <c r="W12" s="982"/>
      <c r="X12" s="982"/>
      <c r="Y12" s="982"/>
      <c r="Z12" s="982"/>
      <c r="AA12" s="982"/>
      <c r="AB12" s="982"/>
      <c r="AC12" s="982"/>
    </row>
    <row r="13" spans="2:32" ht="17.25" customHeight="1">
      <c r="B13" s="983"/>
      <c r="C13" s="984"/>
      <c r="D13" s="984"/>
      <c r="E13" s="984"/>
      <c r="F13" s="984"/>
      <c r="G13" s="984"/>
      <c r="H13" s="984"/>
      <c r="I13" s="984"/>
      <c r="J13" s="984"/>
      <c r="K13" s="984"/>
      <c r="L13" s="984"/>
      <c r="M13" s="984"/>
      <c r="N13" s="984"/>
      <c r="O13" s="984"/>
      <c r="P13" s="984"/>
      <c r="Q13" s="984"/>
      <c r="R13" s="984"/>
      <c r="S13" s="984"/>
      <c r="T13" s="984"/>
      <c r="U13" s="984"/>
      <c r="V13" s="984"/>
      <c r="W13" s="984"/>
      <c r="X13" s="984"/>
      <c r="Y13" s="984"/>
      <c r="Z13" s="984"/>
      <c r="AA13" s="984"/>
      <c r="AB13" s="984"/>
      <c r="AC13" s="985"/>
    </row>
    <row r="14" spans="2:32" ht="37.5" customHeight="1">
      <c r="B14" s="986"/>
      <c r="C14" s="978"/>
      <c r="D14" s="3149" t="s">
        <v>1475</v>
      </c>
      <c r="E14" s="3150"/>
      <c r="F14" s="3150"/>
      <c r="G14" s="3150"/>
      <c r="H14" s="3150"/>
      <c r="I14" s="3150"/>
      <c r="J14" s="3150"/>
      <c r="K14" s="3150"/>
      <c r="L14" s="3150"/>
      <c r="M14" s="3150"/>
      <c r="N14" s="3150"/>
      <c r="O14" s="3150"/>
      <c r="P14" s="3150"/>
      <c r="Q14" s="3150"/>
      <c r="R14" s="3150"/>
      <c r="S14" s="3150"/>
      <c r="T14" s="3150"/>
      <c r="U14" s="3150"/>
      <c r="V14" s="3150"/>
      <c r="W14" s="3150"/>
      <c r="X14" s="3150"/>
      <c r="Y14" s="3150"/>
      <c r="Z14" s="3150"/>
      <c r="AA14" s="3150"/>
      <c r="AB14" s="3150"/>
      <c r="AC14" s="987"/>
    </row>
    <row r="15" spans="2:32" ht="9" customHeight="1" thickBot="1">
      <c r="B15" s="986"/>
      <c r="C15" s="978"/>
      <c r="D15" s="988"/>
      <c r="E15" s="989"/>
      <c r="F15" s="989"/>
      <c r="G15" s="989"/>
      <c r="H15" s="989"/>
      <c r="I15" s="989"/>
      <c r="J15" s="990"/>
      <c r="K15" s="990"/>
      <c r="L15" s="990"/>
      <c r="M15" s="990"/>
      <c r="N15" s="990"/>
      <c r="O15" s="990"/>
      <c r="P15" s="990"/>
      <c r="Q15" s="990"/>
      <c r="R15" s="990"/>
      <c r="S15" s="990"/>
      <c r="T15" s="990"/>
      <c r="U15" s="990"/>
      <c r="V15" s="990"/>
      <c r="W15" s="990"/>
      <c r="X15" s="990"/>
      <c r="Y15" s="807"/>
      <c r="Z15" s="807"/>
      <c r="AA15" s="807"/>
      <c r="AB15" s="807"/>
      <c r="AC15" s="987"/>
    </row>
    <row r="16" spans="2:32" ht="17.25" customHeight="1" thickBot="1">
      <c r="B16" s="986"/>
      <c r="C16" s="978"/>
      <c r="D16" s="807"/>
      <c r="E16" s="989"/>
      <c r="F16" s="989"/>
      <c r="G16" s="989"/>
      <c r="H16" s="989"/>
      <c r="I16" s="989"/>
      <c r="J16" s="990"/>
      <c r="K16" s="990"/>
      <c r="L16" s="990"/>
      <c r="M16" s="990"/>
      <c r="N16" s="990"/>
      <c r="O16" s="990"/>
      <c r="P16" s="990"/>
      <c r="Q16" s="990"/>
      <c r="R16" s="990"/>
      <c r="S16" s="990"/>
      <c r="T16" s="990"/>
      <c r="U16" s="991"/>
      <c r="V16" s="992" t="s">
        <v>1476</v>
      </c>
      <c r="W16" s="990"/>
      <c r="X16" s="990"/>
      <c r="Y16" s="3151" t="s">
        <v>1477</v>
      </c>
      <c r="Z16" s="3152"/>
      <c r="AA16" s="3153"/>
      <c r="AB16" s="978"/>
      <c r="AC16" s="993"/>
    </row>
    <row r="17" spans="2:29" ht="17.25" customHeight="1">
      <c r="B17" s="986"/>
      <c r="C17" s="978"/>
      <c r="D17" s="807"/>
      <c r="E17" s="989"/>
      <c r="F17" s="989"/>
      <c r="G17" s="989"/>
      <c r="H17" s="989"/>
      <c r="I17" s="989"/>
      <c r="J17" s="990"/>
      <c r="K17" s="990"/>
      <c r="L17" s="990"/>
      <c r="M17" s="990"/>
      <c r="N17" s="990"/>
      <c r="O17" s="990"/>
      <c r="P17" s="990"/>
      <c r="Q17" s="990"/>
      <c r="R17" s="990"/>
      <c r="S17" s="990"/>
      <c r="T17" s="990"/>
      <c r="U17" s="990"/>
      <c r="V17" s="990"/>
      <c r="W17" s="990"/>
      <c r="X17" s="990"/>
      <c r="Y17" s="814"/>
      <c r="Z17" s="814"/>
      <c r="AA17" s="814"/>
      <c r="AB17" s="978"/>
      <c r="AC17" s="993"/>
    </row>
    <row r="18" spans="2:29" ht="37.5" customHeight="1">
      <c r="B18" s="986"/>
      <c r="C18" s="978"/>
      <c r="D18" s="3149" t="s">
        <v>1478</v>
      </c>
      <c r="E18" s="3149"/>
      <c r="F18" s="3149"/>
      <c r="G18" s="3149"/>
      <c r="H18" s="3149"/>
      <c r="I18" s="3149"/>
      <c r="J18" s="3149"/>
      <c r="K18" s="3149"/>
      <c r="L18" s="3149"/>
      <c r="M18" s="3149"/>
      <c r="N18" s="3149"/>
      <c r="O18" s="3149"/>
      <c r="P18" s="3149"/>
      <c r="Q18" s="3149"/>
      <c r="R18" s="3149"/>
      <c r="S18" s="3149"/>
      <c r="T18" s="3149"/>
      <c r="U18" s="3149"/>
      <c r="V18" s="3149"/>
      <c r="W18" s="3149"/>
      <c r="X18" s="3149"/>
      <c r="Y18" s="3149"/>
      <c r="Z18" s="3149"/>
      <c r="AA18" s="3149"/>
      <c r="AB18" s="3149"/>
      <c r="AC18" s="993"/>
    </row>
    <row r="19" spans="2:29" ht="20.25" customHeight="1">
      <c r="B19" s="986"/>
      <c r="C19" s="978"/>
      <c r="D19" s="807"/>
      <c r="E19" s="807" t="s">
        <v>1479</v>
      </c>
      <c r="F19" s="978"/>
      <c r="G19" s="978"/>
      <c r="H19" s="978"/>
      <c r="I19" s="978"/>
      <c r="J19" s="978"/>
      <c r="K19" s="978"/>
      <c r="L19" s="978"/>
      <c r="M19" s="978"/>
      <c r="N19" s="978"/>
      <c r="O19" s="978"/>
      <c r="P19" s="978"/>
      <c r="Q19" s="978"/>
      <c r="R19" s="978"/>
      <c r="S19" s="978"/>
      <c r="T19" s="978"/>
      <c r="U19" s="978"/>
      <c r="V19" s="978"/>
      <c r="W19" s="978"/>
      <c r="X19" s="978"/>
      <c r="Y19" s="978"/>
      <c r="Z19" s="978"/>
      <c r="AA19" s="994"/>
      <c r="AB19" s="978"/>
      <c r="AC19" s="993"/>
    </row>
    <row r="20" spans="2:29" ht="18.75" customHeight="1">
      <c r="B20" s="986"/>
      <c r="C20" s="978"/>
      <c r="D20" s="978"/>
      <c r="E20" s="995" t="s">
        <v>1480</v>
      </c>
      <c r="F20" s="995"/>
      <c r="G20" s="996"/>
      <c r="H20" s="996"/>
      <c r="I20" s="996"/>
      <c r="J20" s="997"/>
      <c r="K20" s="997"/>
      <c r="L20" s="997"/>
      <c r="M20" s="997"/>
      <c r="N20" s="997"/>
      <c r="O20" s="997"/>
      <c r="P20" s="997"/>
      <c r="Q20" s="997"/>
      <c r="R20" s="997"/>
      <c r="S20" s="997"/>
      <c r="T20" s="997"/>
      <c r="U20" s="997"/>
      <c r="V20" s="978"/>
      <c r="W20" s="978"/>
      <c r="X20" s="978"/>
      <c r="Y20" s="978"/>
      <c r="Z20" s="978"/>
      <c r="AA20" s="994"/>
      <c r="AB20" s="978"/>
      <c r="AC20" s="993"/>
    </row>
    <row r="21" spans="2:29" ht="18.75" customHeight="1">
      <c r="B21" s="986"/>
      <c r="C21" s="978"/>
      <c r="D21" s="978"/>
      <c r="E21" s="807"/>
      <c r="F21" s="978"/>
      <c r="G21" s="807"/>
      <c r="H21" s="998" t="s">
        <v>1481</v>
      </c>
      <c r="I21" s="998"/>
      <c r="J21" s="999"/>
      <c r="K21" s="999"/>
      <c r="L21" s="999"/>
      <c r="M21" s="999"/>
      <c r="N21" s="999"/>
      <c r="O21" s="1000"/>
      <c r="P21" s="1000"/>
      <c r="Q21" s="1000"/>
      <c r="R21" s="1000"/>
      <c r="S21" s="1000"/>
      <c r="T21" s="1000"/>
      <c r="U21" s="1000"/>
      <c r="V21" s="978"/>
      <c r="W21" s="978"/>
      <c r="X21" s="978"/>
      <c r="Y21" s="978"/>
      <c r="Z21" s="978"/>
      <c r="AA21" s="994"/>
      <c r="AB21" s="978"/>
      <c r="AC21" s="993"/>
    </row>
    <row r="22" spans="2:29" ht="8.25" customHeight="1">
      <c r="B22" s="986"/>
      <c r="C22" s="978"/>
      <c r="D22" s="978"/>
      <c r="E22" s="978"/>
      <c r="F22" s="978"/>
      <c r="G22" s="978"/>
      <c r="H22" s="978"/>
      <c r="I22" s="978"/>
      <c r="J22" s="978"/>
      <c r="K22" s="978"/>
      <c r="L22" s="978"/>
      <c r="M22" s="978"/>
      <c r="N22" s="978"/>
      <c r="O22" s="978"/>
      <c r="P22" s="978"/>
      <c r="Q22" s="978"/>
      <c r="R22" s="978"/>
      <c r="S22" s="978"/>
      <c r="T22" s="978"/>
      <c r="U22" s="978"/>
      <c r="V22" s="978"/>
      <c r="W22" s="978"/>
      <c r="X22" s="978"/>
      <c r="Y22" s="978"/>
      <c r="Z22" s="978"/>
      <c r="AA22" s="994"/>
      <c r="AB22" s="978"/>
      <c r="AC22" s="993"/>
    </row>
    <row r="23" spans="2:29" ht="18.75" customHeight="1">
      <c r="B23" s="986"/>
      <c r="C23" s="978"/>
      <c r="D23" s="978"/>
      <c r="E23" s="995" t="s">
        <v>1482</v>
      </c>
      <c r="F23" s="995"/>
      <c r="G23" s="996"/>
      <c r="H23" s="996"/>
      <c r="I23" s="996"/>
      <c r="J23" s="997"/>
      <c r="K23" s="997"/>
      <c r="L23" s="997"/>
      <c r="M23" s="997"/>
      <c r="N23" s="997"/>
      <c r="O23" s="1001"/>
      <c r="P23" s="1001"/>
      <c r="Q23" s="1001"/>
      <c r="R23" s="1001"/>
      <c r="S23" s="1001"/>
      <c r="T23" s="1001"/>
      <c r="U23" s="1001"/>
      <c r="V23" s="978"/>
      <c r="W23" s="978"/>
      <c r="X23" s="978"/>
      <c r="Y23" s="978"/>
      <c r="Z23" s="978"/>
      <c r="AA23" s="994"/>
      <c r="AB23" s="978"/>
      <c r="AC23" s="993"/>
    </row>
    <row r="24" spans="2:29" ht="18.75" customHeight="1">
      <c r="B24" s="986"/>
      <c r="C24" s="978"/>
      <c r="D24" s="978"/>
      <c r="E24" s="978"/>
      <c r="F24" s="978"/>
      <c r="G24" s="807"/>
      <c r="H24" s="998" t="s">
        <v>1481</v>
      </c>
      <c r="I24" s="998"/>
      <c r="J24" s="999"/>
      <c r="K24" s="999"/>
      <c r="L24" s="999"/>
      <c r="M24" s="999"/>
      <c r="N24" s="999"/>
      <c r="O24" s="1000"/>
      <c r="P24" s="1000"/>
      <c r="Q24" s="1000"/>
      <c r="R24" s="1000"/>
      <c r="S24" s="1000"/>
      <c r="T24" s="1000"/>
      <c r="U24" s="1000"/>
      <c r="V24" s="978"/>
      <c r="W24" s="978"/>
      <c r="X24" s="978"/>
      <c r="Y24" s="978"/>
      <c r="Z24" s="978"/>
      <c r="AA24" s="994"/>
      <c r="AB24" s="978"/>
      <c r="AC24" s="993"/>
    </row>
    <row r="25" spans="2:29" ht="13.5" customHeight="1" thickBot="1">
      <c r="B25" s="986"/>
      <c r="C25" s="978"/>
      <c r="D25" s="978"/>
      <c r="E25" s="978"/>
      <c r="F25" s="978"/>
      <c r="G25" s="978"/>
      <c r="H25" s="978"/>
      <c r="I25" s="978"/>
      <c r="J25" s="978"/>
      <c r="K25" s="978"/>
      <c r="L25" s="978"/>
      <c r="M25" s="978"/>
      <c r="N25" s="978"/>
      <c r="O25" s="978"/>
      <c r="P25" s="978"/>
      <c r="Q25" s="978"/>
      <c r="R25" s="978"/>
      <c r="S25" s="978"/>
      <c r="T25" s="978"/>
      <c r="U25" s="978"/>
      <c r="V25" s="978"/>
      <c r="W25" s="978"/>
      <c r="X25" s="978"/>
      <c r="Y25" s="978"/>
      <c r="Z25" s="978"/>
      <c r="AA25" s="994"/>
      <c r="AB25" s="978"/>
      <c r="AC25" s="993"/>
    </row>
    <row r="26" spans="2:29" ht="15" customHeight="1" thickBot="1">
      <c r="B26" s="986"/>
      <c r="C26" s="978"/>
      <c r="D26" s="978"/>
      <c r="E26" s="978"/>
      <c r="F26" s="978"/>
      <c r="G26" s="978"/>
      <c r="H26" s="978"/>
      <c r="I26" s="978"/>
      <c r="J26" s="3154" t="s">
        <v>1483</v>
      </c>
      <c r="K26" s="3154"/>
      <c r="L26" s="3154"/>
      <c r="M26" s="3154"/>
      <c r="N26" s="3154"/>
      <c r="O26" s="3154"/>
      <c r="P26" s="3154"/>
      <c r="Q26" s="3154"/>
      <c r="R26" s="3154"/>
      <c r="S26" s="3154"/>
      <c r="T26" s="3154"/>
      <c r="U26" s="3154"/>
      <c r="V26" s="3154"/>
      <c r="W26" s="978" t="s">
        <v>800</v>
      </c>
      <c r="X26" s="1002" t="s">
        <v>1484</v>
      </c>
      <c r="Y26" s="3151"/>
      <c r="Z26" s="3153"/>
      <c r="AA26" s="1003" t="s">
        <v>237</v>
      </c>
      <c r="AB26" s="978"/>
      <c r="AC26" s="993"/>
    </row>
    <row r="27" spans="2:29" ht="15" customHeight="1" thickBot="1">
      <c r="B27" s="986"/>
      <c r="C27" s="978"/>
      <c r="D27" s="978"/>
      <c r="E27" s="978"/>
      <c r="F27" s="978"/>
      <c r="G27" s="978"/>
      <c r="H27" s="978"/>
      <c r="I27" s="978"/>
      <c r="J27" s="978"/>
      <c r="K27" s="807"/>
      <c r="L27" s="978"/>
      <c r="M27" s="978"/>
      <c r="N27" s="978"/>
      <c r="O27" s="978"/>
      <c r="P27" s="978"/>
      <c r="Q27" s="978"/>
      <c r="R27" s="978"/>
      <c r="S27" s="978"/>
      <c r="T27" s="978"/>
      <c r="U27" s="978"/>
      <c r="V27" s="978"/>
      <c r="W27" s="978"/>
      <c r="X27" s="978"/>
      <c r="Y27" s="814"/>
      <c r="Z27" s="814"/>
      <c r="AA27" s="978"/>
      <c r="AB27" s="978"/>
      <c r="AC27" s="993"/>
    </row>
    <row r="28" spans="2:29" ht="19.5" customHeight="1" thickBot="1">
      <c r="B28" s="986"/>
      <c r="C28" s="978"/>
      <c r="D28" s="807"/>
      <c r="E28" s="989"/>
      <c r="F28" s="1004"/>
      <c r="G28" s="3154" t="s">
        <v>1485</v>
      </c>
      <c r="H28" s="3154"/>
      <c r="I28" s="3154"/>
      <c r="J28" s="3154"/>
      <c r="K28" s="3154"/>
      <c r="L28" s="3154"/>
      <c r="M28" s="3154"/>
      <c r="N28" s="3154"/>
      <c r="O28" s="3154"/>
      <c r="P28" s="3154"/>
      <c r="Q28" s="3154"/>
      <c r="R28" s="3154"/>
      <c r="S28" s="3154"/>
      <c r="T28" s="3154"/>
      <c r="U28" s="3154"/>
      <c r="V28" s="3154"/>
      <c r="W28" s="978" t="s">
        <v>800</v>
      </c>
      <c r="X28" s="1002" t="s">
        <v>1486</v>
      </c>
      <c r="Y28" s="3155">
        <f>Y26*100</f>
        <v>0</v>
      </c>
      <c r="Z28" s="3156"/>
      <c r="AA28" s="1003" t="s">
        <v>1487</v>
      </c>
      <c r="AB28" s="978"/>
      <c r="AC28" s="1005"/>
    </row>
    <row r="29" spans="2:29" ht="19.5" customHeight="1">
      <c r="B29" s="986"/>
      <c r="C29" s="978"/>
      <c r="D29" s="807"/>
      <c r="E29" s="989"/>
      <c r="F29" s="989"/>
      <c r="G29" s="807"/>
      <c r="H29" s="989"/>
      <c r="I29" s="989"/>
      <c r="J29" s="990"/>
      <c r="K29" s="990"/>
      <c r="L29" s="990"/>
      <c r="M29" s="990"/>
      <c r="N29" s="990"/>
      <c r="O29" s="990"/>
      <c r="P29" s="990"/>
      <c r="Q29" s="990"/>
      <c r="R29" s="990"/>
      <c r="S29" s="990"/>
      <c r="T29" s="990"/>
      <c r="U29" s="990"/>
      <c r="V29" s="814"/>
      <c r="W29" s="978" t="s">
        <v>1488</v>
      </c>
      <c r="X29" s="978"/>
      <c r="Y29" s="978"/>
      <c r="Z29" s="814"/>
      <c r="AA29" s="814"/>
      <c r="AB29" s="978"/>
      <c r="AC29" s="1005"/>
    </row>
    <row r="30" spans="2:29" ht="19.5" customHeight="1">
      <c r="B30" s="986"/>
      <c r="C30" s="978"/>
      <c r="D30" s="807"/>
      <c r="E30" s="989"/>
      <c r="F30" s="989"/>
      <c r="G30" s="807"/>
      <c r="H30" s="989"/>
      <c r="I30" s="989"/>
      <c r="J30" s="990"/>
      <c r="K30" s="990"/>
      <c r="L30" s="990"/>
      <c r="M30" s="990"/>
      <c r="N30" s="990"/>
      <c r="O30" s="990"/>
      <c r="P30" s="990"/>
      <c r="Q30" s="990"/>
      <c r="R30" s="990"/>
      <c r="S30" s="978"/>
      <c r="T30" s="990"/>
      <c r="U30" s="990"/>
      <c r="V30" s="990"/>
      <c r="W30" s="990"/>
      <c r="X30" s="990"/>
      <c r="Y30" s="814"/>
      <c r="Z30" s="814"/>
      <c r="AA30" s="814"/>
      <c r="AB30" s="978"/>
      <c r="AC30" s="1005"/>
    </row>
    <row r="31" spans="2:29" ht="18.75" customHeight="1">
      <c r="B31" s="986"/>
      <c r="C31" s="978"/>
      <c r="D31" s="988" t="s">
        <v>1489</v>
      </c>
      <c r="E31" s="989"/>
      <c r="F31" s="989"/>
      <c r="G31" s="989"/>
      <c r="H31" s="989"/>
      <c r="I31" s="989"/>
      <c r="J31" s="990"/>
      <c r="K31" s="990"/>
      <c r="L31" s="990"/>
      <c r="M31" s="990"/>
      <c r="N31" s="990"/>
      <c r="O31" s="990"/>
      <c r="P31" s="990"/>
      <c r="Q31" s="990"/>
      <c r="R31" s="990"/>
      <c r="S31" s="990"/>
      <c r="T31" s="990"/>
      <c r="U31" s="990"/>
      <c r="V31" s="990"/>
      <c r="W31" s="990"/>
      <c r="X31" s="990"/>
      <c r="Y31" s="814"/>
      <c r="Z31" s="814"/>
      <c r="AA31" s="814"/>
      <c r="AB31" s="978"/>
      <c r="AC31" s="993"/>
    </row>
    <row r="32" spans="2:29" ht="18.75" customHeight="1" thickBot="1">
      <c r="B32" s="986"/>
      <c r="C32" s="978"/>
      <c r="D32" s="988"/>
      <c r="E32" s="988" t="s">
        <v>1490</v>
      </c>
      <c r="F32" s="1006"/>
      <c r="G32" s="1006"/>
      <c r="H32" s="1006"/>
      <c r="I32" s="1006"/>
      <c r="J32" s="1007"/>
      <c r="K32" s="1007"/>
      <c r="L32" s="1007"/>
      <c r="M32" s="1007"/>
      <c r="N32" s="1007"/>
      <c r="O32" s="1008"/>
      <c r="P32" s="1008"/>
      <c r="Q32" s="1007"/>
      <c r="R32" s="1007"/>
      <c r="S32" s="990"/>
      <c r="T32" s="990"/>
      <c r="U32" s="990"/>
      <c r="V32" s="990"/>
      <c r="W32" s="990"/>
      <c r="X32" s="990"/>
      <c r="Y32" s="814"/>
      <c r="Z32" s="814"/>
      <c r="AA32" s="814"/>
      <c r="AB32" s="978"/>
      <c r="AC32" s="993"/>
    </row>
    <row r="33" spans="2:29" ht="21" customHeight="1" thickBot="1">
      <c r="B33" s="986"/>
      <c r="C33" s="978"/>
      <c r="D33" s="988"/>
      <c r="E33" s="989"/>
      <c r="F33" s="989"/>
      <c r="G33" s="989"/>
      <c r="H33" s="989"/>
      <c r="I33" s="989"/>
      <c r="J33" s="990"/>
      <c r="K33" s="990"/>
      <c r="L33" s="1008" t="s">
        <v>1476</v>
      </c>
      <c r="M33" s="990"/>
      <c r="N33" s="990"/>
      <c r="O33" s="3157" t="s">
        <v>1491</v>
      </c>
      <c r="P33" s="3158"/>
      <c r="Q33" s="3158"/>
      <c r="R33" s="3158"/>
      <c r="S33" s="3158"/>
      <c r="T33" s="3158"/>
      <c r="U33" s="3158"/>
      <c r="V33" s="3158"/>
      <c r="W33" s="3158"/>
      <c r="X33" s="3158"/>
      <c r="Y33" s="3158"/>
      <c r="Z33" s="3159"/>
      <c r="AA33" s="993"/>
      <c r="AB33" s="978"/>
      <c r="AC33" s="993"/>
    </row>
    <row r="34" spans="2:29" ht="12.75" customHeight="1">
      <c r="B34" s="986"/>
      <c r="C34" s="978"/>
      <c r="D34" s="988"/>
      <c r="E34" s="989"/>
      <c r="F34" s="989"/>
      <c r="G34" s="989"/>
      <c r="H34" s="989"/>
      <c r="I34" s="989"/>
      <c r="J34" s="990"/>
      <c r="K34" s="990"/>
      <c r="L34" s="1008"/>
      <c r="M34" s="990"/>
      <c r="N34" s="990"/>
      <c r="O34" s="990"/>
      <c r="P34" s="990"/>
      <c r="Q34" s="990"/>
      <c r="R34" s="990"/>
      <c r="S34" s="990"/>
      <c r="T34" s="990"/>
      <c r="U34" s="814"/>
      <c r="V34" s="814"/>
      <c r="W34" s="814"/>
      <c r="X34" s="978"/>
      <c r="Y34" s="990"/>
      <c r="Z34" s="814"/>
      <c r="AA34" s="978"/>
      <c r="AB34" s="978"/>
      <c r="AC34" s="993"/>
    </row>
    <row r="35" spans="2:29" ht="18.75" customHeight="1" thickBot="1">
      <c r="B35" s="986"/>
      <c r="C35" s="814"/>
      <c r="D35" s="978"/>
      <c r="E35" s="1009" t="s">
        <v>1492</v>
      </c>
      <c r="F35" s="1010"/>
      <c r="G35" s="1010"/>
      <c r="H35" s="1010"/>
      <c r="I35" s="1010"/>
      <c r="J35" s="814"/>
      <c r="K35" s="814"/>
      <c r="L35" s="814"/>
      <c r="M35" s="814"/>
      <c r="N35" s="814"/>
      <c r="O35" s="814"/>
      <c r="P35" s="814"/>
      <c r="Q35" s="814"/>
      <c r="R35" s="814"/>
      <c r="S35" s="814"/>
      <c r="T35" s="814"/>
      <c r="U35" s="814"/>
      <c r="V35" s="814"/>
      <c r="W35" s="814"/>
      <c r="X35" s="814"/>
      <c r="Y35" s="814"/>
      <c r="Z35" s="814"/>
      <c r="AA35" s="814"/>
      <c r="AB35" s="978"/>
      <c r="AC35" s="993"/>
    </row>
    <row r="36" spans="2:29" ht="18.75" customHeight="1">
      <c r="B36" s="986"/>
      <c r="C36" s="3160" t="s">
        <v>1493</v>
      </c>
      <c r="D36" s="3161"/>
      <c r="E36" s="3164" t="s">
        <v>1494</v>
      </c>
      <c r="F36" s="3165"/>
      <c r="G36" s="3165"/>
      <c r="H36" s="3165"/>
      <c r="I36" s="3165"/>
      <c r="J36" s="3165"/>
      <c r="K36" s="3165"/>
      <c r="L36" s="3165"/>
      <c r="M36" s="3165"/>
      <c r="N36" s="3165"/>
      <c r="O36" s="3166"/>
      <c r="P36" s="3170" t="s">
        <v>1495</v>
      </c>
      <c r="Q36" s="3171"/>
      <c r="R36" s="3171"/>
      <c r="S36" s="3171"/>
      <c r="T36" s="3171"/>
      <c r="U36" s="3171"/>
      <c r="V36" s="3171"/>
      <c r="W36" s="3171"/>
      <c r="X36" s="3172"/>
      <c r="Y36" s="3176" t="s">
        <v>1496</v>
      </c>
      <c r="Z36" s="3177"/>
      <c r="AA36" s="3178"/>
      <c r="AB36" s="978"/>
      <c r="AC36" s="993"/>
    </row>
    <row r="37" spans="2:29" ht="18.75" customHeight="1" thickBot="1">
      <c r="B37" s="986"/>
      <c r="C37" s="3162"/>
      <c r="D37" s="3163"/>
      <c r="E37" s="3167"/>
      <c r="F37" s="3168"/>
      <c r="G37" s="3168"/>
      <c r="H37" s="3168"/>
      <c r="I37" s="3168"/>
      <c r="J37" s="3168"/>
      <c r="K37" s="3168"/>
      <c r="L37" s="3168"/>
      <c r="M37" s="3168"/>
      <c r="N37" s="3168"/>
      <c r="O37" s="3169"/>
      <c r="P37" s="3173"/>
      <c r="Q37" s="3174"/>
      <c r="R37" s="3174"/>
      <c r="S37" s="3174"/>
      <c r="T37" s="3174"/>
      <c r="U37" s="3174"/>
      <c r="V37" s="3174"/>
      <c r="W37" s="3174"/>
      <c r="X37" s="3175"/>
      <c r="Y37" s="3179"/>
      <c r="Z37" s="3180"/>
      <c r="AA37" s="3181"/>
      <c r="AB37" s="978"/>
      <c r="AC37" s="993"/>
    </row>
    <row r="38" spans="2:29" ht="56.25" customHeight="1" thickBot="1">
      <c r="B38" s="986"/>
      <c r="C38" s="3182"/>
      <c r="D38" s="3183"/>
      <c r="E38" s="3184"/>
      <c r="F38" s="3184"/>
      <c r="G38" s="3184"/>
      <c r="H38" s="3184"/>
      <c r="I38" s="3184"/>
      <c r="J38" s="3184"/>
      <c r="K38" s="3184"/>
      <c r="L38" s="3184"/>
      <c r="M38" s="3184"/>
      <c r="N38" s="3184"/>
      <c r="O38" s="3185"/>
      <c r="P38" s="3186" t="s">
        <v>1497</v>
      </c>
      <c r="Q38" s="3187"/>
      <c r="R38" s="3187"/>
      <c r="S38" s="3187"/>
      <c r="T38" s="3187"/>
      <c r="U38" s="3187"/>
      <c r="V38" s="3187"/>
      <c r="W38" s="3187"/>
      <c r="X38" s="3188"/>
      <c r="Y38" s="3189"/>
      <c r="Z38" s="3190"/>
      <c r="AA38" s="3191" t="s">
        <v>1487</v>
      </c>
      <c r="AB38" s="978"/>
      <c r="AC38" s="993"/>
    </row>
    <row r="39" spans="2:29" ht="56.25" customHeight="1" thickBot="1">
      <c r="B39" s="986"/>
      <c r="C39" s="3182"/>
      <c r="D39" s="3183"/>
      <c r="E39" s="3192"/>
      <c r="F39" s="3192"/>
      <c r="G39" s="3192"/>
      <c r="H39" s="3192"/>
      <c r="I39" s="3192"/>
      <c r="J39" s="3192"/>
      <c r="K39" s="3192"/>
      <c r="L39" s="3192"/>
      <c r="M39" s="3192"/>
      <c r="N39" s="3192"/>
      <c r="O39" s="3193"/>
      <c r="P39" s="3194" t="s">
        <v>710</v>
      </c>
      <c r="Q39" s="3195"/>
      <c r="R39" s="3195"/>
      <c r="S39" s="3195"/>
      <c r="T39" s="3195"/>
      <c r="U39" s="3195"/>
      <c r="V39" s="3195"/>
      <c r="W39" s="3195"/>
      <c r="X39" s="3196"/>
      <c r="Y39" s="3197"/>
      <c r="Z39" s="3198"/>
      <c r="AA39" s="3191"/>
      <c r="AB39" s="978"/>
      <c r="AC39" s="993"/>
    </row>
    <row r="40" spans="2:29" ht="56.25" customHeight="1" thickBot="1">
      <c r="B40" s="986"/>
      <c r="C40" s="3182"/>
      <c r="D40" s="3183"/>
      <c r="E40" s="3192"/>
      <c r="F40" s="3192"/>
      <c r="G40" s="3192"/>
      <c r="H40" s="3192"/>
      <c r="I40" s="3192"/>
      <c r="J40" s="3192"/>
      <c r="K40" s="3192"/>
      <c r="L40" s="3192"/>
      <c r="M40" s="3192"/>
      <c r="N40" s="3192"/>
      <c r="O40" s="3193"/>
      <c r="P40" s="3194" t="s">
        <v>1498</v>
      </c>
      <c r="Q40" s="3195"/>
      <c r="R40" s="3195"/>
      <c r="S40" s="3195"/>
      <c r="T40" s="3195"/>
      <c r="U40" s="3195"/>
      <c r="V40" s="3195"/>
      <c r="W40" s="3195"/>
      <c r="X40" s="3196"/>
      <c r="Y40" s="3197"/>
      <c r="Z40" s="3198"/>
      <c r="AA40" s="3191"/>
      <c r="AB40" s="978"/>
      <c r="AC40" s="993"/>
    </row>
    <row r="41" spans="2:29" ht="54.75" customHeight="1" thickBot="1">
      <c r="B41" s="986"/>
      <c r="C41" s="3182"/>
      <c r="D41" s="3183"/>
      <c r="E41" s="3192"/>
      <c r="F41" s="3192"/>
      <c r="G41" s="3192"/>
      <c r="H41" s="3192"/>
      <c r="I41" s="3192"/>
      <c r="J41" s="3192"/>
      <c r="K41" s="3192"/>
      <c r="L41" s="3192"/>
      <c r="M41" s="3192"/>
      <c r="N41" s="3192"/>
      <c r="O41" s="3193"/>
      <c r="P41" s="3194" t="s">
        <v>1499</v>
      </c>
      <c r="Q41" s="3195"/>
      <c r="R41" s="3195"/>
      <c r="S41" s="3195"/>
      <c r="T41" s="3195"/>
      <c r="U41" s="3195"/>
      <c r="V41" s="3195"/>
      <c r="W41" s="3195"/>
      <c r="X41" s="3196"/>
      <c r="Y41" s="3197"/>
      <c r="Z41" s="3198"/>
      <c r="AA41" s="3191"/>
      <c r="AB41" s="978"/>
      <c r="AC41" s="993"/>
    </row>
    <row r="42" spans="2:29" ht="56.25" customHeight="1" thickBot="1">
      <c r="B42" s="986"/>
      <c r="C42" s="3182"/>
      <c r="D42" s="3183"/>
      <c r="E42" s="3199"/>
      <c r="F42" s="3199"/>
      <c r="G42" s="3199"/>
      <c r="H42" s="3199"/>
      <c r="I42" s="3199"/>
      <c r="J42" s="3199"/>
      <c r="K42" s="3199"/>
      <c r="L42" s="3199"/>
      <c r="M42" s="3199"/>
      <c r="N42" s="3199"/>
      <c r="O42" s="3200"/>
      <c r="P42" s="3201"/>
      <c r="Q42" s="3202"/>
      <c r="R42" s="3202"/>
      <c r="S42" s="3202"/>
      <c r="T42" s="3202"/>
      <c r="U42" s="3202"/>
      <c r="V42" s="3202"/>
      <c r="W42" s="3202"/>
      <c r="X42" s="3203"/>
      <c r="Y42" s="3204"/>
      <c r="Z42" s="3205"/>
      <c r="AA42" s="3191"/>
      <c r="AB42" s="978"/>
      <c r="AC42" s="993"/>
    </row>
    <row r="43" spans="2:29" ht="18.75" customHeight="1" thickBot="1">
      <c r="B43" s="986"/>
      <c r="C43" s="3182" t="s">
        <v>1500</v>
      </c>
      <c r="D43" s="3206"/>
      <c r="E43" s="3206"/>
      <c r="F43" s="3206"/>
      <c r="G43" s="3206"/>
      <c r="H43" s="3206"/>
      <c r="I43" s="3206"/>
      <c r="J43" s="3206"/>
      <c r="K43" s="3206"/>
      <c r="L43" s="3206"/>
      <c r="M43" s="3206"/>
      <c r="N43" s="3206"/>
      <c r="O43" s="3206"/>
      <c r="P43" s="3206"/>
      <c r="Q43" s="3206"/>
      <c r="R43" s="3206"/>
      <c r="S43" s="3206"/>
      <c r="T43" s="3206"/>
      <c r="U43" s="3206"/>
      <c r="V43" s="3206"/>
      <c r="W43" s="3183"/>
      <c r="X43" s="1011" t="s">
        <v>1501</v>
      </c>
      <c r="Y43" s="3207">
        <f>SUM(Y38:Z42)</f>
        <v>0</v>
      </c>
      <c r="Z43" s="3208"/>
      <c r="AA43" s="1012"/>
      <c r="AB43" s="978"/>
      <c r="AC43" s="993"/>
    </row>
    <row r="44" spans="2:29" ht="18" customHeight="1" thickBot="1">
      <c r="B44" s="986"/>
      <c r="C44" s="3219" t="s">
        <v>1502</v>
      </c>
      <c r="D44" s="3220"/>
      <c r="E44" s="3220"/>
      <c r="F44" s="3220"/>
      <c r="G44" s="3220"/>
      <c r="H44" s="3220"/>
      <c r="I44" s="3220"/>
      <c r="J44" s="3220"/>
      <c r="K44" s="3220"/>
      <c r="L44" s="3220"/>
      <c r="M44" s="3220"/>
      <c r="N44" s="3220"/>
      <c r="O44" s="3220"/>
      <c r="P44" s="3220"/>
      <c r="Q44" s="3220"/>
      <c r="R44" s="3220"/>
      <c r="S44" s="3221"/>
      <c r="T44" s="3222" t="s">
        <v>1503</v>
      </c>
      <c r="U44" s="3223"/>
      <c r="V44" s="3223"/>
      <c r="W44" s="3223"/>
      <c r="X44" s="3226" t="s">
        <v>1504</v>
      </c>
      <c r="Y44" s="3228" t="s">
        <v>1505</v>
      </c>
      <c r="Z44" s="3229"/>
      <c r="AA44" s="978"/>
      <c r="AB44" s="978"/>
      <c r="AC44" s="993"/>
    </row>
    <row r="45" spans="2:29" ht="34.5" customHeight="1" thickBot="1">
      <c r="B45" s="986"/>
      <c r="C45" s="3230" t="s">
        <v>1506</v>
      </c>
      <c r="D45" s="3231"/>
      <c r="E45" s="3231"/>
      <c r="F45" s="3231"/>
      <c r="G45" s="3231"/>
      <c r="H45" s="3231"/>
      <c r="I45" s="3231"/>
      <c r="J45" s="3231"/>
      <c r="K45" s="3231"/>
      <c r="L45" s="3231"/>
      <c r="M45" s="3231"/>
      <c r="N45" s="3231"/>
      <c r="O45" s="3231"/>
      <c r="P45" s="3231"/>
      <c r="Q45" s="3231"/>
      <c r="R45" s="3231"/>
      <c r="S45" s="3232"/>
      <c r="T45" s="3224"/>
      <c r="U45" s="3225"/>
      <c r="V45" s="3225"/>
      <c r="W45" s="3225"/>
      <c r="X45" s="3227"/>
      <c r="Y45" s="3233" t="str">
        <f>IF(Y43&lt;=Y28,"OK","上限超え")</f>
        <v>OK</v>
      </c>
      <c r="Z45" s="3234"/>
      <c r="AA45" s="978"/>
      <c r="AB45" s="978"/>
      <c r="AC45" s="993"/>
    </row>
    <row r="46" spans="2:29" ht="18.75" customHeight="1">
      <c r="B46" s="986"/>
      <c r="C46" s="978"/>
      <c r="D46" s="978" t="s">
        <v>1507</v>
      </c>
      <c r="E46" s="978"/>
      <c r="F46" s="978"/>
      <c r="G46" s="978"/>
      <c r="H46" s="978"/>
      <c r="I46" s="978"/>
      <c r="J46" s="978"/>
      <c r="K46" s="978"/>
      <c r="L46" s="978"/>
      <c r="M46" s="978"/>
      <c r="N46" s="978"/>
      <c r="O46" s="978"/>
      <c r="P46" s="978"/>
      <c r="Q46" s="978"/>
      <c r="R46" s="1010"/>
      <c r="S46" s="1010"/>
      <c r="T46" s="978"/>
      <c r="U46" s="1010"/>
      <c r="V46" s="1010"/>
      <c r="W46" s="1010"/>
      <c r="X46" s="1010"/>
      <c r="Y46" s="978"/>
      <c r="Z46" s="1010"/>
      <c r="AA46" s="814"/>
      <c r="AB46" s="978"/>
      <c r="AC46" s="993"/>
    </row>
    <row r="47" spans="2:29" ht="18.75" customHeight="1">
      <c r="B47" s="986"/>
      <c r="C47" s="978"/>
      <c r="D47" s="978" t="s">
        <v>1508</v>
      </c>
      <c r="E47" s="1013"/>
      <c r="F47" s="1013"/>
      <c r="G47" s="978"/>
      <c r="H47" s="1013"/>
      <c r="I47" s="1013"/>
      <c r="J47" s="978"/>
      <c r="K47" s="1013"/>
      <c r="L47" s="1013"/>
      <c r="M47" s="978"/>
      <c r="N47" s="978"/>
      <c r="O47" s="1013"/>
      <c r="P47" s="1013"/>
      <c r="Q47" s="978"/>
      <c r="R47" s="1013"/>
      <c r="S47" s="1013"/>
      <c r="T47" s="978"/>
      <c r="U47" s="1013"/>
      <c r="V47" s="1013"/>
      <c r="W47" s="1013"/>
      <c r="X47" s="1013"/>
      <c r="Y47" s="978"/>
      <c r="Z47" s="1013"/>
      <c r="AA47" s="978"/>
      <c r="AB47" s="978"/>
      <c r="AC47" s="993"/>
    </row>
    <row r="48" spans="2:29" ht="13.5" thickBot="1">
      <c r="B48" s="986"/>
      <c r="C48" s="978"/>
      <c r="D48" s="978"/>
      <c r="E48" s="978"/>
      <c r="F48" s="978"/>
      <c r="G48" s="978"/>
      <c r="H48" s="978"/>
      <c r="I48" s="978"/>
      <c r="J48" s="978"/>
      <c r="K48" s="978"/>
      <c r="L48" s="978"/>
      <c r="M48" s="978"/>
      <c r="N48" s="978"/>
      <c r="O48" s="978"/>
      <c r="P48" s="978"/>
      <c r="Q48" s="978"/>
      <c r="R48" s="978"/>
      <c r="S48" s="978"/>
      <c r="T48" s="978"/>
      <c r="U48" s="978"/>
      <c r="V48" s="978"/>
      <c r="W48" s="978"/>
      <c r="X48" s="978"/>
      <c r="Y48" s="814"/>
      <c r="Z48" s="814"/>
      <c r="AA48" s="814"/>
      <c r="AB48" s="978"/>
      <c r="AC48" s="993"/>
    </row>
    <row r="49" spans="2:29">
      <c r="B49" s="986"/>
      <c r="C49" s="3209" t="s">
        <v>1509</v>
      </c>
      <c r="D49" s="3210"/>
      <c r="E49" s="3210"/>
      <c r="F49" s="3210"/>
      <c r="G49" s="3210"/>
      <c r="H49" s="3210"/>
      <c r="I49" s="3210"/>
      <c r="J49" s="3210"/>
      <c r="K49" s="3210"/>
      <c r="L49" s="3210"/>
      <c r="M49" s="3210"/>
      <c r="N49" s="3210"/>
      <c r="O49" s="3210"/>
      <c r="P49" s="3210"/>
      <c r="Q49" s="3210"/>
      <c r="R49" s="3210"/>
      <c r="S49" s="3210"/>
      <c r="T49" s="3210"/>
      <c r="U49" s="3210"/>
      <c r="V49" s="3210"/>
      <c r="W49" s="3210"/>
      <c r="X49" s="1014"/>
      <c r="Y49" s="3213" t="s">
        <v>1477</v>
      </c>
      <c r="Z49" s="3214"/>
      <c r="AA49" s="3215"/>
      <c r="AB49" s="978"/>
      <c r="AC49" s="993"/>
    </row>
    <row r="50" spans="2:29" ht="18.75" customHeight="1" thickBot="1">
      <c r="B50" s="986"/>
      <c r="C50" s="3211"/>
      <c r="D50" s="3212"/>
      <c r="E50" s="3212"/>
      <c r="F50" s="3212"/>
      <c r="G50" s="3212"/>
      <c r="H50" s="3212"/>
      <c r="I50" s="3212"/>
      <c r="J50" s="3212"/>
      <c r="K50" s="3212"/>
      <c r="L50" s="3212"/>
      <c r="M50" s="3212"/>
      <c r="N50" s="3212"/>
      <c r="O50" s="3212"/>
      <c r="P50" s="3212"/>
      <c r="Q50" s="3212"/>
      <c r="R50" s="3212"/>
      <c r="S50" s="3212"/>
      <c r="T50" s="3212"/>
      <c r="U50" s="3212"/>
      <c r="V50" s="3212"/>
      <c r="W50" s="3212"/>
      <c r="X50" s="1015"/>
      <c r="Y50" s="3216"/>
      <c r="Z50" s="3217"/>
      <c r="AA50" s="3218"/>
      <c r="AB50" s="978"/>
      <c r="AC50" s="993"/>
    </row>
    <row r="51" spans="2:29" ht="9" customHeight="1">
      <c r="B51" s="1016"/>
      <c r="C51" s="982"/>
      <c r="D51" s="982"/>
      <c r="E51" s="982"/>
      <c r="F51" s="982"/>
      <c r="G51" s="982"/>
      <c r="H51" s="982"/>
      <c r="I51" s="982"/>
      <c r="J51" s="982"/>
      <c r="K51" s="982"/>
      <c r="L51" s="982"/>
      <c r="M51" s="982"/>
      <c r="N51" s="982"/>
      <c r="O51" s="982"/>
      <c r="P51" s="982"/>
      <c r="Q51" s="982"/>
      <c r="R51" s="982"/>
      <c r="S51" s="982"/>
      <c r="T51" s="982"/>
      <c r="U51" s="982"/>
      <c r="V51" s="982"/>
      <c r="W51" s="982"/>
      <c r="X51" s="982"/>
      <c r="Y51" s="982"/>
      <c r="Z51" s="982"/>
      <c r="AA51" s="982"/>
      <c r="AB51" s="982"/>
      <c r="AC51" s="1017"/>
    </row>
    <row r="52" spans="2:29">
      <c r="B52" s="978"/>
      <c r="C52" s="978"/>
      <c r="D52" s="978"/>
      <c r="E52" s="978"/>
      <c r="F52" s="978"/>
      <c r="G52" s="978"/>
      <c r="H52" s="978"/>
      <c r="I52" s="978"/>
      <c r="J52" s="978"/>
      <c r="K52" s="978"/>
      <c r="L52" s="978"/>
      <c r="M52" s="978"/>
      <c r="N52" s="978"/>
      <c r="O52" s="978"/>
      <c r="P52" s="978"/>
      <c r="Q52" s="978"/>
      <c r="R52" s="978"/>
      <c r="S52" s="978"/>
      <c r="T52" s="978"/>
      <c r="U52" s="978"/>
      <c r="V52" s="978"/>
      <c r="W52" s="978"/>
      <c r="X52" s="978"/>
      <c r="Y52" s="978"/>
      <c r="Z52" s="978"/>
      <c r="AA52" s="978"/>
      <c r="AB52" s="978"/>
      <c r="AC52" s="978"/>
    </row>
    <row r="53" spans="2:29">
      <c r="B53" s="975"/>
      <c r="C53" s="975"/>
      <c r="D53" s="975"/>
      <c r="E53" s="975"/>
      <c r="F53" s="975"/>
      <c r="G53" s="975"/>
      <c r="H53" s="975"/>
      <c r="I53" s="975"/>
      <c r="J53" s="975"/>
      <c r="K53" s="975"/>
      <c r="L53" s="975"/>
      <c r="M53" s="975"/>
      <c r="N53" s="975"/>
      <c r="O53" s="975"/>
      <c r="P53" s="975"/>
      <c r="Q53" s="975"/>
      <c r="R53" s="975"/>
      <c r="S53" s="975"/>
      <c r="T53" s="975"/>
      <c r="U53" s="975"/>
      <c r="V53" s="975"/>
      <c r="W53" s="975"/>
      <c r="X53" s="975"/>
      <c r="Y53" s="975"/>
      <c r="Z53" s="975"/>
      <c r="AA53" s="975"/>
      <c r="AB53" s="975"/>
      <c r="AC53" s="975"/>
    </row>
  </sheetData>
  <mergeCells count="51">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G28:V28"/>
    <mergeCell ref="Y28:Z28"/>
    <mergeCell ref="O33:Z33"/>
    <mergeCell ref="C36:D37"/>
    <mergeCell ref="E36:O37"/>
    <mergeCell ref="P36:X37"/>
    <mergeCell ref="Y36:AA37"/>
    <mergeCell ref="C11:AB11"/>
    <mergeCell ref="D14:AB14"/>
    <mergeCell ref="Y16:AA16"/>
    <mergeCell ref="D18:AB18"/>
    <mergeCell ref="J26:V26"/>
    <mergeCell ref="Y26:Z26"/>
    <mergeCell ref="C9:G9"/>
    <mergeCell ref="H9:AB9"/>
    <mergeCell ref="U3:AB3"/>
    <mergeCell ref="C5:AB5"/>
    <mergeCell ref="C6:AB6"/>
    <mergeCell ref="C8:G8"/>
    <mergeCell ref="H8:AB8"/>
  </mergeCells>
  <phoneticPr fontId="6"/>
  <pageMargins left="0.7" right="0.7" top="0.75" bottom="0.75" header="0.3" footer="0.3"/>
  <pageSetup paperSize="9" scale="70"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5D795-6B21-4042-B47B-22DF511B6594}">
  <dimension ref="A1:G13"/>
  <sheetViews>
    <sheetView view="pageBreakPreview" zoomScaleNormal="100" zoomScaleSheetLayoutView="100" workbookViewId="0">
      <selection sqref="A1:G14"/>
    </sheetView>
  </sheetViews>
  <sheetFormatPr defaultRowHeight="13"/>
  <cols>
    <col min="1" max="1" width="26.36328125" style="777" customWidth="1"/>
    <col min="2" max="2" width="15.6328125" style="777" customWidth="1"/>
    <col min="3" max="3" width="15.26953125" style="777" customWidth="1"/>
    <col min="4" max="4" width="17.453125" style="777" customWidth="1"/>
    <col min="5" max="5" width="15" style="777" customWidth="1"/>
    <col min="6" max="6" width="15.26953125" style="777" hidden="1" customWidth="1"/>
    <col min="7" max="7" width="1.7265625" style="777" customWidth="1"/>
    <col min="8" max="8" width="2.453125" style="777" customWidth="1"/>
    <col min="9" max="255" width="9" style="777"/>
    <col min="256" max="256" width="1.08984375" style="777" customWidth="1"/>
    <col min="257" max="258" width="15.6328125" style="777" customWidth="1"/>
    <col min="259" max="259" width="15.26953125" style="777" customWidth="1"/>
    <col min="260" max="260" width="17.453125" style="777" customWidth="1"/>
    <col min="261" max="261" width="15.08984375" style="777" customWidth="1"/>
    <col min="262" max="262" width="15.26953125" style="777" customWidth="1"/>
    <col min="263" max="263" width="3.7265625" style="777" customWidth="1"/>
    <col min="264" max="264" width="2.453125" style="777" customWidth="1"/>
    <col min="265" max="511" width="9" style="777"/>
    <col min="512" max="512" width="1.08984375" style="777" customWidth="1"/>
    <col min="513" max="514" width="15.6328125" style="777" customWidth="1"/>
    <col min="515" max="515" width="15.26953125" style="777" customWidth="1"/>
    <col min="516" max="516" width="17.453125" style="777" customWidth="1"/>
    <col min="517" max="517" width="15.08984375" style="777" customWidth="1"/>
    <col min="518" max="518" width="15.26953125" style="777" customWidth="1"/>
    <col min="519" max="519" width="3.7265625" style="777" customWidth="1"/>
    <col min="520" max="520" width="2.453125" style="777" customWidth="1"/>
    <col min="521" max="767" width="9" style="777"/>
    <col min="768" max="768" width="1.08984375" style="777" customWidth="1"/>
    <col min="769" max="770" width="15.6328125" style="777" customWidth="1"/>
    <col min="771" max="771" width="15.26953125" style="777" customWidth="1"/>
    <col min="772" max="772" width="17.453125" style="777" customWidth="1"/>
    <col min="773" max="773" width="15.08984375" style="777" customWidth="1"/>
    <col min="774" max="774" width="15.26953125" style="777" customWidth="1"/>
    <col min="775" max="775" width="3.7265625" style="777" customWidth="1"/>
    <col min="776" max="776" width="2.453125" style="777" customWidth="1"/>
    <col min="777" max="1023" width="9" style="777"/>
    <col min="1024" max="1024" width="1.08984375" style="777" customWidth="1"/>
    <col min="1025" max="1026" width="15.6328125" style="777" customWidth="1"/>
    <col min="1027" max="1027" width="15.26953125" style="777" customWidth="1"/>
    <col min="1028" max="1028" width="17.453125" style="777" customWidth="1"/>
    <col min="1029" max="1029" width="15.08984375" style="777" customWidth="1"/>
    <col min="1030" max="1030" width="15.26953125" style="777" customWidth="1"/>
    <col min="1031" max="1031" width="3.7265625" style="777" customWidth="1"/>
    <col min="1032" max="1032" width="2.453125" style="777" customWidth="1"/>
    <col min="1033" max="1279" width="9" style="777"/>
    <col min="1280" max="1280" width="1.08984375" style="777" customWidth="1"/>
    <col min="1281" max="1282" width="15.6328125" style="777" customWidth="1"/>
    <col min="1283" max="1283" width="15.26953125" style="777" customWidth="1"/>
    <col min="1284" max="1284" width="17.453125" style="777" customWidth="1"/>
    <col min="1285" max="1285" width="15.08984375" style="777" customWidth="1"/>
    <col min="1286" max="1286" width="15.26953125" style="777" customWidth="1"/>
    <col min="1287" max="1287" width="3.7265625" style="777" customWidth="1"/>
    <col min="1288" max="1288" width="2.453125" style="777" customWidth="1"/>
    <col min="1289" max="1535" width="9" style="777"/>
    <col min="1536" max="1536" width="1.08984375" style="777" customWidth="1"/>
    <col min="1537" max="1538" width="15.6328125" style="777" customWidth="1"/>
    <col min="1539" max="1539" width="15.26953125" style="777" customWidth="1"/>
    <col min="1540" max="1540" width="17.453125" style="777" customWidth="1"/>
    <col min="1541" max="1541" width="15.08984375" style="777" customWidth="1"/>
    <col min="1542" max="1542" width="15.26953125" style="777" customWidth="1"/>
    <col min="1543" max="1543" width="3.7265625" style="777" customWidth="1"/>
    <col min="1544" max="1544" width="2.453125" style="777" customWidth="1"/>
    <col min="1545" max="1791" width="9" style="777"/>
    <col min="1792" max="1792" width="1.08984375" style="777" customWidth="1"/>
    <col min="1793" max="1794" width="15.6328125" style="777" customWidth="1"/>
    <col min="1795" max="1795" width="15.26953125" style="777" customWidth="1"/>
    <col min="1796" max="1796" width="17.453125" style="777" customWidth="1"/>
    <col min="1797" max="1797" width="15.08984375" style="777" customWidth="1"/>
    <col min="1798" max="1798" width="15.26953125" style="777" customWidth="1"/>
    <col min="1799" max="1799" width="3.7265625" style="777" customWidth="1"/>
    <col min="1800" max="1800" width="2.453125" style="777" customWidth="1"/>
    <col min="1801" max="2047" width="9" style="777"/>
    <col min="2048" max="2048" width="1.08984375" style="777" customWidth="1"/>
    <col min="2049" max="2050" width="15.6328125" style="777" customWidth="1"/>
    <col min="2051" max="2051" width="15.26953125" style="777" customWidth="1"/>
    <col min="2052" max="2052" width="17.453125" style="777" customWidth="1"/>
    <col min="2053" max="2053" width="15.08984375" style="777" customWidth="1"/>
    <col min="2054" max="2054" width="15.26953125" style="777" customWidth="1"/>
    <col min="2055" max="2055" width="3.7265625" style="777" customWidth="1"/>
    <col min="2056" max="2056" width="2.453125" style="777" customWidth="1"/>
    <col min="2057" max="2303" width="9" style="777"/>
    <col min="2304" max="2304" width="1.08984375" style="777" customWidth="1"/>
    <col min="2305" max="2306" width="15.6328125" style="777" customWidth="1"/>
    <col min="2307" max="2307" width="15.26953125" style="777" customWidth="1"/>
    <col min="2308" max="2308" width="17.453125" style="777" customWidth="1"/>
    <col min="2309" max="2309" width="15.08984375" style="777" customWidth="1"/>
    <col min="2310" max="2310" width="15.26953125" style="777" customWidth="1"/>
    <col min="2311" max="2311" width="3.7265625" style="777" customWidth="1"/>
    <col min="2312" max="2312" width="2.453125" style="777" customWidth="1"/>
    <col min="2313" max="2559" width="9" style="777"/>
    <col min="2560" max="2560" width="1.08984375" style="777" customWidth="1"/>
    <col min="2561" max="2562" width="15.6328125" style="777" customWidth="1"/>
    <col min="2563" max="2563" width="15.26953125" style="777" customWidth="1"/>
    <col min="2564" max="2564" width="17.453125" style="777" customWidth="1"/>
    <col min="2565" max="2565" width="15.08984375" style="777" customWidth="1"/>
    <col min="2566" max="2566" width="15.26953125" style="777" customWidth="1"/>
    <col min="2567" max="2567" width="3.7265625" style="777" customWidth="1"/>
    <col min="2568" max="2568" width="2.453125" style="777" customWidth="1"/>
    <col min="2569" max="2815" width="9" style="777"/>
    <col min="2816" max="2816" width="1.08984375" style="777" customWidth="1"/>
    <col min="2817" max="2818" width="15.6328125" style="777" customWidth="1"/>
    <col min="2819" max="2819" width="15.26953125" style="777" customWidth="1"/>
    <col min="2820" max="2820" width="17.453125" style="777" customWidth="1"/>
    <col min="2821" max="2821" width="15.08984375" style="777" customWidth="1"/>
    <col min="2822" max="2822" width="15.26953125" style="777" customWidth="1"/>
    <col min="2823" max="2823" width="3.7265625" style="777" customWidth="1"/>
    <col min="2824" max="2824" width="2.453125" style="777" customWidth="1"/>
    <col min="2825" max="3071" width="9" style="777"/>
    <col min="3072" max="3072" width="1.08984375" style="777" customWidth="1"/>
    <col min="3073" max="3074" width="15.6328125" style="777" customWidth="1"/>
    <col min="3075" max="3075" width="15.26953125" style="777" customWidth="1"/>
    <col min="3076" max="3076" width="17.453125" style="777" customWidth="1"/>
    <col min="3077" max="3077" width="15.08984375" style="777" customWidth="1"/>
    <col min="3078" max="3078" width="15.26953125" style="777" customWidth="1"/>
    <col min="3079" max="3079" width="3.7265625" style="777" customWidth="1"/>
    <col min="3080" max="3080" width="2.453125" style="777" customWidth="1"/>
    <col min="3081" max="3327" width="9" style="777"/>
    <col min="3328" max="3328" width="1.08984375" style="777" customWidth="1"/>
    <col min="3329" max="3330" width="15.6328125" style="777" customWidth="1"/>
    <col min="3331" max="3331" width="15.26953125" style="777" customWidth="1"/>
    <col min="3332" max="3332" width="17.453125" style="777" customWidth="1"/>
    <col min="3333" max="3333" width="15.08984375" style="777" customWidth="1"/>
    <col min="3334" max="3334" width="15.26953125" style="777" customWidth="1"/>
    <col min="3335" max="3335" width="3.7265625" style="777" customWidth="1"/>
    <col min="3336" max="3336" width="2.453125" style="777" customWidth="1"/>
    <col min="3337" max="3583" width="9" style="777"/>
    <col min="3584" max="3584" width="1.08984375" style="777" customWidth="1"/>
    <col min="3585" max="3586" width="15.6328125" style="777" customWidth="1"/>
    <col min="3587" max="3587" width="15.26953125" style="777" customWidth="1"/>
    <col min="3588" max="3588" width="17.453125" style="777" customWidth="1"/>
    <col min="3589" max="3589" width="15.08984375" style="777" customWidth="1"/>
    <col min="3590" max="3590" width="15.26953125" style="777" customWidth="1"/>
    <col min="3591" max="3591" width="3.7265625" style="777" customWidth="1"/>
    <col min="3592" max="3592" width="2.453125" style="777" customWidth="1"/>
    <col min="3593" max="3839" width="9" style="777"/>
    <col min="3840" max="3840" width="1.08984375" style="777" customWidth="1"/>
    <col min="3841" max="3842" width="15.6328125" style="777" customWidth="1"/>
    <col min="3843" max="3843" width="15.26953125" style="777" customWidth="1"/>
    <col min="3844" max="3844" width="17.453125" style="777" customWidth="1"/>
    <col min="3845" max="3845" width="15.08984375" style="777" customWidth="1"/>
    <col min="3846" max="3846" width="15.26953125" style="777" customWidth="1"/>
    <col min="3847" max="3847" width="3.7265625" style="777" customWidth="1"/>
    <col min="3848" max="3848" width="2.453125" style="777" customWidth="1"/>
    <col min="3849" max="4095" width="9" style="777"/>
    <col min="4096" max="4096" width="1.08984375" style="777" customWidth="1"/>
    <col min="4097" max="4098" width="15.6328125" style="777" customWidth="1"/>
    <col min="4099" max="4099" width="15.26953125" style="777" customWidth="1"/>
    <col min="4100" max="4100" width="17.453125" style="777" customWidth="1"/>
    <col min="4101" max="4101" width="15.08984375" style="777" customWidth="1"/>
    <col min="4102" max="4102" width="15.26953125" style="777" customWidth="1"/>
    <col min="4103" max="4103" width="3.7265625" style="777" customWidth="1"/>
    <col min="4104" max="4104" width="2.453125" style="777" customWidth="1"/>
    <col min="4105" max="4351" width="9" style="777"/>
    <col min="4352" max="4352" width="1.08984375" style="777" customWidth="1"/>
    <col min="4353" max="4354" width="15.6328125" style="777" customWidth="1"/>
    <col min="4355" max="4355" width="15.26953125" style="777" customWidth="1"/>
    <col min="4356" max="4356" width="17.453125" style="777" customWidth="1"/>
    <col min="4357" max="4357" width="15.08984375" style="777" customWidth="1"/>
    <col min="4358" max="4358" width="15.26953125" style="777" customWidth="1"/>
    <col min="4359" max="4359" width="3.7265625" style="777" customWidth="1"/>
    <col min="4360" max="4360" width="2.453125" style="777" customWidth="1"/>
    <col min="4361" max="4607" width="9" style="777"/>
    <col min="4608" max="4608" width="1.08984375" style="777" customWidth="1"/>
    <col min="4609" max="4610" width="15.6328125" style="777" customWidth="1"/>
    <col min="4611" max="4611" width="15.26953125" style="777" customWidth="1"/>
    <col min="4612" max="4612" width="17.453125" style="777" customWidth="1"/>
    <col min="4613" max="4613" width="15.08984375" style="777" customWidth="1"/>
    <col min="4614" max="4614" width="15.26953125" style="777" customWidth="1"/>
    <col min="4615" max="4615" width="3.7265625" style="777" customWidth="1"/>
    <col min="4616" max="4616" width="2.453125" style="777" customWidth="1"/>
    <col min="4617" max="4863" width="9" style="777"/>
    <col min="4864" max="4864" width="1.08984375" style="777" customWidth="1"/>
    <col min="4865" max="4866" width="15.6328125" style="777" customWidth="1"/>
    <col min="4867" max="4867" width="15.26953125" style="777" customWidth="1"/>
    <col min="4868" max="4868" width="17.453125" style="777" customWidth="1"/>
    <col min="4869" max="4869" width="15.08984375" style="777" customWidth="1"/>
    <col min="4870" max="4870" width="15.26953125" style="777" customWidth="1"/>
    <col min="4871" max="4871" width="3.7265625" style="777" customWidth="1"/>
    <col min="4872" max="4872" width="2.453125" style="777" customWidth="1"/>
    <col min="4873" max="5119" width="9" style="777"/>
    <col min="5120" max="5120" width="1.08984375" style="777" customWidth="1"/>
    <col min="5121" max="5122" width="15.6328125" style="777" customWidth="1"/>
    <col min="5123" max="5123" width="15.26953125" style="777" customWidth="1"/>
    <col min="5124" max="5124" width="17.453125" style="777" customWidth="1"/>
    <col min="5125" max="5125" width="15.08984375" style="777" customWidth="1"/>
    <col min="5126" max="5126" width="15.26953125" style="777" customWidth="1"/>
    <col min="5127" max="5127" width="3.7265625" style="777" customWidth="1"/>
    <col min="5128" max="5128" width="2.453125" style="777" customWidth="1"/>
    <col min="5129" max="5375" width="9" style="777"/>
    <col min="5376" max="5376" width="1.08984375" style="777" customWidth="1"/>
    <col min="5377" max="5378" width="15.6328125" style="777" customWidth="1"/>
    <col min="5379" max="5379" width="15.26953125" style="777" customWidth="1"/>
    <col min="5380" max="5380" width="17.453125" style="777" customWidth="1"/>
    <col min="5381" max="5381" width="15.08984375" style="777" customWidth="1"/>
    <col min="5382" max="5382" width="15.26953125" style="777" customWidth="1"/>
    <col min="5383" max="5383" width="3.7265625" style="777" customWidth="1"/>
    <col min="5384" max="5384" width="2.453125" style="777" customWidth="1"/>
    <col min="5385" max="5631" width="9" style="777"/>
    <col min="5632" max="5632" width="1.08984375" style="777" customWidth="1"/>
    <col min="5633" max="5634" width="15.6328125" style="777" customWidth="1"/>
    <col min="5635" max="5635" width="15.26953125" style="777" customWidth="1"/>
    <col min="5636" max="5636" width="17.453125" style="777" customWidth="1"/>
    <col min="5637" max="5637" width="15.08984375" style="777" customWidth="1"/>
    <col min="5638" max="5638" width="15.26953125" style="777" customWidth="1"/>
    <col min="5639" max="5639" width="3.7265625" style="777" customWidth="1"/>
    <col min="5640" max="5640" width="2.453125" style="777" customWidth="1"/>
    <col min="5641" max="5887" width="9" style="777"/>
    <col min="5888" max="5888" width="1.08984375" style="777" customWidth="1"/>
    <col min="5889" max="5890" width="15.6328125" style="777" customWidth="1"/>
    <col min="5891" max="5891" width="15.26953125" style="777" customWidth="1"/>
    <col min="5892" max="5892" width="17.453125" style="777" customWidth="1"/>
    <col min="5893" max="5893" width="15.08984375" style="777" customWidth="1"/>
    <col min="5894" max="5894" width="15.26953125" style="777" customWidth="1"/>
    <col min="5895" max="5895" width="3.7265625" style="777" customWidth="1"/>
    <col min="5896" max="5896" width="2.453125" style="777" customWidth="1"/>
    <col min="5897" max="6143" width="9" style="777"/>
    <col min="6144" max="6144" width="1.08984375" style="777" customWidth="1"/>
    <col min="6145" max="6146" width="15.6328125" style="777" customWidth="1"/>
    <col min="6147" max="6147" width="15.26953125" style="777" customWidth="1"/>
    <col min="6148" max="6148" width="17.453125" style="777" customWidth="1"/>
    <col min="6149" max="6149" width="15.08984375" style="777" customWidth="1"/>
    <col min="6150" max="6150" width="15.26953125" style="777" customWidth="1"/>
    <col min="6151" max="6151" width="3.7265625" style="777" customWidth="1"/>
    <col min="6152" max="6152" width="2.453125" style="777" customWidth="1"/>
    <col min="6153" max="6399" width="9" style="777"/>
    <col min="6400" max="6400" width="1.08984375" style="777" customWidth="1"/>
    <col min="6401" max="6402" width="15.6328125" style="777" customWidth="1"/>
    <col min="6403" max="6403" width="15.26953125" style="777" customWidth="1"/>
    <col min="6404" max="6404" width="17.453125" style="777" customWidth="1"/>
    <col min="6405" max="6405" width="15.08984375" style="777" customWidth="1"/>
    <col min="6406" max="6406" width="15.26953125" style="777" customWidth="1"/>
    <col min="6407" max="6407" width="3.7265625" style="777" customWidth="1"/>
    <col min="6408" max="6408" width="2.453125" style="777" customWidth="1"/>
    <col min="6409" max="6655" width="9" style="777"/>
    <col min="6656" max="6656" width="1.08984375" style="777" customWidth="1"/>
    <col min="6657" max="6658" width="15.6328125" style="777" customWidth="1"/>
    <col min="6659" max="6659" width="15.26953125" style="777" customWidth="1"/>
    <col min="6660" max="6660" width="17.453125" style="777" customWidth="1"/>
    <col min="6661" max="6661" width="15.08984375" style="777" customWidth="1"/>
    <col min="6662" max="6662" width="15.26953125" style="777" customWidth="1"/>
    <col min="6663" max="6663" width="3.7265625" style="777" customWidth="1"/>
    <col min="6664" max="6664" width="2.453125" style="777" customWidth="1"/>
    <col min="6665" max="6911" width="9" style="777"/>
    <col min="6912" max="6912" width="1.08984375" style="777" customWidth="1"/>
    <col min="6913" max="6914" width="15.6328125" style="777" customWidth="1"/>
    <col min="6915" max="6915" width="15.26953125" style="777" customWidth="1"/>
    <col min="6916" max="6916" width="17.453125" style="777" customWidth="1"/>
    <col min="6917" max="6917" width="15.08984375" style="777" customWidth="1"/>
    <col min="6918" max="6918" width="15.26953125" style="777" customWidth="1"/>
    <col min="6919" max="6919" width="3.7265625" style="777" customWidth="1"/>
    <col min="6920" max="6920" width="2.453125" style="777" customWidth="1"/>
    <col min="6921" max="7167" width="9" style="777"/>
    <col min="7168" max="7168" width="1.08984375" style="777" customWidth="1"/>
    <col min="7169" max="7170" width="15.6328125" style="777" customWidth="1"/>
    <col min="7171" max="7171" width="15.26953125" style="777" customWidth="1"/>
    <col min="7172" max="7172" width="17.453125" style="777" customWidth="1"/>
    <col min="7173" max="7173" width="15.08984375" style="777" customWidth="1"/>
    <col min="7174" max="7174" width="15.26953125" style="777" customWidth="1"/>
    <col min="7175" max="7175" width="3.7265625" style="777" customWidth="1"/>
    <col min="7176" max="7176" width="2.453125" style="777" customWidth="1"/>
    <col min="7177" max="7423" width="9" style="777"/>
    <col min="7424" max="7424" width="1.08984375" style="777" customWidth="1"/>
    <col min="7425" max="7426" width="15.6328125" style="777" customWidth="1"/>
    <col min="7427" max="7427" width="15.26953125" style="777" customWidth="1"/>
    <col min="7428" max="7428" width="17.453125" style="777" customWidth="1"/>
    <col min="7429" max="7429" width="15.08984375" style="777" customWidth="1"/>
    <col min="7430" max="7430" width="15.26953125" style="777" customWidth="1"/>
    <col min="7431" max="7431" width="3.7265625" style="777" customWidth="1"/>
    <col min="7432" max="7432" width="2.453125" style="777" customWidth="1"/>
    <col min="7433" max="7679" width="9" style="777"/>
    <col min="7680" max="7680" width="1.08984375" style="777" customWidth="1"/>
    <col min="7681" max="7682" width="15.6328125" style="777" customWidth="1"/>
    <col min="7683" max="7683" width="15.26953125" style="777" customWidth="1"/>
    <col min="7684" max="7684" width="17.453125" style="777" customWidth="1"/>
    <col min="7685" max="7685" width="15.08984375" style="777" customWidth="1"/>
    <col min="7686" max="7686" width="15.26953125" style="777" customWidth="1"/>
    <col min="7687" max="7687" width="3.7265625" style="777" customWidth="1"/>
    <col min="7688" max="7688" width="2.453125" style="777" customWidth="1"/>
    <col min="7689" max="7935" width="9" style="777"/>
    <col min="7936" max="7936" width="1.08984375" style="777" customWidth="1"/>
    <col min="7937" max="7938" width="15.6328125" style="777" customWidth="1"/>
    <col min="7939" max="7939" width="15.26953125" style="777" customWidth="1"/>
    <col min="7940" max="7940" width="17.453125" style="777" customWidth="1"/>
    <col min="7941" max="7941" width="15.08984375" style="777" customWidth="1"/>
    <col min="7942" max="7942" width="15.26953125" style="777" customWidth="1"/>
    <col min="7943" max="7943" width="3.7265625" style="777" customWidth="1"/>
    <col min="7944" max="7944" width="2.453125" style="777" customWidth="1"/>
    <col min="7945" max="8191" width="9" style="777"/>
    <col min="8192" max="8192" width="1.08984375" style="777" customWidth="1"/>
    <col min="8193" max="8194" width="15.6328125" style="777" customWidth="1"/>
    <col min="8195" max="8195" width="15.26953125" style="777" customWidth="1"/>
    <col min="8196" max="8196" width="17.453125" style="777" customWidth="1"/>
    <col min="8197" max="8197" width="15.08984375" style="777" customWidth="1"/>
    <col min="8198" max="8198" width="15.26953125" style="777" customWidth="1"/>
    <col min="8199" max="8199" width="3.7265625" style="777" customWidth="1"/>
    <col min="8200" max="8200" width="2.453125" style="777" customWidth="1"/>
    <col min="8201" max="8447" width="9" style="777"/>
    <col min="8448" max="8448" width="1.08984375" style="777" customWidth="1"/>
    <col min="8449" max="8450" width="15.6328125" style="777" customWidth="1"/>
    <col min="8451" max="8451" width="15.26953125" style="777" customWidth="1"/>
    <col min="8452" max="8452" width="17.453125" style="777" customWidth="1"/>
    <col min="8453" max="8453" width="15.08984375" style="777" customWidth="1"/>
    <col min="8454" max="8454" width="15.26953125" style="777" customWidth="1"/>
    <col min="8455" max="8455" width="3.7265625" style="777" customWidth="1"/>
    <col min="8456" max="8456" width="2.453125" style="777" customWidth="1"/>
    <col min="8457" max="8703" width="9" style="777"/>
    <col min="8704" max="8704" width="1.08984375" style="777" customWidth="1"/>
    <col min="8705" max="8706" width="15.6328125" style="777" customWidth="1"/>
    <col min="8707" max="8707" width="15.26953125" style="777" customWidth="1"/>
    <col min="8708" max="8708" width="17.453125" style="777" customWidth="1"/>
    <col min="8709" max="8709" width="15.08984375" style="777" customWidth="1"/>
    <col min="8710" max="8710" width="15.26953125" style="777" customWidth="1"/>
    <col min="8711" max="8711" width="3.7265625" style="777" customWidth="1"/>
    <col min="8712" max="8712" width="2.453125" style="777" customWidth="1"/>
    <col min="8713" max="8959" width="9" style="777"/>
    <col min="8960" max="8960" width="1.08984375" style="777" customWidth="1"/>
    <col min="8961" max="8962" width="15.6328125" style="777" customWidth="1"/>
    <col min="8963" max="8963" width="15.26953125" style="777" customWidth="1"/>
    <col min="8964" max="8964" width="17.453125" style="777" customWidth="1"/>
    <col min="8965" max="8965" width="15.08984375" style="777" customWidth="1"/>
    <col min="8966" max="8966" width="15.26953125" style="777" customWidth="1"/>
    <col min="8967" max="8967" width="3.7265625" style="777" customWidth="1"/>
    <col min="8968" max="8968" width="2.453125" style="777" customWidth="1"/>
    <col min="8969" max="9215" width="9" style="777"/>
    <col min="9216" max="9216" width="1.08984375" style="777" customWidth="1"/>
    <col min="9217" max="9218" width="15.6328125" style="777" customWidth="1"/>
    <col min="9219" max="9219" width="15.26953125" style="777" customWidth="1"/>
    <col min="9220" max="9220" width="17.453125" style="777" customWidth="1"/>
    <col min="9221" max="9221" width="15.08984375" style="777" customWidth="1"/>
    <col min="9222" max="9222" width="15.26953125" style="777" customWidth="1"/>
    <col min="9223" max="9223" width="3.7265625" style="777" customWidth="1"/>
    <col min="9224" max="9224" width="2.453125" style="777" customWidth="1"/>
    <col min="9225" max="9471" width="9" style="777"/>
    <col min="9472" max="9472" width="1.08984375" style="777" customWidth="1"/>
    <col min="9473" max="9474" width="15.6328125" style="777" customWidth="1"/>
    <col min="9475" max="9475" width="15.26953125" style="777" customWidth="1"/>
    <col min="9476" max="9476" width="17.453125" style="777" customWidth="1"/>
    <col min="9477" max="9477" width="15.08984375" style="777" customWidth="1"/>
    <col min="9478" max="9478" width="15.26953125" style="777" customWidth="1"/>
    <col min="9479" max="9479" width="3.7265625" style="777" customWidth="1"/>
    <col min="9480" max="9480" width="2.453125" style="777" customWidth="1"/>
    <col min="9481" max="9727" width="9" style="777"/>
    <col min="9728" max="9728" width="1.08984375" style="777" customWidth="1"/>
    <col min="9729" max="9730" width="15.6328125" style="777" customWidth="1"/>
    <col min="9731" max="9731" width="15.26953125" style="777" customWidth="1"/>
    <col min="9732" max="9732" width="17.453125" style="777" customWidth="1"/>
    <col min="9733" max="9733" width="15.08984375" style="777" customWidth="1"/>
    <col min="9734" max="9734" width="15.26953125" style="777" customWidth="1"/>
    <col min="9735" max="9735" width="3.7265625" style="777" customWidth="1"/>
    <col min="9736" max="9736" width="2.453125" style="777" customWidth="1"/>
    <col min="9737" max="9983" width="9" style="777"/>
    <col min="9984" max="9984" width="1.08984375" style="777" customWidth="1"/>
    <col min="9985" max="9986" width="15.6328125" style="777" customWidth="1"/>
    <col min="9987" max="9987" width="15.26953125" style="777" customWidth="1"/>
    <col min="9988" max="9988" width="17.453125" style="777" customWidth="1"/>
    <col min="9989" max="9989" width="15.08984375" style="777" customWidth="1"/>
    <col min="9990" max="9990" width="15.26953125" style="777" customWidth="1"/>
    <col min="9991" max="9991" width="3.7265625" style="777" customWidth="1"/>
    <col min="9992" max="9992" width="2.453125" style="777" customWidth="1"/>
    <col min="9993" max="10239" width="9" style="777"/>
    <col min="10240" max="10240" width="1.08984375" style="777" customWidth="1"/>
    <col min="10241" max="10242" width="15.6328125" style="777" customWidth="1"/>
    <col min="10243" max="10243" width="15.26953125" style="777" customWidth="1"/>
    <col min="10244" max="10244" width="17.453125" style="777" customWidth="1"/>
    <col min="10245" max="10245" width="15.08984375" style="777" customWidth="1"/>
    <col min="10246" max="10246" width="15.26953125" style="777" customWidth="1"/>
    <col min="10247" max="10247" width="3.7265625" style="777" customWidth="1"/>
    <col min="10248" max="10248" width="2.453125" style="777" customWidth="1"/>
    <col min="10249" max="10495" width="9" style="777"/>
    <col min="10496" max="10496" width="1.08984375" style="777" customWidth="1"/>
    <col min="10497" max="10498" width="15.6328125" style="777" customWidth="1"/>
    <col min="10499" max="10499" width="15.26953125" style="777" customWidth="1"/>
    <col min="10500" max="10500" width="17.453125" style="777" customWidth="1"/>
    <col min="10501" max="10501" width="15.08984375" style="777" customWidth="1"/>
    <col min="10502" max="10502" width="15.26953125" style="777" customWidth="1"/>
    <col min="10503" max="10503" width="3.7265625" style="777" customWidth="1"/>
    <col min="10504" max="10504" width="2.453125" style="777" customWidth="1"/>
    <col min="10505" max="10751" width="9" style="777"/>
    <col min="10752" max="10752" width="1.08984375" style="777" customWidth="1"/>
    <col min="10753" max="10754" width="15.6328125" style="777" customWidth="1"/>
    <col min="10755" max="10755" width="15.26953125" style="777" customWidth="1"/>
    <col min="10756" max="10756" width="17.453125" style="777" customWidth="1"/>
    <col min="10757" max="10757" width="15.08984375" style="777" customWidth="1"/>
    <col min="10758" max="10758" width="15.26953125" style="777" customWidth="1"/>
    <col min="10759" max="10759" width="3.7265625" style="777" customWidth="1"/>
    <col min="10760" max="10760" width="2.453125" style="777" customWidth="1"/>
    <col min="10761" max="11007" width="9" style="777"/>
    <col min="11008" max="11008" width="1.08984375" style="777" customWidth="1"/>
    <col min="11009" max="11010" width="15.6328125" style="777" customWidth="1"/>
    <col min="11011" max="11011" width="15.26953125" style="777" customWidth="1"/>
    <col min="11012" max="11012" width="17.453125" style="777" customWidth="1"/>
    <col min="11013" max="11013" width="15.08984375" style="777" customWidth="1"/>
    <col min="11014" max="11014" width="15.26953125" style="777" customWidth="1"/>
    <col min="11015" max="11015" width="3.7265625" style="777" customWidth="1"/>
    <col min="11016" max="11016" width="2.453125" style="777" customWidth="1"/>
    <col min="11017" max="11263" width="9" style="777"/>
    <col min="11264" max="11264" width="1.08984375" style="777" customWidth="1"/>
    <col min="11265" max="11266" width="15.6328125" style="777" customWidth="1"/>
    <col min="11267" max="11267" width="15.26953125" style="777" customWidth="1"/>
    <col min="11268" max="11268" width="17.453125" style="777" customWidth="1"/>
    <col min="11269" max="11269" width="15.08984375" style="777" customWidth="1"/>
    <col min="11270" max="11270" width="15.26953125" style="777" customWidth="1"/>
    <col min="11271" max="11271" width="3.7265625" style="777" customWidth="1"/>
    <col min="11272" max="11272" width="2.453125" style="777" customWidth="1"/>
    <col min="11273" max="11519" width="9" style="777"/>
    <col min="11520" max="11520" width="1.08984375" style="777" customWidth="1"/>
    <col min="11521" max="11522" width="15.6328125" style="777" customWidth="1"/>
    <col min="11523" max="11523" width="15.26953125" style="777" customWidth="1"/>
    <col min="11524" max="11524" width="17.453125" style="777" customWidth="1"/>
    <col min="11525" max="11525" width="15.08984375" style="777" customWidth="1"/>
    <col min="11526" max="11526" width="15.26953125" style="777" customWidth="1"/>
    <col min="11527" max="11527" width="3.7265625" style="777" customWidth="1"/>
    <col min="11528" max="11528" width="2.453125" style="777" customWidth="1"/>
    <col min="11529" max="11775" width="9" style="777"/>
    <col min="11776" max="11776" width="1.08984375" style="777" customWidth="1"/>
    <col min="11777" max="11778" width="15.6328125" style="777" customWidth="1"/>
    <col min="11779" max="11779" width="15.26953125" style="777" customWidth="1"/>
    <col min="11780" max="11780" width="17.453125" style="777" customWidth="1"/>
    <col min="11781" max="11781" width="15.08984375" style="777" customWidth="1"/>
    <col min="11782" max="11782" width="15.26953125" style="777" customWidth="1"/>
    <col min="11783" max="11783" width="3.7265625" style="777" customWidth="1"/>
    <col min="11784" max="11784" width="2.453125" style="777" customWidth="1"/>
    <col min="11785" max="12031" width="9" style="777"/>
    <col min="12032" max="12032" width="1.08984375" style="777" customWidth="1"/>
    <col min="12033" max="12034" width="15.6328125" style="777" customWidth="1"/>
    <col min="12035" max="12035" width="15.26953125" style="777" customWidth="1"/>
    <col min="12036" max="12036" width="17.453125" style="777" customWidth="1"/>
    <col min="12037" max="12037" width="15.08984375" style="777" customWidth="1"/>
    <col min="12038" max="12038" width="15.26953125" style="777" customWidth="1"/>
    <col min="12039" max="12039" width="3.7265625" style="777" customWidth="1"/>
    <col min="12040" max="12040" width="2.453125" style="777" customWidth="1"/>
    <col min="12041" max="12287" width="9" style="777"/>
    <col min="12288" max="12288" width="1.08984375" style="777" customWidth="1"/>
    <col min="12289" max="12290" width="15.6328125" style="777" customWidth="1"/>
    <col min="12291" max="12291" width="15.26953125" style="777" customWidth="1"/>
    <col min="12292" max="12292" width="17.453125" style="777" customWidth="1"/>
    <col min="12293" max="12293" width="15.08984375" style="777" customWidth="1"/>
    <col min="12294" max="12294" width="15.26953125" style="777" customWidth="1"/>
    <col min="12295" max="12295" width="3.7265625" style="777" customWidth="1"/>
    <col min="12296" max="12296" width="2.453125" style="777" customWidth="1"/>
    <col min="12297" max="12543" width="9" style="777"/>
    <col min="12544" max="12544" width="1.08984375" style="777" customWidth="1"/>
    <col min="12545" max="12546" width="15.6328125" style="777" customWidth="1"/>
    <col min="12547" max="12547" width="15.26953125" style="777" customWidth="1"/>
    <col min="12548" max="12548" width="17.453125" style="777" customWidth="1"/>
    <col min="12549" max="12549" width="15.08984375" style="777" customWidth="1"/>
    <col min="12550" max="12550" width="15.26953125" style="777" customWidth="1"/>
    <col min="12551" max="12551" width="3.7265625" style="777" customWidth="1"/>
    <col min="12552" max="12552" width="2.453125" style="777" customWidth="1"/>
    <col min="12553" max="12799" width="9" style="777"/>
    <col min="12800" max="12800" width="1.08984375" style="777" customWidth="1"/>
    <col min="12801" max="12802" width="15.6328125" style="777" customWidth="1"/>
    <col min="12803" max="12803" width="15.26953125" style="777" customWidth="1"/>
    <col min="12804" max="12804" width="17.453125" style="777" customWidth="1"/>
    <col min="12805" max="12805" width="15.08984375" style="777" customWidth="1"/>
    <col min="12806" max="12806" width="15.26953125" style="777" customWidth="1"/>
    <col min="12807" max="12807" width="3.7265625" style="777" customWidth="1"/>
    <col min="12808" max="12808" width="2.453125" style="777" customWidth="1"/>
    <col min="12809" max="13055" width="9" style="777"/>
    <col min="13056" max="13056" width="1.08984375" style="777" customWidth="1"/>
    <col min="13057" max="13058" width="15.6328125" style="777" customWidth="1"/>
    <col min="13059" max="13059" width="15.26953125" style="777" customWidth="1"/>
    <col min="13060" max="13060" width="17.453125" style="777" customWidth="1"/>
    <col min="13061" max="13061" width="15.08984375" style="777" customWidth="1"/>
    <col min="13062" max="13062" width="15.26953125" style="777" customWidth="1"/>
    <col min="13063" max="13063" width="3.7265625" style="777" customWidth="1"/>
    <col min="13064" max="13064" width="2.453125" style="777" customWidth="1"/>
    <col min="13065" max="13311" width="9" style="777"/>
    <col min="13312" max="13312" width="1.08984375" style="777" customWidth="1"/>
    <col min="13313" max="13314" width="15.6328125" style="777" customWidth="1"/>
    <col min="13315" max="13315" width="15.26953125" style="777" customWidth="1"/>
    <col min="13316" max="13316" width="17.453125" style="777" customWidth="1"/>
    <col min="13317" max="13317" width="15.08984375" style="777" customWidth="1"/>
    <col min="13318" max="13318" width="15.26953125" style="777" customWidth="1"/>
    <col min="13319" max="13319" width="3.7265625" style="777" customWidth="1"/>
    <col min="13320" max="13320" width="2.453125" style="777" customWidth="1"/>
    <col min="13321" max="13567" width="9" style="777"/>
    <col min="13568" max="13568" width="1.08984375" style="777" customWidth="1"/>
    <col min="13569" max="13570" width="15.6328125" style="777" customWidth="1"/>
    <col min="13571" max="13571" width="15.26953125" style="777" customWidth="1"/>
    <col min="13572" max="13572" width="17.453125" style="777" customWidth="1"/>
    <col min="13573" max="13573" width="15.08984375" style="777" customWidth="1"/>
    <col min="13574" max="13574" width="15.26953125" style="777" customWidth="1"/>
    <col min="13575" max="13575" width="3.7265625" style="777" customWidth="1"/>
    <col min="13576" max="13576" width="2.453125" style="777" customWidth="1"/>
    <col min="13577" max="13823" width="9" style="777"/>
    <col min="13824" max="13824" width="1.08984375" style="777" customWidth="1"/>
    <col min="13825" max="13826" width="15.6328125" style="777" customWidth="1"/>
    <col min="13827" max="13827" width="15.26953125" style="777" customWidth="1"/>
    <col min="13828" max="13828" width="17.453125" style="777" customWidth="1"/>
    <col min="13829" max="13829" width="15.08984375" style="777" customWidth="1"/>
    <col min="13830" max="13830" width="15.26953125" style="777" customWidth="1"/>
    <col min="13831" max="13831" width="3.7265625" style="777" customWidth="1"/>
    <col min="13832" max="13832" width="2.453125" style="777" customWidth="1"/>
    <col min="13833" max="14079" width="9" style="777"/>
    <col min="14080" max="14080" width="1.08984375" style="777" customWidth="1"/>
    <col min="14081" max="14082" width="15.6328125" style="777" customWidth="1"/>
    <col min="14083" max="14083" width="15.26953125" style="777" customWidth="1"/>
    <col min="14084" max="14084" width="17.453125" style="777" customWidth="1"/>
    <col min="14085" max="14085" width="15.08984375" style="777" customWidth="1"/>
    <col min="14086" max="14086" width="15.26953125" style="777" customWidth="1"/>
    <col min="14087" max="14087" width="3.7265625" style="777" customWidth="1"/>
    <col min="14088" max="14088" width="2.453125" style="777" customWidth="1"/>
    <col min="14089" max="14335" width="9" style="777"/>
    <col min="14336" max="14336" width="1.08984375" style="777" customWidth="1"/>
    <col min="14337" max="14338" width="15.6328125" style="777" customWidth="1"/>
    <col min="14339" max="14339" width="15.26953125" style="777" customWidth="1"/>
    <col min="14340" max="14340" width="17.453125" style="777" customWidth="1"/>
    <col min="14341" max="14341" width="15.08984375" style="777" customWidth="1"/>
    <col min="14342" max="14342" width="15.26953125" style="777" customWidth="1"/>
    <col min="14343" max="14343" width="3.7265625" style="777" customWidth="1"/>
    <col min="14344" max="14344" width="2.453125" style="777" customWidth="1"/>
    <col min="14345" max="14591" width="9" style="777"/>
    <col min="14592" max="14592" width="1.08984375" style="777" customWidth="1"/>
    <col min="14593" max="14594" width="15.6328125" style="777" customWidth="1"/>
    <col min="14595" max="14595" width="15.26953125" style="777" customWidth="1"/>
    <col min="14596" max="14596" width="17.453125" style="777" customWidth="1"/>
    <col min="14597" max="14597" width="15.08984375" style="777" customWidth="1"/>
    <col min="14598" max="14598" width="15.26953125" style="777" customWidth="1"/>
    <col min="14599" max="14599" width="3.7265625" style="777" customWidth="1"/>
    <col min="14600" max="14600" width="2.453125" style="777" customWidth="1"/>
    <col min="14601" max="14847" width="9" style="777"/>
    <col min="14848" max="14848" width="1.08984375" style="777" customWidth="1"/>
    <col min="14849" max="14850" width="15.6328125" style="777" customWidth="1"/>
    <col min="14851" max="14851" width="15.26953125" style="777" customWidth="1"/>
    <col min="14852" max="14852" width="17.453125" style="777" customWidth="1"/>
    <col min="14853" max="14853" width="15.08984375" style="777" customWidth="1"/>
    <col min="14854" max="14854" width="15.26953125" style="777" customWidth="1"/>
    <col min="14855" max="14855" width="3.7265625" style="777" customWidth="1"/>
    <col min="14856" max="14856" width="2.453125" style="777" customWidth="1"/>
    <col min="14857" max="15103" width="9" style="777"/>
    <col min="15104" max="15104" width="1.08984375" style="777" customWidth="1"/>
    <col min="15105" max="15106" width="15.6328125" style="777" customWidth="1"/>
    <col min="15107" max="15107" width="15.26953125" style="777" customWidth="1"/>
    <col min="15108" max="15108" width="17.453125" style="777" customWidth="1"/>
    <col min="15109" max="15109" width="15.08984375" style="777" customWidth="1"/>
    <col min="15110" max="15110" width="15.26953125" style="777" customWidth="1"/>
    <col min="15111" max="15111" width="3.7265625" style="777" customWidth="1"/>
    <col min="15112" max="15112" width="2.453125" style="777" customWidth="1"/>
    <col min="15113" max="15359" width="9" style="777"/>
    <col min="15360" max="15360" width="1.08984375" style="777" customWidth="1"/>
    <col min="15361" max="15362" width="15.6328125" style="777" customWidth="1"/>
    <col min="15363" max="15363" width="15.26953125" style="777" customWidth="1"/>
    <col min="15364" max="15364" width="17.453125" style="777" customWidth="1"/>
    <col min="15365" max="15365" width="15.08984375" style="777" customWidth="1"/>
    <col min="15366" max="15366" width="15.26953125" style="777" customWidth="1"/>
    <col min="15367" max="15367" width="3.7265625" style="777" customWidth="1"/>
    <col min="15368" max="15368" width="2.453125" style="777" customWidth="1"/>
    <col min="15369" max="15615" width="9" style="777"/>
    <col min="15616" max="15616" width="1.08984375" style="777" customWidth="1"/>
    <col min="15617" max="15618" width="15.6328125" style="777" customWidth="1"/>
    <col min="15619" max="15619" width="15.26953125" style="777" customWidth="1"/>
    <col min="15620" max="15620" width="17.453125" style="777" customWidth="1"/>
    <col min="15621" max="15621" width="15.08984375" style="777" customWidth="1"/>
    <col min="15622" max="15622" width="15.26953125" style="777" customWidth="1"/>
    <col min="15623" max="15623" width="3.7265625" style="777" customWidth="1"/>
    <col min="15624" max="15624" width="2.453125" style="777" customWidth="1"/>
    <col min="15625" max="15871" width="9" style="777"/>
    <col min="15872" max="15872" width="1.08984375" style="777" customWidth="1"/>
    <col min="15873" max="15874" width="15.6328125" style="777" customWidth="1"/>
    <col min="15875" max="15875" width="15.26953125" style="777" customWidth="1"/>
    <col min="15876" max="15876" width="17.453125" style="777" customWidth="1"/>
    <col min="15877" max="15877" width="15.08984375" style="777" customWidth="1"/>
    <col min="15878" max="15878" width="15.26953125" style="777" customWidth="1"/>
    <col min="15879" max="15879" width="3.7265625" style="777" customWidth="1"/>
    <col min="15880" max="15880" width="2.453125" style="777" customWidth="1"/>
    <col min="15881" max="16127" width="9" style="777"/>
    <col min="16128" max="16128" width="1.08984375" style="777" customWidth="1"/>
    <col min="16129" max="16130" width="15.6328125" style="777" customWidth="1"/>
    <col min="16131" max="16131" width="15.26953125" style="777" customWidth="1"/>
    <col min="16132" max="16132" width="17.453125" style="777" customWidth="1"/>
    <col min="16133" max="16133" width="15.08984375" style="777" customWidth="1"/>
    <col min="16134" max="16134" width="15.26953125" style="777" customWidth="1"/>
    <col min="16135" max="16135" width="3.7265625" style="777" customWidth="1"/>
    <col min="16136" max="16136" width="2.453125" style="777" customWidth="1"/>
    <col min="16137" max="16384" width="9" style="777"/>
  </cols>
  <sheetData>
    <row r="1" spans="1:7" ht="20.149999999999999" customHeight="1">
      <c r="A1" s="777" t="s">
        <v>1515</v>
      </c>
    </row>
    <row r="2" spans="1:7" ht="20.149999999999999" customHeight="1">
      <c r="D2" s="1828" t="s">
        <v>793</v>
      </c>
      <c r="E2" s="1828"/>
      <c r="F2" s="1828"/>
    </row>
    <row r="3" spans="1:7" ht="20.149999999999999" customHeight="1">
      <c r="E3" s="778"/>
      <c r="F3" s="778"/>
    </row>
    <row r="4" spans="1:7" ht="20.149999999999999" customHeight="1">
      <c r="A4" s="1817" t="s">
        <v>1510</v>
      </c>
      <c r="B4" s="1817"/>
      <c r="C4" s="1817"/>
      <c r="D4" s="1817"/>
      <c r="E4" s="1817"/>
      <c r="F4" s="1817"/>
    </row>
    <row r="5" spans="1:7" ht="20.149999999999999" customHeight="1">
      <c r="A5" s="764"/>
      <c r="B5" s="764"/>
      <c r="C5" s="764"/>
      <c r="D5" s="764"/>
      <c r="E5" s="764"/>
      <c r="F5" s="764"/>
    </row>
    <row r="6" spans="1:7" ht="52.5" customHeight="1">
      <c r="A6" s="767" t="s">
        <v>1143</v>
      </c>
      <c r="B6" s="2887"/>
      <c r="C6" s="2888"/>
      <c r="D6" s="2888"/>
      <c r="E6" s="2888"/>
      <c r="F6" s="2889"/>
      <c r="G6" s="830"/>
    </row>
    <row r="7" spans="1:7" ht="54.75" customHeight="1">
      <c r="A7" s="1018" t="s">
        <v>276</v>
      </c>
      <c r="B7" s="3235" t="s">
        <v>1238</v>
      </c>
      <c r="C7" s="3236"/>
      <c r="D7" s="3236"/>
      <c r="E7" s="3236"/>
      <c r="F7" s="3237"/>
      <c r="G7" s="830"/>
    </row>
    <row r="8" spans="1:7" ht="18" customHeight="1">
      <c r="A8" s="1019"/>
      <c r="B8" s="1019"/>
      <c r="C8" s="1019"/>
      <c r="D8" s="1019"/>
      <c r="E8" s="1019"/>
      <c r="F8" s="1019"/>
    </row>
    <row r="9" spans="1:7" ht="112.5" customHeight="1">
      <c r="A9" s="3238" t="s">
        <v>1511</v>
      </c>
      <c r="B9" s="3240" t="s">
        <v>1512</v>
      </c>
      <c r="C9" s="3241"/>
      <c r="D9" s="3241"/>
      <c r="E9" s="3241"/>
      <c r="F9" s="3242"/>
      <c r="G9" s="830"/>
    </row>
    <row r="10" spans="1:7" ht="103.5" customHeight="1">
      <c r="A10" s="3239"/>
      <c r="B10" s="3240" t="s">
        <v>1513</v>
      </c>
      <c r="C10" s="3241"/>
      <c r="D10" s="3240"/>
      <c r="E10" s="3241"/>
      <c r="F10" s="3242"/>
      <c r="G10" s="830"/>
    </row>
    <row r="11" spans="1:7">
      <c r="A11" s="761"/>
    </row>
    <row r="12" spans="1:7" ht="20.149999999999999" customHeight="1">
      <c r="A12" s="2902" t="s">
        <v>1514</v>
      </c>
      <c r="B12" s="2902"/>
      <c r="C12" s="2902"/>
      <c r="D12" s="2902"/>
      <c r="E12" s="2902"/>
      <c r="F12" s="2902"/>
    </row>
    <row r="13" spans="1:7" ht="20.149999999999999" customHeight="1">
      <c r="A13" s="2902"/>
      <c r="B13" s="2902"/>
      <c r="C13" s="2902"/>
      <c r="D13" s="2902"/>
      <c r="E13" s="2902"/>
      <c r="F13" s="2902"/>
    </row>
  </sheetData>
  <mergeCells count="9">
    <mergeCell ref="A12:F13"/>
    <mergeCell ref="D2:F2"/>
    <mergeCell ref="A4:F4"/>
    <mergeCell ref="B6:F6"/>
    <mergeCell ref="B7:F7"/>
    <mergeCell ref="A9:A10"/>
    <mergeCell ref="B9:F9"/>
    <mergeCell ref="B10:C10"/>
    <mergeCell ref="D10:F10"/>
  </mergeCells>
  <phoneticPr fontId="6"/>
  <pageMargins left="0.7" right="0.7" top="0.75" bottom="0.75" header="0.3" footer="0.3"/>
  <pageSetup paperSize="9" scale="8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38AF7-7A6B-4A93-A03B-766EEE4BA1F4}">
  <dimension ref="B1:G27"/>
  <sheetViews>
    <sheetView view="pageBreakPreview" zoomScaleNormal="100" zoomScaleSheetLayoutView="100" workbookViewId="0">
      <selection activeCell="D18" sqref="D18:G18"/>
    </sheetView>
  </sheetViews>
  <sheetFormatPr defaultRowHeight="13"/>
  <cols>
    <col min="1" max="1" width="1.6328125" style="777" customWidth="1"/>
    <col min="2" max="2" width="10.26953125" style="777" customWidth="1"/>
    <col min="3" max="3" width="15.6328125" style="777" customWidth="1"/>
    <col min="4" max="4" width="15.26953125" style="777" customWidth="1"/>
    <col min="5" max="5" width="17.453125" style="777" customWidth="1"/>
    <col min="6" max="6" width="15.08984375" style="777" customWidth="1"/>
    <col min="7" max="7" width="19.6328125" style="777" customWidth="1"/>
    <col min="8" max="8" width="1.90625" style="777" customWidth="1"/>
    <col min="9" max="9" width="2.453125" style="777" customWidth="1"/>
    <col min="10" max="256" width="9" style="777"/>
    <col min="257" max="257" width="1.08984375" style="777" customWidth="1"/>
    <col min="258" max="259" width="15.6328125" style="777" customWidth="1"/>
    <col min="260" max="260" width="15.26953125" style="777" customWidth="1"/>
    <col min="261" max="261" width="17.453125" style="777" customWidth="1"/>
    <col min="262" max="262" width="15.08984375" style="777" customWidth="1"/>
    <col min="263" max="263" width="15.26953125" style="777" customWidth="1"/>
    <col min="264" max="264" width="3.7265625" style="777" customWidth="1"/>
    <col min="265" max="265" width="2.453125" style="777" customWidth="1"/>
    <col min="266" max="512" width="9" style="777"/>
    <col min="513" max="513" width="1.08984375" style="777" customWidth="1"/>
    <col min="514" max="515" width="15.6328125" style="777" customWidth="1"/>
    <col min="516" max="516" width="15.26953125" style="777" customWidth="1"/>
    <col min="517" max="517" width="17.453125" style="777" customWidth="1"/>
    <col min="518" max="518" width="15.08984375" style="777" customWidth="1"/>
    <col min="519" max="519" width="15.26953125" style="777" customWidth="1"/>
    <col min="520" max="520" width="3.7265625" style="777" customWidth="1"/>
    <col min="521" max="521" width="2.453125" style="777" customWidth="1"/>
    <col min="522" max="768" width="9" style="777"/>
    <col min="769" max="769" width="1.08984375" style="777" customWidth="1"/>
    <col min="770" max="771" width="15.6328125" style="777" customWidth="1"/>
    <col min="772" max="772" width="15.26953125" style="777" customWidth="1"/>
    <col min="773" max="773" width="17.453125" style="777" customWidth="1"/>
    <col min="774" max="774" width="15.08984375" style="777" customWidth="1"/>
    <col min="775" max="775" width="15.26953125" style="777" customWidth="1"/>
    <col min="776" max="776" width="3.7265625" style="777" customWidth="1"/>
    <col min="777" max="777" width="2.453125" style="777" customWidth="1"/>
    <col min="778" max="1024" width="9" style="777"/>
    <col min="1025" max="1025" width="1.08984375" style="777" customWidth="1"/>
    <col min="1026" max="1027" width="15.6328125" style="777" customWidth="1"/>
    <col min="1028" max="1028" width="15.26953125" style="777" customWidth="1"/>
    <col min="1029" max="1029" width="17.453125" style="777" customWidth="1"/>
    <col min="1030" max="1030" width="15.08984375" style="777" customWidth="1"/>
    <col min="1031" max="1031" width="15.26953125" style="777" customWidth="1"/>
    <col min="1032" max="1032" width="3.7265625" style="777" customWidth="1"/>
    <col min="1033" max="1033" width="2.453125" style="777" customWidth="1"/>
    <col min="1034" max="1280" width="9" style="777"/>
    <col min="1281" max="1281" width="1.08984375" style="777" customWidth="1"/>
    <col min="1282" max="1283" width="15.6328125" style="777" customWidth="1"/>
    <col min="1284" max="1284" width="15.26953125" style="777" customWidth="1"/>
    <col min="1285" max="1285" width="17.453125" style="777" customWidth="1"/>
    <col min="1286" max="1286" width="15.08984375" style="777" customWidth="1"/>
    <col min="1287" max="1287" width="15.26953125" style="777" customWidth="1"/>
    <col min="1288" max="1288" width="3.7265625" style="777" customWidth="1"/>
    <col min="1289" max="1289" width="2.453125" style="777" customWidth="1"/>
    <col min="1290" max="1536" width="9" style="777"/>
    <col min="1537" max="1537" width="1.08984375" style="777" customWidth="1"/>
    <col min="1538" max="1539" width="15.6328125" style="777" customWidth="1"/>
    <col min="1540" max="1540" width="15.26953125" style="777" customWidth="1"/>
    <col min="1541" max="1541" width="17.453125" style="777" customWidth="1"/>
    <col min="1542" max="1542" width="15.08984375" style="777" customWidth="1"/>
    <col min="1543" max="1543" width="15.26953125" style="777" customWidth="1"/>
    <col min="1544" max="1544" width="3.7265625" style="777" customWidth="1"/>
    <col min="1545" max="1545" width="2.453125" style="777" customWidth="1"/>
    <col min="1546" max="1792" width="9" style="777"/>
    <col min="1793" max="1793" width="1.08984375" style="777" customWidth="1"/>
    <col min="1794" max="1795" width="15.6328125" style="777" customWidth="1"/>
    <col min="1796" max="1796" width="15.26953125" style="777" customWidth="1"/>
    <col min="1797" max="1797" width="17.453125" style="777" customWidth="1"/>
    <col min="1798" max="1798" width="15.08984375" style="777" customWidth="1"/>
    <col min="1799" max="1799" width="15.26953125" style="777" customWidth="1"/>
    <col min="1800" max="1800" width="3.7265625" style="777" customWidth="1"/>
    <col min="1801" max="1801" width="2.453125" style="777" customWidth="1"/>
    <col min="1802" max="2048" width="9" style="777"/>
    <col min="2049" max="2049" width="1.08984375" style="777" customWidth="1"/>
    <col min="2050" max="2051" width="15.6328125" style="777" customWidth="1"/>
    <col min="2052" max="2052" width="15.26953125" style="777" customWidth="1"/>
    <col min="2053" max="2053" width="17.453125" style="777" customWidth="1"/>
    <col min="2054" max="2054" width="15.08984375" style="777" customWidth="1"/>
    <col min="2055" max="2055" width="15.26953125" style="777" customWidth="1"/>
    <col min="2056" max="2056" width="3.7265625" style="777" customWidth="1"/>
    <col min="2057" max="2057" width="2.453125" style="777" customWidth="1"/>
    <col min="2058" max="2304" width="9" style="777"/>
    <col min="2305" max="2305" width="1.08984375" style="777" customWidth="1"/>
    <col min="2306" max="2307" width="15.6328125" style="777" customWidth="1"/>
    <col min="2308" max="2308" width="15.26953125" style="777" customWidth="1"/>
    <col min="2309" max="2309" width="17.453125" style="777" customWidth="1"/>
    <col min="2310" max="2310" width="15.08984375" style="777" customWidth="1"/>
    <col min="2311" max="2311" width="15.26953125" style="777" customWidth="1"/>
    <col min="2312" max="2312" width="3.7265625" style="777" customWidth="1"/>
    <col min="2313" max="2313" width="2.453125" style="777" customWidth="1"/>
    <col min="2314" max="2560" width="9" style="777"/>
    <col min="2561" max="2561" width="1.08984375" style="777" customWidth="1"/>
    <col min="2562" max="2563" width="15.6328125" style="777" customWidth="1"/>
    <col min="2564" max="2564" width="15.26953125" style="777" customWidth="1"/>
    <col min="2565" max="2565" width="17.453125" style="777" customWidth="1"/>
    <col min="2566" max="2566" width="15.08984375" style="777" customWidth="1"/>
    <col min="2567" max="2567" width="15.26953125" style="777" customWidth="1"/>
    <col min="2568" max="2568" width="3.7265625" style="777" customWidth="1"/>
    <col min="2569" max="2569" width="2.453125" style="777" customWidth="1"/>
    <col min="2570" max="2816" width="9" style="777"/>
    <col min="2817" max="2817" width="1.08984375" style="777" customWidth="1"/>
    <col min="2818" max="2819" width="15.6328125" style="777" customWidth="1"/>
    <col min="2820" max="2820" width="15.26953125" style="777" customWidth="1"/>
    <col min="2821" max="2821" width="17.453125" style="777" customWidth="1"/>
    <col min="2822" max="2822" width="15.08984375" style="777" customWidth="1"/>
    <col min="2823" max="2823" width="15.26953125" style="777" customWidth="1"/>
    <col min="2824" max="2824" width="3.7265625" style="777" customWidth="1"/>
    <col min="2825" max="2825" width="2.453125" style="777" customWidth="1"/>
    <col min="2826" max="3072" width="9" style="777"/>
    <col min="3073" max="3073" width="1.08984375" style="777" customWidth="1"/>
    <col min="3074" max="3075" width="15.6328125" style="777" customWidth="1"/>
    <col min="3076" max="3076" width="15.26953125" style="777" customWidth="1"/>
    <col min="3077" max="3077" width="17.453125" style="777" customWidth="1"/>
    <col min="3078" max="3078" width="15.08984375" style="777" customWidth="1"/>
    <col min="3079" max="3079" width="15.26953125" style="777" customWidth="1"/>
    <col min="3080" max="3080" width="3.7265625" style="777" customWidth="1"/>
    <col min="3081" max="3081" width="2.453125" style="777" customWidth="1"/>
    <col min="3082" max="3328" width="9" style="777"/>
    <col min="3329" max="3329" width="1.08984375" style="777" customWidth="1"/>
    <col min="3330" max="3331" width="15.6328125" style="777" customWidth="1"/>
    <col min="3332" max="3332" width="15.26953125" style="777" customWidth="1"/>
    <col min="3333" max="3333" width="17.453125" style="777" customWidth="1"/>
    <col min="3334" max="3334" width="15.08984375" style="777" customWidth="1"/>
    <col min="3335" max="3335" width="15.26953125" style="777" customWidth="1"/>
    <col min="3336" max="3336" width="3.7265625" style="777" customWidth="1"/>
    <col min="3337" max="3337" width="2.453125" style="777" customWidth="1"/>
    <col min="3338" max="3584" width="9" style="777"/>
    <col min="3585" max="3585" width="1.08984375" style="777" customWidth="1"/>
    <col min="3586" max="3587" width="15.6328125" style="777" customWidth="1"/>
    <col min="3588" max="3588" width="15.26953125" style="777" customWidth="1"/>
    <col min="3589" max="3589" width="17.453125" style="777" customWidth="1"/>
    <col min="3590" max="3590" width="15.08984375" style="777" customWidth="1"/>
    <col min="3591" max="3591" width="15.26953125" style="777" customWidth="1"/>
    <col min="3592" max="3592" width="3.7265625" style="777" customWidth="1"/>
    <col min="3593" max="3593" width="2.453125" style="777" customWidth="1"/>
    <col min="3594" max="3840" width="9" style="777"/>
    <col min="3841" max="3841" width="1.08984375" style="777" customWidth="1"/>
    <col min="3842" max="3843" width="15.6328125" style="777" customWidth="1"/>
    <col min="3844" max="3844" width="15.26953125" style="777" customWidth="1"/>
    <col min="3845" max="3845" width="17.453125" style="777" customWidth="1"/>
    <col min="3846" max="3846" width="15.08984375" style="777" customWidth="1"/>
    <col min="3847" max="3847" width="15.26953125" style="777" customWidth="1"/>
    <col min="3848" max="3848" width="3.7265625" style="777" customWidth="1"/>
    <col min="3849" max="3849" width="2.453125" style="777" customWidth="1"/>
    <col min="3850" max="4096" width="9" style="777"/>
    <col min="4097" max="4097" width="1.08984375" style="777" customWidth="1"/>
    <col min="4098" max="4099" width="15.6328125" style="777" customWidth="1"/>
    <col min="4100" max="4100" width="15.26953125" style="777" customWidth="1"/>
    <col min="4101" max="4101" width="17.453125" style="777" customWidth="1"/>
    <col min="4102" max="4102" width="15.08984375" style="777" customWidth="1"/>
    <col min="4103" max="4103" width="15.26953125" style="777" customWidth="1"/>
    <col min="4104" max="4104" width="3.7265625" style="777" customWidth="1"/>
    <col min="4105" max="4105" width="2.453125" style="777" customWidth="1"/>
    <col min="4106" max="4352" width="9" style="777"/>
    <col min="4353" max="4353" width="1.08984375" style="777" customWidth="1"/>
    <col min="4354" max="4355" width="15.6328125" style="777" customWidth="1"/>
    <col min="4356" max="4356" width="15.26953125" style="777" customWidth="1"/>
    <col min="4357" max="4357" width="17.453125" style="777" customWidth="1"/>
    <col min="4358" max="4358" width="15.08984375" style="777" customWidth="1"/>
    <col min="4359" max="4359" width="15.26953125" style="777" customWidth="1"/>
    <col min="4360" max="4360" width="3.7265625" style="777" customWidth="1"/>
    <col min="4361" max="4361" width="2.453125" style="777" customWidth="1"/>
    <col min="4362" max="4608" width="9" style="777"/>
    <col min="4609" max="4609" width="1.08984375" style="777" customWidth="1"/>
    <col min="4610" max="4611" width="15.6328125" style="777" customWidth="1"/>
    <col min="4612" max="4612" width="15.26953125" style="777" customWidth="1"/>
    <col min="4613" max="4613" width="17.453125" style="777" customWidth="1"/>
    <col min="4614" max="4614" width="15.08984375" style="777" customWidth="1"/>
    <col min="4615" max="4615" width="15.26953125" style="777" customWidth="1"/>
    <col min="4616" max="4616" width="3.7265625" style="777" customWidth="1"/>
    <col min="4617" max="4617" width="2.453125" style="777" customWidth="1"/>
    <col min="4618" max="4864" width="9" style="777"/>
    <col min="4865" max="4865" width="1.08984375" style="777" customWidth="1"/>
    <col min="4866" max="4867" width="15.6328125" style="777" customWidth="1"/>
    <col min="4868" max="4868" width="15.26953125" style="777" customWidth="1"/>
    <col min="4869" max="4869" width="17.453125" style="777" customWidth="1"/>
    <col min="4870" max="4870" width="15.08984375" style="777" customWidth="1"/>
    <col min="4871" max="4871" width="15.26953125" style="777" customWidth="1"/>
    <col min="4872" max="4872" width="3.7265625" style="777" customWidth="1"/>
    <col min="4873" max="4873" width="2.453125" style="777" customWidth="1"/>
    <col min="4874" max="5120" width="9" style="777"/>
    <col min="5121" max="5121" width="1.08984375" style="777" customWidth="1"/>
    <col min="5122" max="5123" width="15.6328125" style="777" customWidth="1"/>
    <col min="5124" max="5124" width="15.26953125" style="777" customWidth="1"/>
    <col min="5125" max="5125" width="17.453125" style="777" customWidth="1"/>
    <col min="5126" max="5126" width="15.08984375" style="777" customWidth="1"/>
    <col min="5127" max="5127" width="15.26953125" style="777" customWidth="1"/>
    <col min="5128" max="5128" width="3.7265625" style="777" customWidth="1"/>
    <col min="5129" max="5129" width="2.453125" style="777" customWidth="1"/>
    <col min="5130" max="5376" width="9" style="777"/>
    <col min="5377" max="5377" width="1.08984375" style="777" customWidth="1"/>
    <col min="5378" max="5379" width="15.6328125" style="777" customWidth="1"/>
    <col min="5380" max="5380" width="15.26953125" style="777" customWidth="1"/>
    <col min="5381" max="5381" width="17.453125" style="777" customWidth="1"/>
    <col min="5382" max="5382" width="15.08984375" style="777" customWidth="1"/>
    <col min="5383" max="5383" width="15.26953125" style="777" customWidth="1"/>
    <col min="5384" max="5384" width="3.7265625" style="777" customWidth="1"/>
    <col min="5385" max="5385" width="2.453125" style="777" customWidth="1"/>
    <col min="5386" max="5632" width="9" style="777"/>
    <col min="5633" max="5633" width="1.08984375" style="777" customWidth="1"/>
    <col min="5634" max="5635" width="15.6328125" style="777" customWidth="1"/>
    <col min="5636" max="5636" width="15.26953125" style="777" customWidth="1"/>
    <col min="5637" max="5637" width="17.453125" style="777" customWidth="1"/>
    <col min="5638" max="5638" width="15.08984375" style="777" customWidth="1"/>
    <col min="5639" max="5639" width="15.26953125" style="777" customWidth="1"/>
    <col min="5640" max="5640" width="3.7265625" style="777" customWidth="1"/>
    <col min="5641" max="5641" width="2.453125" style="777" customWidth="1"/>
    <col min="5642" max="5888" width="9" style="777"/>
    <col min="5889" max="5889" width="1.08984375" style="777" customWidth="1"/>
    <col min="5890" max="5891" width="15.6328125" style="777" customWidth="1"/>
    <col min="5892" max="5892" width="15.26953125" style="777" customWidth="1"/>
    <col min="5893" max="5893" width="17.453125" style="777" customWidth="1"/>
    <col min="5894" max="5894" width="15.08984375" style="777" customWidth="1"/>
    <col min="5895" max="5895" width="15.26953125" style="777" customWidth="1"/>
    <col min="5896" max="5896" width="3.7265625" style="777" customWidth="1"/>
    <col min="5897" max="5897" width="2.453125" style="777" customWidth="1"/>
    <col min="5898" max="6144" width="9" style="777"/>
    <col min="6145" max="6145" width="1.08984375" style="777" customWidth="1"/>
    <col min="6146" max="6147" width="15.6328125" style="777" customWidth="1"/>
    <col min="6148" max="6148" width="15.26953125" style="777" customWidth="1"/>
    <col min="6149" max="6149" width="17.453125" style="777" customWidth="1"/>
    <col min="6150" max="6150" width="15.08984375" style="777" customWidth="1"/>
    <col min="6151" max="6151" width="15.26953125" style="777" customWidth="1"/>
    <col min="6152" max="6152" width="3.7265625" style="777" customWidth="1"/>
    <col min="6153" max="6153" width="2.453125" style="777" customWidth="1"/>
    <col min="6154" max="6400" width="9" style="777"/>
    <col min="6401" max="6401" width="1.08984375" style="777" customWidth="1"/>
    <col min="6402" max="6403" width="15.6328125" style="777" customWidth="1"/>
    <col min="6404" max="6404" width="15.26953125" style="777" customWidth="1"/>
    <col min="6405" max="6405" width="17.453125" style="777" customWidth="1"/>
    <col min="6406" max="6406" width="15.08984375" style="777" customWidth="1"/>
    <col min="6407" max="6407" width="15.26953125" style="777" customWidth="1"/>
    <col min="6408" max="6408" width="3.7265625" style="777" customWidth="1"/>
    <col min="6409" max="6409" width="2.453125" style="777" customWidth="1"/>
    <col min="6410" max="6656" width="9" style="777"/>
    <col min="6657" max="6657" width="1.08984375" style="777" customWidth="1"/>
    <col min="6658" max="6659" width="15.6328125" style="777" customWidth="1"/>
    <col min="6660" max="6660" width="15.26953125" style="777" customWidth="1"/>
    <col min="6661" max="6661" width="17.453125" style="777" customWidth="1"/>
    <col min="6662" max="6662" width="15.08984375" style="777" customWidth="1"/>
    <col min="6663" max="6663" width="15.26953125" style="777" customWidth="1"/>
    <col min="6664" max="6664" width="3.7265625" style="777" customWidth="1"/>
    <col min="6665" max="6665" width="2.453125" style="777" customWidth="1"/>
    <col min="6666" max="6912" width="9" style="777"/>
    <col min="6913" max="6913" width="1.08984375" style="777" customWidth="1"/>
    <col min="6914" max="6915" width="15.6328125" style="777" customWidth="1"/>
    <col min="6916" max="6916" width="15.26953125" style="777" customWidth="1"/>
    <col min="6917" max="6917" width="17.453125" style="777" customWidth="1"/>
    <col min="6918" max="6918" width="15.08984375" style="777" customWidth="1"/>
    <col min="6919" max="6919" width="15.26953125" style="777" customWidth="1"/>
    <col min="6920" max="6920" width="3.7265625" style="777" customWidth="1"/>
    <col min="6921" max="6921" width="2.453125" style="777" customWidth="1"/>
    <col min="6922" max="7168" width="9" style="777"/>
    <col min="7169" max="7169" width="1.08984375" style="777" customWidth="1"/>
    <col min="7170" max="7171" width="15.6328125" style="777" customWidth="1"/>
    <col min="7172" max="7172" width="15.26953125" style="777" customWidth="1"/>
    <col min="7173" max="7173" width="17.453125" style="777" customWidth="1"/>
    <col min="7174" max="7174" width="15.08984375" style="777" customWidth="1"/>
    <col min="7175" max="7175" width="15.26953125" style="777" customWidth="1"/>
    <col min="7176" max="7176" width="3.7265625" style="777" customWidth="1"/>
    <col min="7177" max="7177" width="2.453125" style="777" customWidth="1"/>
    <col min="7178" max="7424" width="9" style="777"/>
    <col min="7425" max="7425" width="1.08984375" style="777" customWidth="1"/>
    <col min="7426" max="7427" width="15.6328125" style="777" customWidth="1"/>
    <col min="7428" max="7428" width="15.26953125" style="777" customWidth="1"/>
    <col min="7429" max="7429" width="17.453125" style="777" customWidth="1"/>
    <col min="7430" max="7430" width="15.08984375" style="777" customWidth="1"/>
    <col min="7431" max="7431" width="15.26953125" style="777" customWidth="1"/>
    <col min="7432" max="7432" width="3.7265625" style="777" customWidth="1"/>
    <col min="7433" max="7433" width="2.453125" style="777" customWidth="1"/>
    <col min="7434" max="7680" width="9" style="777"/>
    <col min="7681" max="7681" width="1.08984375" style="777" customWidth="1"/>
    <col min="7682" max="7683" width="15.6328125" style="777" customWidth="1"/>
    <col min="7684" max="7684" width="15.26953125" style="777" customWidth="1"/>
    <col min="7685" max="7685" width="17.453125" style="777" customWidth="1"/>
    <col min="7686" max="7686" width="15.08984375" style="777" customWidth="1"/>
    <col min="7687" max="7687" width="15.26953125" style="777" customWidth="1"/>
    <col min="7688" max="7688" width="3.7265625" style="777" customWidth="1"/>
    <col min="7689" max="7689" width="2.453125" style="777" customWidth="1"/>
    <col min="7690" max="7936" width="9" style="777"/>
    <col min="7937" max="7937" width="1.08984375" style="777" customWidth="1"/>
    <col min="7938" max="7939" width="15.6328125" style="777" customWidth="1"/>
    <col min="7940" max="7940" width="15.26953125" style="777" customWidth="1"/>
    <col min="7941" max="7941" width="17.453125" style="777" customWidth="1"/>
    <col min="7942" max="7942" width="15.08984375" style="777" customWidth="1"/>
    <col min="7943" max="7943" width="15.26953125" style="777" customWidth="1"/>
    <col min="7944" max="7944" width="3.7265625" style="777" customWidth="1"/>
    <col min="7945" max="7945" width="2.453125" style="777" customWidth="1"/>
    <col min="7946" max="8192" width="9" style="777"/>
    <col min="8193" max="8193" width="1.08984375" style="777" customWidth="1"/>
    <col min="8194" max="8195" width="15.6328125" style="777" customWidth="1"/>
    <col min="8196" max="8196" width="15.26953125" style="777" customWidth="1"/>
    <col min="8197" max="8197" width="17.453125" style="777" customWidth="1"/>
    <col min="8198" max="8198" width="15.08984375" style="777" customWidth="1"/>
    <col min="8199" max="8199" width="15.26953125" style="777" customWidth="1"/>
    <col min="8200" max="8200" width="3.7265625" style="777" customWidth="1"/>
    <col min="8201" max="8201" width="2.453125" style="777" customWidth="1"/>
    <col min="8202" max="8448" width="9" style="777"/>
    <col min="8449" max="8449" width="1.08984375" style="777" customWidth="1"/>
    <col min="8450" max="8451" width="15.6328125" style="777" customWidth="1"/>
    <col min="8452" max="8452" width="15.26953125" style="777" customWidth="1"/>
    <col min="8453" max="8453" width="17.453125" style="777" customWidth="1"/>
    <col min="8454" max="8454" width="15.08984375" style="777" customWidth="1"/>
    <col min="8455" max="8455" width="15.26953125" style="777" customWidth="1"/>
    <col min="8456" max="8456" width="3.7265625" style="777" customWidth="1"/>
    <col min="8457" max="8457" width="2.453125" style="777" customWidth="1"/>
    <col min="8458" max="8704" width="9" style="777"/>
    <col min="8705" max="8705" width="1.08984375" style="777" customWidth="1"/>
    <col min="8706" max="8707" width="15.6328125" style="777" customWidth="1"/>
    <col min="8708" max="8708" width="15.26953125" style="777" customWidth="1"/>
    <col min="8709" max="8709" width="17.453125" style="777" customWidth="1"/>
    <col min="8710" max="8710" width="15.08984375" style="777" customWidth="1"/>
    <col min="8711" max="8711" width="15.26953125" style="777" customWidth="1"/>
    <col min="8712" max="8712" width="3.7265625" style="777" customWidth="1"/>
    <col min="8713" max="8713" width="2.453125" style="777" customWidth="1"/>
    <col min="8714" max="8960" width="9" style="777"/>
    <col min="8961" max="8961" width="1.08984375" style="777" customWidth="1"/>
    <col min="8962" max="8963" width="15.6328125" style="777" customWidth="1"/>
    <col min="8964" max="8964" width="15.26953125" style="777" customWidth="1"/>
    <col min="8965" max="8965" width="17.453125" style="777" customWidth="1"/>
    <col min="8966" max="8966" width="15.08984375" style="777" customWidth="1"/>
    <col min="8967" max="8967" width="15.26953125" style="777" customWidth="1"/>
    <col min="8968" max="8968" width="3.7265625" style="777" customWidth="1"/>
    <col min="8969" max="8969" width="2.453125" style="777" customWidth="1"/>
    <col min="8970" max="9216" width="9" style="777"/>
    <col min="9217" max="9217" width="1.08984375" style="777" customWidth="1"/>
    <col min="9218" max="9219" width="15.6328125" style="777" customWidth="1"/>
    <col min="9220" max="9220" width="15.26953125" style="777" customWidth="1"/>
    <col min="9221" max="9221" width="17.453125" style="777" customWidth="1"/>
    <col min="9222" max="9222" width="15.08984375" style="777" customWidth="1"/>
    <col min="9223" max="9223" width="15.26953125" style="777" customWidth="1"/>
    <col min="9224" max="9224" width="3.7265625" style="777" customWidth="1"/>
    <col min="9225" max="9225" width="2.453125" style="777" customWidth="1"/>
    <col min="9226" max="9472" width="9" style="777"/>
    <col min="9473" max="9473" width="1.08984375" style="777" customWidth="1"/>
    <col min="9474" max="9475" width="15.6328125" style="777" customWidth="1"/>
    <col min="9476" max="9476" width="15.26953125" style="777" customWidth="1"/>
    <col min="9477" max="9477" width="17.453125" style="777" customWidth="1"/>
    <col min="9478" max="9478" width="15.08984375" style="777" customWidth="1"/>
    <col min="9479" max="9479" width="15.26953125" style="777" customWidth="1"/>
    <col min="9480" max="9480" width="3.7265625" style="777" customWidth="1"/>
    <col min="9481" max="9481" width="2.453125" style="777" customWidth="1"/>
    <col min="9482" max="9728" width="9" style="777"/>
    <col min="9729" max="9729" width="1.08984375" style="777" customWidth="1"/>
    <col min="9730" max="9731" width="15.6328125" style="777" customWidth="1"/>
    <col min="9732" max="9732" width="15.26953125" style="777" customWidth="1"/>
    <col min="9733" max="9733" width="17.453125" style="777" customWidth="1"/>
    <col min="9734" max="9734" width="15.08984375" style="777" customWidth="1"/>
    <col min="9735" max="9735" width="15.26953125" style="777" customWidth="1"/>
    <col min="9736" max="9736" width="3.7265625" style="777" customWidth="1"/>
    <col min="9737" max="9737" width="2.453125" style="777" customWidth="1"/>
    <col min="9738" max="9984" width="9" style="777"/>
    <col min="9985" max="9985" width="1.08984375" style="777" customWidth="1"/>
    <col min="9986" max="9987" width="15.6328125" style="777" customWidth="1"/>
    <col min="9988" max="9988" width="15.26953125" style="777" customWidth="1"/>
    <col min="9989" max="9989" width="17.453125" style="777" customWidth="1"/>
    <col min="9990" max="9990" width="15.08984375" style="777" customWidth="1"/>
    <col min="9991" max="9991" width="15.26953125" style="777" customWidth="1"/>
    <col min="9992" max="9992" width="3.7265625" style="777" customWidth="1"/>
    <col min="9993" max="9993" width="2.453125" style="777" customWidth="1"/>
    <col min="9994" max="10240" width="9" style="777"/>
    <col min="10241" max="10241" width="1.08984375" style="777" customWidth="1"/>
    <col min="10242" max="10243" width="15.6328125" style="777" customWidth="1"/>
    <col min="10244" max="10244" width="15.26953125" style="777" customWidth="1"/>
    <col min="10245" max="10245" width="17.453125" style="777" customWidth="1"/>
    <col min="10246" max="10246" width="15.08984375" style="777" customWidth="1"/>
    <col min="10247" max="10247" width="15.26953125" style="777" customWidth="1"/>
    <col min="10248" max="10248" width="3.7265625" style="777" customWidth="1"/>
    <col min="10249" max="10249" width="2.453125" style="777" customWidth="1"/>
    <col min="10250" max="10496" width="9" style="777"/>
    <col min="10497" max="10497" width="1.08984375" style="777" customWidth="1"/>
    <col min="10498" max="10499" width="15.6328125" style="777" customWidth="1"/>
    <col min="10500" max="10500" width="15.26953125" style="777" customWidth="1"/>
    <col min="10501" max="10501" width="17.453125" style="777" customWidth="1"/>
    <col min="10502" max="10502" width="15.08984375" style="777" customWidth="1"/>
    <col min="10503" max="10503" width="15.26953125" style="777" customWidth="1"/>
    <col min="10504" max="10504" width="3.7265625" style="777" customWidth="1"/>
    <col min="10505" max="10505" width="2.453125" style="777" customWidth="1"/>
    <col min="10506" max="10752" width="9" style="777"/>
    <col min="10753" max="10753" width="1.08984375" style="777" customWidth="1"/>
    <col min="10754" max="10755" width="15.6328125" style="777" customWidth="1"/>
    <col min="10756" max="10756" width="15.26953125" style="777" customWidth="1"/>
    <col min="10757" max="10757" width="17.453125" style="777" customWidth="1"/>
    <col min="10758" max="10758" width="15.08984375" style="777" customWidth="1"/>
    <col min="10759" max="10759" width="15.26953125" style="777" customWidth="1"/>
    <col min="10760" max="10760" width="3.7265625" style="777" customWidth="1"/>
    <col min="10761" max="10761" width="2.453125" style="777" customWidth="1"/>
    <col min="10762" max="11008" width="9" style="777"/>
    <col min="11009" max="11009" width="1.08984375" style="777" customWidth="1"/>
    <col min="11010" max="11011" width="15.6328125" style="777" customWidth="1"/>
    <col min="11012" max="11012" width="15.26953125" style="777" customWidth="1"/>
    <col min="11013" max="11013" width="17.453125" style="777" customWidth="1"/>
    <col min="11014" max="11014" width="15.08984375" style="777" customWidth="1"/>
    <col min="11015" max="11015" width="15.26953125" style="777" customWidth="1"/>
    <col min="11016" max="11016" width="3.7265625" style="777" customWidth="1"/>
    <col min="11017" max="11017" width="2.453125" style="777" customWidth="1"/>
    <col min="11018" max="11264" width="9" style="777"/>
    <col min="11265" max="11265" width="1.08984375" style="777" customWidth="1"/>
    <col min="11266" max="11267" width="15.6328125" style="777" customWidth="1"/>
    <col min="11268" max="11268" width="15.26953125" style="777" customWidth="1"/>
    <col min="11269" max="11269" width="17.453125" style="777" customWidth="1"/>
    <col min="11270" max="11270" width="15.08984375" style="777" customWidth="1"/>
    <col min="11271" max="11271" width="15.26953125" style="777" customWidth="1"/>
    <col min="11272" max="11272" width="3.7265625" style="777" customWidth="1"/>
    <col min="11273" max="11273" width="2.453125" style="777" customWidth="1"/>
    <col min="11274" max="11520" width="9" style="777"/>
    <col min="11521" max="11521" width="1.08984375" style="777" customWidth="1"/>
    <col min="11522" max="11523" width="15.6328125" style="777" customWidth="1"/>
    <col min="11524" max="11524" width="15.26953125" style="777" customWidth="1"/>
    <col min="11525" max="11525" width="17.453125" style="777" customWidth="1"/>
    <col min="11526" max="11526" width="15.08984375" style="777" customWidth="1"/>
    <col min="11527" max="11527" width="15.26953125" style="777" customWidth="1"/>
    <col min="11528" max="11528" width="3.7265625" style="777" customWidth="1"/>
    <col min="11529" max="11529" width="2.453125" style="777" customWidth="1"/>
    <col min="11530" max="11776" width="9" style="777"/>
    <col min="11777" max="11777" width="1.08984375" style="777" customWidth="1"/>
    <col min="11778" max="11779" width="15.6328125" style="777" customWidth="1"/>
    <col min="11780" max="11780" width="15.26953125" style="777" customWidth="1"/>
    <col min="11781" max="11781" width="17.453125" style="777" customWidth="1"/>
    <col min="11782" max="11782" width="15.08984375" style="777" customWidth="1"/>
    <col min="11783" max="11783" width="15.26953125" style="777" customWidth="1"/>
    <col min="11784" max="11784" width="3.7265625" style="777" customWidth="1"/>
    <col min="11785" max="11785" width="2.453125" style="777" customWidth="1"/>
    <col min="11786" max="12032" width="9" style="777"/>
    <col min="12033" max="12033" width="1.08984375" style="777" customWidth="1"/>
    <col min="12034" max="12035" width="15.6328125" style="777" customWidth="1"/>
    <col min="12036" max="12036" width="15.26953125" style="777" customWidth="1"/>
    <col min="12037" max="12037" width="17.453125" style="777" customWidth="1"/>
    <col min="12038" max="12038" width="15.08984375" style="777" customWidth="1"/>
    <col min="12039" max="12039" width="15.26953125" style="777" customWidth="1"/>
    <col min="12040" max="12040" width="3.7265625" style="777" customWidth="1"/>
    <col min="12041" max="12041" width="2.453125" style="777" customWidth="1"/>
    <col min="12042" max="12288" width="9" style="777"/>
    <col min="12289" max="12289" width="1.08984375" style="777" customWidth="1"/>
    <col min="12290" max="12291" width="15.6328125" style="777" customWidth="1"/>
    <col min="12292" max="12292" width="15.26953125" style="777" customWidth="1"/>
    <col min="12293" max="12293" width="17.453125" style="777" customWidth="1"/>
    <col min="12294" max="12294" width="15.08984375" style="777" customWidth="1"/>
    <col min="12295" max="12295" width="15.26953125" style="777" customWidth="1"/>
    <col min="12296" max="12296" width="3.7265625" style="777" customWidth="1"/>
    <col min="12297" max="12297" width="2.453125" style="777" customWidth="1"/>
    <col min="12298" max="12544" width="9" style="777"/>
    <col min="12545" max="12545" width="1.08984375" style="777" customWidth="1"/>
    <col min="12546" max="12547" width="15.6328125" style="777" customWidth="1"/>
    <col min="12548" max="12548" width="15.26953125" style="777" customWidth="1"/>
    <col min="12549" max="12549" width="17.453125" style="777" customWidth="1"/>
    <col min="12550" max="12550" width="15.08984375" style="777" customWidth="1"/>
    <col min="12551" max="12551" width="15.26953125" style="777" customWidth="1"/>
    <col min="12552" max="12552" width="3.7265625" style="777" customWidth="1"/>
    <col min="12553" max="12553" width="2.453125" style="777" customWidth="1"/>
    <col min="12554" max="12800" width="9" style="777"/>
    <col min="12801" max="12801" width="1.08984375" style="777" customWidth="1"/>
    <col min="12802" max="12803" width="15.6328125" style="777" customWidth="1"/>
    <col min="12804" max="12804" width="15.26953125" style="777" customWidth="1"/>
    <col min="12805" max="12805" width="17.453125" style="777" customWidth="1"/>
    <col min="12806" max="12806" width="15.08984375" style="777" customWidth="1"/>
    <col min="12807" max="12807" width="15.26953125" style="777" customWidth="1"/>
    <col min="12808" max="12808" width="3.7265625" style="777" customWidth="1"/>
    <col min="12809" max="12809" width="2.453125" style="777" customWidth="1"/>
    <col min="12810" max="13056" width="9" style="777"/>
    <col min="13057" max="13057" width="1.08984375" style="777" customWidth="1"/>
    <col min="13058" max="13059" width="15.6328125" style="777" customWidth="1"/>
    <col min="13060" max="13060" width="15.26953125" style="777" customWidth="1"/>
    <col min="13061" max="13061" width="17.453125" style="777" customWidth="1"/>
    <col min="13062" max="13062" width="15.08984375" style="777" customWidth="1"/>
    <col min="13063" max="13063" width="15.26953125" style="777" customWidth="1"/>
    <col min="13064" max="13064" width="3.7265625" style="777" customWidth="1"/>
    <col min="13065" max="13065" width="2.453125" style="777" customWidth="1"/>
    <col min="13066" max="13312" width="9" style="777"/>
    <col min="13313" max="13313" width="1.08984375" style="777" customWidth="1"/>
    <col min="13314" max="13315" width="15.6328125" style="777" customWidth="1"/>
    <col min="13316" max="13316" width="15.26953125" style="777" customWidth="1"/>
    <col min="13317" max="13317" width="17.453125" style="777" customWidth="1"/>
    <col min="13318" max="13318" width="15.08984375" style="777" customWidth="1"/>
    <col min="13319" max="13319" width="15.26953125" style="777" customWidth="1"/>
    <col min="13320" max="13320" width="3.7265625" style="777" customWidth="1"/>
    <col min="13321" max="13321" width="2.453125" style="777" customWidth="1"/>
    <col min="13322" max="13568" width="9" style="777"/>
    <col min="13569" max="13569" width="1.08984375" style="777" customWidth="1"/>
    <col min="13570" max="13571" width="15.6328125" style="777" customWidth="1"/>
    <col min="13572" max="13572" width="15.26953125" style="777" customWidth="1"/>
    <col min="13573" max="13573" width="17.453125" style="777" customWidth="1"/>
    <col min="13574" max="13574" width="15.08984375" style="777" customWidth="1"/>
    <col min="13575" max="13575" width="15.26953125" style="777" customWidth="1"/>
    <col min="13576" max="13576" width="3.7265625" style="777" customWidth="1"/>
    <col min="13577" max="13577" width="2.453125" style="777" customWidth="1"/>
    <col min="13578" max="13824" width="9" style="777"/>
    <col min="13825" max="13825" width="1.08984375" style="777" customWidth="1"/>
    <col min="13826" max="13827" width="15.6328125" style="777" customWidth="1"/>
    <col min="13828" max="13828" width="15.26953125" style="777" customWidth="1"/>
    <col min="13829" max="13829" width="17.453125" style="777" customWidth="1"/>
    <col min="13830" max="13830" width="15.08984375" style="777" customWidth="1"/>
    <col min="13831" max="13831" width="15.26953125" style="777" customWidth="1"/>
    <col min="13832" max="13832" width="3.7265625" style="777" customWidth="1"/>
    <col min="13833" max="13833" width="2.453125" style="777" customWidth="1"/>
    <col min="13834" max="14080" width="9" style="777"/>
    <col min="14081" max="14081" width="1.08984375" style="777" customWidth="1"/>
    <col min="14082" max="14083" width="15.6328125" style="777" customWidth="1"/>
    <col min="14084" max="14084" width="15.26953125" style="777" customWidth="1"/>
    <col min="14085" max="14085" width="17.453125" style="777" customWidth="1"/>
    <col min="14086" max="14086" width="15.08984375" style="777" customWidth="1"/>
    <col min="14087" max="14087" width="15.26953125" style="777" customWidth="1"/>
    <col min="14088" max="14088" width="3.7265625" style="777" customWidth="1"/>
    <col min="14089" max="14089" width="2.453125" style="777" customWidth="1"/>
    <col min="14090" max="14336" width="9" style="777"/>
    <col min="14337" max="14337" width="1.08984375" style="777" customWidth="1"/>
    <col min="14338" max="14339" width="15.6328125" style="777" customWidth="1"/>
    <col min="14340" max="14340" width="15.26953125" style="777" customWidth="1"/>
    <col min="14341" max="14341" width="17.453125" style="777" customWidth="1"/>
    <col min="14342" max="14342" width="15.08984375" style="777" customWidth="1"/>
    <col min="14343" max="14343" width="15.26953125" style="777" customWidth="1"/>
    <col min="14344" max="14344" width="3.7265625" style="777" customWidth="1"/>
    <col min="14345" max="14345" width="2.453125" style="777" customWidth="1"/>
    <col min="14346" max="14592" width="9" style="777"/>
    <col min="14593" max="14593" width="1.08984375" style="777" customWidth="1"/>
    <col min="14594" max="14595" width="15.6328125" style="777" customWidth="1"/>
    <col min="14596" max="14596" width="15.26953125" style="777" customWidth="1"/>
    <col min="14597" max="14597" width="17.453125" style="777" customWidth="1"/>
    <col min="14598" max="14598" width="15.08984375" style="777" customWidth="1"/>
    <col min="14599" max="14599" width="15.26953125" style="777" customWidth="1"/>
    <col min="14600" max="14600" width="3.7265625" style="777" customWidth="1"/>
    <col min="14601" max="14601" width="2.453125" style="777" customWidth="1"/>
    <col min="14602" max="14848" width="9" style="777"/>
    <col min="14849" max="14849" width="1.08984375" style="777" customWidth="1"/>
    <col min="14850" max="14851" width="15.6328125" style="777" customWidth="1"/>
    <col min="14852" max="14852" width="15.26953125" style="777" customWidth="1"/>
    <col min="14853" max="14853" width="17.453125" style="777" customWidth="1"/>
    <col min="14854" max="14854" width="15.08984375" style="777" customWidth="1"/>
    <col min="14855" max="14855" width="15.26953125" style="777" customWidth="1"/>
    <col min="14856" max="14856" width="3.7265625" style="777" customWidth="1"/>
    <col min="14857" max="14857" width="2.453125" style="777" customWidth="1"/>
    <col min="14858" max="15104" width="9" style="777"/>
    <col min="15105" max="15105" width="1.08984375" style="777" customWidth="1"/>
    <col min="15106" max="15107" width="15.6328125" style="777" customWidth="1"/>
    <col min="15108" max="15108" width="15.26953125" style="777" customWidth="1"/>
    <col min="15109" max="15109" width="17.453125" style="777" customWidth="1"/>
    <col min="15110" max="15110" width="15.08984375" style="777" customWidth="1"/>
    <col min="15111" max="15111" width="15.26953125" style="777" customWidth="1"/>
    <col min="15112" max="15112" width="3.7265625" style="777" customWidth="1"/>
    <col min="15113" max="15113" width="2.453125" style="777" customWidth="1"/>
    <col min="15114" max="15360" width="9" style="777"/>
    <col min="15361" max="15361" width="1.08984375" style="777" customWidth="1"/>
    <col min="15362" max="15363" width="15.6328125" style="777" customWidth="1"/>
    <col min="15364" max="15364" width="15.26953125" style="777" customWidth="1"/>
    <col min="15365" max="15365" width="17.453125" style="777" customWidth="1"/>
    <col min="15366" max="15366" width="15.08984375" style="777" customWidth="1"/>
    <col min="15367" max="15367" width="15.26953125" style="777" customWidth="1"/>
    <col min="15368" max="15368" width="3.7265625" style="777" customWidth="1"/>
    <col min="15369" max="15369" width="2.453125" style="777" customWidth="1"/>
    <col min="15370" max="15616" width="9" style="777"/>
    <col min="15617" max="15617" width="1.08984375" style="777" customWidth="1"/>
    <col min="15618" max="15619" width="15.6328125" style="777" customWidth="1"/>
    <col min="15620" max="15620" width="15.26953125" style="777" customWidth="1"/>
    <col min="15621" max="15621" width="17.453125" style="777" customWidth="1"/>
    <col min="15622" max="15622" width="15.08984375" style="777" customWidth="1"/>
    <col min="15623" max="15623" width="15.26953125" style="777" customWidth="1"/>
    <col min="15624" max="15624" width="3.7265625" style="777" customWidth="1"/>
    <col min="15625" max="15625" width="2.453125" style="777" customWidth="1"/>
    <col min="15626" max="15872" width="9" style="777"/>
    <col min="15873" max="15873" width="1.08984375" style="777" customWidth="1"/>
    <col min="15874" max="15875" width="15.6328125" style="777" customWidth="1"/>
    <col min="15876" max="15876" width="15.26953125" style="777" customWidth="1"/>
    <col min="15877" max="15877" width="17.453125" style="777" customWidth="1"/>
    <col min="15878" max="15878" width="15.08984375" style="777" customWidth="1"/>
    <col min="15879" max="15879" width="15.26953125" style="777" customWidth="1"/>
    <col min="15880" max="15880" width="3.7265625" style="777" customWidth="1"/>
    <col min="15881" max="15881" width="2.453125" style="777" customWidth="1"/>
    <col min="15882" max="16128" width="9" style="777"/>
    <col min="16129" max="16129" width="1.08984375" style="777" customWidth="1"/>
    <col min="16130" max="16131" width="15.6328125" style="777" customWidth="1"/>
    <col min="16132" max="16132" width="15.26953125" style="777" customWidth="1"/>
    <col min="16133" max="16133" width="17.453125" style="777" customWidth="1"/>
    <col min="16134" max="16134" width="15.08984375" style="777" customWidth="1"/>
    <col min="16135" max="16135" width="15.26953125" style="777" customWidth="1"/>
    <col min="16136" max="16136" width="3.7265625" style="777" customWidth="1"/>
    <col min="16137" max="16137" width="2.453125" style="777" customWidth="1"/>
    <col min="16138" max="16384" width="9" style="777"/>
  </cols>
  <sheetData>
    <row r="1" spans="2:7" ht="23.25" customHeight="1"/>
    <row r="2" spans="2:7" ht="22.5" customHeight="1">
      <c r="F2" s="1828" t="s">
        <v>793</v>
      </c>
      <c r="G2" s="1828"/>
    </row>
    <row r="3" spans="2:7" ht="15.75" customHeight="1">
      <c r="F3" s="778"/>
      <c r="G3" s="778"/>
    </row>
    <row r="4" spans="2:7" ht="27.75" customHeight="1">
      <c r="B4" s="1817" t="s">
        <v>1520</v>
      </c>
      <c r="C4" s="1817"/>
      <c r="D4" s="1817"/>
      <c r="E4" s="1817"/>
      <c r="F4" s="1817"/>
      <c r="G4" s="1817"/>
    </row>
    <row r="5" spans="2:7" ht="21.75" customHeight="1">
      <c r="B5" s="764"/>
      <c r="C5" s="764"/>
      <c r="D5" s="764"/>
      <c r="E5" s="764"/>
      <c r="F5" s="764"/>
      <c r="G5" s="764"/>
    </row>
    <row r="6" spans="2:7" ht="21.75" customHeight="1">
      <c r="B6" s="2886" t="s">
        <v>1521</v>
      </c>
      <c r="C6" s="2886"/>
      <c r="D6" s="2887"/>
      <c r="E6" s="2888"/>
      <c r="F6" s="2888"/>
      <c r="G6" s="2889"/>
    </row>
    <row r="7" spans="2:7" ht="21.75" customHeight="1">
      <c r="B7" s="2886" t="s">
        <v>1522</v>
      </c>
      <c r="C7" s="2886"/>
      <c r="D7" s="2887" t="s">
        <v>1523</v>
      </c>
      <c r="E7" s="2888"/>
      <c r="F7" s="2888"/>
      <c r="G7" s="2889"/>
    </row>
    <row r="8" spans="2:7" ht="18" customHeight="1" thickBot="1">
      <c r="B8" s="781"/>
      <c r="C8" s="781"/>
      <c r="D8" s="781"/>
      <c r="E8" s="781"/>
      <c r="F8" s="781"/>
      <c r="G8" s="781"/>
    </row>
    <row r="9" spans="2:7" ht="22.5" customHeight="1">
      <c r="B9" s="3260" t="s">
        <v>1524</v>
      </c>
      <c r="C9" s="3263" t="s">
        <v>1525</v>
      </c>
      <c r="D9" s="3254"/>
      <c r="E9" s="3254"/>
      <c r="F9" s="3254"/>
      <c r="G9" s="3255"/>
    </row>
    <row r="10" spans="2:7" ht="35.25" customHeight="1">
      <c r="B10" s="3261"/>
      <c r="C10" s="1020"/>
      <c r="D10" s="3246" t="s">
        <v>1526</v>
      </c>
      <c r="E10" s="3246"/>
      <c r="F10" s="3246"/>
      <c r="G10" s="3247"/>
    </row>
    <row r="11" spans="2:7" ht="22.5" customHeight="1">
      <c r="B11" s="3261"/>
      <c r="C11" s="3243" t="s">
        <v>1527</v>
      </c>
      <c r="D11" s="3244"/>
      <c r="E11" s="3244"/>
      <c r="F11" s="3244"/>
      <c r="G11" s="3245"/>
    </row>
    <row r="12" spans="2:7" ht="35.25" customHeight="1">
      <c r="B12" s="3261"/>
      <c r="C12" s="1020"/>
      <c r="D12" s="3246" t="s">
        <v>1526</v>
      </c>
      <c r="E12" s="3246"/>
      <c r="F12" s="3246"/>
      <c r="G12" s="3247"/>
    </row>
    <row r="13" spans="2:7" ht="22.5" customHeight="1">
      <c r="B13" s="3261"/>
      <c r="C13" s="3243" t="s">
        <v>1528</v>
      </c>
      <c r="D13" s="3244"/>
      <c r="E13" s="3244"/>
      <c r="F13" s="3244"/>
      <c r="G13" s="3245"/>
    </row>
    <row r="14" spans="2:7" ht="35.25" customHeight="1">
      <c r="B14" s="3261"/>
      <c r="C14" s="1020"/>
      <c r="D14" s="3246" t="s">
        <v>1526</v>
      </c>
      <c r="E14" s="3246"/>
      <c r="F14" s="3246"/>
      <c r="G14" s="3247"/>
    </row>
    <row r="15" spans="2:7" ht="22.5" customHeight="1">
      <c r="B15" s="3261"/>
      <c r="C15" s="3243" t="s">
        <v>1529</v>
      </c>
      <c r="D15" s="3244"/>
      <c r="E15" s="3244"/>
      <c r="F15" s="3244"/>
      <c r="G15" s="3245"/>
    </row>
    <row r="16" spans="2:7" ht="35.25" customHeight="1">
      <c r="B16" s="3261"/>
      <c r="C16" s="1020"/>
      <c r="D16" s="3246" t="s">
        <v>1526</v>
      </c>
      <c r="E16" s="3246"/>
      <c r="F16" s="3246"/>
      <c r="G16" s="3247"/>
    </row>
    <row r="17" spans="2:7" ht="22.5" customHeight="1">
      <c r="B17" s="3261"/>
      <c r="C17" s="3243" t="s">
        <v>1530</v>
      </c>
      <c r="D17" s="3244"/>
      <c r="E17" s="3244"/>
      <c r="F17" s="3244"/>
      <c r="G17" s="3245"/>
    </row>
    <row r="18" spans="2:7" ht="35.25" customHeight="1">
      <c r="B18" s="3261"/>
      <c r="C18" s="1020"/>
      <c r="D18" s="3246" t="s">
        <v>1526</v>
      </c>
      <c r="E18" s="3246"/>
      <c r="F18" s="3246"/>
      <c r="G18" s="3247"/>
    </row>
    <row r="19" spans="2:7" ht="22.5" customHeight="1">
      <c r="B19" s="3261"/>
      <c r="C19" s="3243" t="s">
        <v>1531</v>
      </c>
      <c r="D19" s="3244"/>
      <c r="E19" s="3244"/>
      <c r="F19" s="3244"/>
      <c r="G19" s="3245"/>
    </row>
    <row r="20" spans="2:7" ht="35.25" customHeight="1" thickBot="1">
      <c r="B20" s="3262"/>
      <c r="C20" s="1021"/>
      <c r="D20" s="3249" t="s">
        <v>1526</v>
      </c>
      <c r="E20" s="3249"/>
      <c r="F20" s="3249"/>
      <c r="G20" s="3250"/>
    </row>
    <row r="21" spans="2:7" ht="22.5" customHeight="1">
      <c r="B21" s="3251" t="s">
        <v>1532</v>
      </c>
      <c r="C21" s="3254" t="s">
        <v>1533</v>
      </c>
      <c r="D21" s="3254"/>
      <c r="E21" s="3254"/>
      <c r="F21" s="3254"/>
      <c r="G21" s="3255"/>
    </row>
    <row r="22" spans="2:7" ht="35.25" customHeight="1">
      <c r="B22" s="3252"/>
      <c r="C22" s="1022"/>
      <c r="D22" s="3256" t="s">
        <v>1534</v>
      </c>
      <c r="E22" s="3256"/>
      <c r="F22" s="3256"/>
      <c r="G22" s="3257"/>
    </row>
    <row r="23" spans="2:7" ht="22.5" customHeight="1">
      <c r="B23" s="3252"/>
      <c r="C23" s="3244" t="s">
        <v>1535</v>
      </c>
      <c r="D23" s="3244"/>
      <c r="E23" s="3244"/>
      <c r="F23" s="3244"/>
      <c r="G23" s="3245"/>
    </row>
    <row r="24" spans="2:7" ht="35.25" customHeight="1" thickBot="1">
      <c r="B24" s="3253"/>
      <c r="C24" s="1023"/>
      <c r="D24" s="3258" t="s">
        <v>1534</v>
      </c>
      <c r="E24" s="3258"/>
      <c r="F24" s="3258"/>
      <c r="G24" s="3259"/>
    </row>
    <row r="25" spans="2:7">
      <c r="B25" s="776"/>
    </row>
    <row r="26" spans="2:7">
      <c r="B26" s="3248"/>
      <c r="C26" s="3248"/>
      <c r="D26" s="3248"/>
      <c r="E26" s="3248"/>
      <c r="F26" s="3248"/>
      <c r="G26" s="3248"/>
    </row>
    <row r="27" spans="2:7">
      <c r="B27" s="3248"/>
      <c r="C27" s="3248"/>
      <c r="D27" s="3248"/>
      <c r="E27" s="3248"/>
      <c r="F27" s="3248"/>
      <c r="G27" s="3248"/>
    </row>
  </sheetData>
  <mergeCells count="25">
    <mergeCell ref="B26:G27"/>
    <mergeCell ref="D18:G18"/>
    <mergeCell ref="C19:G19"/>
    <mergeCell ref="D20:G20"/>
    <mergeCell ref="B21:B24"/>
    <mergeCell ref="C21:G21"/>
    <mergeCell ref="D22:G22"/>
    <mergeCell ref="C23:G23"/>
    <mergeCell ref="D24:G24"/>
    <mergeCell ref="B9:B20"/>
    <mergeCell ref="C9:G9"/>
    <mergeCell ref="D10:G10"/>
    <mergeCell ref="C11:G11"/>
    <mergeCell ref="D12:G12"/>
    <mergeCell ref="C13:G13"/>
    <mergeCell ref="D14:G14"/>
    <mergeCell ref="C15:G15"/>
    <mergeCell ref="D16:G16"/>
    <mergeCell ref="C17:G17"/>
    <mergeCell ref="F2:G2"/>
    <mergeCell ref="B4:G4"/>
    <mergeCell ref="B6:C6"/>
    <mergeCell ref="D6:G6"/>
    <mergeCell ref="B7:C7"/>
    <mergeCell ref="D7:G7"/>
  </mergeCells>
  <phoneticPr fontId="6"/>
  <pageMargins left="0.70866141732283472" right="0.70866141732283472" top="0.74803149606299213" bottom="0.74803149606299213" header="0.31496062992125984" footer="0.31496062992125984"/>
  <pageSetup paperSize="9" scale="8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8431-AE68-458B-A591-9C1E34E77802}">
  <sheetPr>
    <tabColor theme="4"/>
  </sheetPr>
  <dimension ref="A1:F11"/>
  <sheetViews>
    <sheetView view="pageBreakPreview" zoomScale="85" zoomScaleNormal="100" zoomScaleSheetLayoutView="85" workbookViewId="0">
      <selection activeCell="A2" sqref="A2"/>
    </sheetView>
  </sheetViews>
  <sheetFormatPr defaultRowHeight="13"/>
  <cols>
    <col min="1" max="1" width="19.08984375" style="777" customWidth="1"/>
    <col min="2" max="2" width="15.6328125" style="777" customWidth="1"/>
    <col min="3" max="3" width="15.26953125" style="777" customWidth="1"/>
    <col min="4" max="4" width="17.453125" style="777" customWidth="1"/>
    <col min="5" max="5" width="15.08984375" style="777" customWidth="1"/>
    <col min="6" max="6" width="15.26953125" style="777" customWidth="1"/>
    <col min="7" max="7" width="3.7265625" style="777" customWidth="1"/>
    <col min="8" max="8" width="2.453125" style="777" customWidth="1"/>
    <col min="9" max="255" width="9" style="777"/>
    <col min="256" max="256" width="1.08984375" style="777" customWidth="1"/>
    <col min="257" max="258" width="15.6328125" style="777" customWidth="1"/>
    <col min="259" max="259" width="15.26953125" style="777" customWidth="1"/>
    <col min="260" max="260" width="17.453125" style="777" customWidth="1"/>
    <col min="261" max="261" width="15.08984375" style="777" customWidth="1"/>
    <col min="262" max="262" width="15.26953125" style="777" customWidth="1"/>
    <col min="263" max="263" width="3.7265625" style="777" customWidth="1"/>
    <col min="264" max="264" width="2.453125" style="777" customWidth="1"/>
    <col min="265" max="511" width="9" style="777"/>
    <col min="512" max="512" width="1.08984375" style="777" customWidth="1"/>
    <col min="513" max="514" width="15.6328125" style="777" customWidth="1"/>
    <col min="515" max="515" width="15.26953125" style="777" customWidth="1"/>
    <col min="516" max="516" width="17.453125" style="777" customWidth="1"/>
    <col min="517" max="517" width="15.08984375" style="777" customWidth="1"/>
    <col min="518" max="518" width="15.26953125" style="777" customWidth="1"/>
    <col min="519" max="519" width="3.7265625" style="777" customWidth="1"/>
    <col min="520" max="520" width="2.453125" style="777" customWidth="1"/>
    <col min="521" max="767" width="9" style="777"/>
    <col min="768" max="768" width="1.08984375" style="777" customWidth="1"/>
    <col min="769" max="770" width="15.6328125" style="777" customWidth="1"/>
    <col min="771" max="771" width="15.26953125" style="777" customWidth="1"/>
    <col min="772" max="772" width="17.453125" style="777" customWidth="1"/>
    <col min="773" max="773" width="15.08984375" style="777" customWidth="1"/>
    <col min="774" max="774" width="15.26953125" style="777" customWidth="1"/>
    <col min="775" max="775" width="3.7265625" style="777" customWidth="1"/>
    <col min="776" max="776" width="2.453125" style="777" customWidth="1"/>
    <col min="777" max="1023" width="9" style="777"/>
    <col min="1024" max="1024" width="1.08984375" style="777" customWidth="1"/>
    <col min="1025" max="1026" width="15.6328125" style="777" customWidth="1"/>
    <col min="1027" max="1027" width="15.26953125" style="777" customWidth="1"/>
    <col min="1028" max="1028" width="17.453125" style="777" customWidth="1"/>
    <col min="1029" max="1029" width="15.08984375" style="777" customWidth="1"/>
    <col min="1030" max="1030" width="15.26953125" style="777" customWidth="1"/>
    <col min="1031" max="1031" width="3.7265625" style="777" customWidth="1"/>
    <col min="1032" max="1032" width="2.453125" style="777" customWidth="1"/>
    <col min="1033" max="1279" width="9" style="777"/>
    <col min="1280" max="1280" width="1.08984375" style="777" customWidth="1"/>
    <col min="1281" max="1282" width="15.6328125" style="777" customWidth="1"/>
    <col min="1283" max="1283" width="15.26953125" style="777" customWidth="1"/>
    <col min="1284" max="1284" width="17.453125" style="777" customWidth="1"/>
    <col min="1285" max="1285" width="15.08984375" style="777" customWidth="1"/>
    <col min="1286" max="1286" width="15.26953125" style="777" customWidth="1"/>
    <col min="1287" max="1287" width="3.7265625" style="777" customWidth="1"/>
    <col min="1288" max="1288" width="2.453125" style="777" customWidth="1"/>
    <col min="1289" max="1535" width="9" style="777"/>
    <col min="1536" max="1536" width="1.08984375" style="777" customWidth="1"/>
    <col min="1537" max="1538" width="15.6328125" style="777" customWidth="1"/>
    <col min="1539" max="1539" width="15.26953125" style="777" customWidth="1"/>
    <col min="1540" max="1540" width="17.453125" style="777" customWidth="1"/>
    <col min="1541" max="1541" width="15.08984375" style="777" customWidth="1"/>
    <col min="1542" max="1542" width="15.26953125" style="777" customWidth="1"/>
    <col min="1543" max="1543" width="3.7265625" style="777" customWidth="1"/>
    <col min="1544" max="1544" width="2.453125" style="777" customWidth="1"/>
    <col min="1545" max="1791" width="9" style="777"/>
    <col min="1792" max="1792" width="1.08984375" style="777" customWidth="1"/>
    <col min="1793" max="1794" width="15.6328125" style="777" customWidth="1"/>
    <col min="1795" max="1795" width="15.26953125" style="777" customWidth="1"/>
    <col min="1796" max="1796" width="17.453125" style="777" customWidth="1"/>
    <col min="1797" max="1797" width="15.08984375" style="777" customWidth="1"/>
    <col min="1798" max="1798" width="15.26953125" style="777" customWidth="1"/>
    <col min="1799" max="1799" width="3.7265625" style="777" customWidth="1"/>
    <col min="1800" max="1800" width="2.453125" style="777" customWidth="1"/>
    <col min="1801" max="2047" width="9" style="777"/>
    <col min="2048" max="2048" width="1.08984375" style="777" customWidth="1"/>
    <col min="2049" max="2050" width="15.6328125" style="777" customWidth="1"/>
    <col min="2051" max="2051" width="15.26953125" style="777" customWidth="1"/>
    <col min="2052" max="2052" width="17.453125" style="777" customWidth="1"/>
    <col min="2053" max="2053" width="15.08984375" style="777" customWidth="1"/>
    <col min="2054" max="2054" width="15.26953125" style="777" customWidth="1"/>
    <col min="2055" max="2055" width="3.7265625" style="777" customWidth="1"/>
    <col min="2056" max="2056" width="2.453125" style="777" customWidth="1"/>
    <col min="2057" max="2303" width="9" style="777"/>
    <col min="2304" max="2304" width="1.08984375" style="777" customWidth="1"/>
    <col min="2305" max="2306" width="15.6328125" style="777" customWidth="1"/>
    <col min="2307" max="2307" width="15.26953125" style="777" customWidth="1"/>
    <col min="2308" max="2308" width="17.453125" style="777" customWidth="1"/>
    <col min="2309" max="2309" width="15.08984375" style="777" customWidth="1"/>
    <col min="2310" max="2310" width="15.26953125" style="777" customWidth="1"/>
    <col min="2311" max="2311" width="3.7265625" style="777" customWidth="1"/>
    <col min="2312" max="2312" width="2.453125" style="777" customWidth="1"/>
    <col min="2313" max="2559" width="9" style="777"/>
    <col min="2560" max="2560" width="1.08984375" style="777" customWidth="1"/>
    <col min="2561" max="2562" width="15.6328125" style="777" customWidth="1"/>
    <col min="2563" max="2563" width="15.26953125" style="777" customWidth="1"/>
    <col min="2564" max="2564" width="17.453125" style="777" customWidth="1"/>
    <col min="2565" max="2565" width="15.08984375" style="777" customWidth="1"/>
    <col min="2566" max="2566" width="15.26953125" style="777" customWidth="1"/>
    <col min="2567" max="2567" width="3.7265625" style="777" customWidth="1"/>
    <col min="2568" max="2568" width="2.453125" style="777" customWidth="1"/>
    <col min="2569" max="2815" width="9" style="777"/>
    <col min="2816" max="2816" width="1.08984375" style="777" customWidth="1"/>
    <col min="2817" max="2818" width="15.6328125" style="777" customWidth="1"/>
    <col min="2819" max="2819" width="15.26953125" style="777" customWidth="1"/>
    <col min="2820" max="2820" width="17.453125" style="777" customWidth="1"/>
    <col min="2821" max="2821" width="15.08984375" style="777" customWidth="1"/>
    <col min="2822" max="2822" width="15.26953125" style="777" customWidth="1"/>
    <col min="2823" max="2823" width="3.7265625" style="777" customWidth="1"/>
    <col min="2824" max="2824" width="2.453125" style="777" customWidth="1"/>
    <col min="2825" max="3071" width="9" style="777"/>
    <col min="3072" max="3072" width="1.08984375" style="777" customWidth="1"/>
    <col min="3073" max="3074" width="15.6328125" style="777" customWidth="1"/>
    <col min="3075" max="3075" width="15.26953125" style="777" customWidth="1"/>
    <col min="3076" max="3076" width="17.453125" style="777" customWidth="1"/>
    <col min="3077" max="3077" width="15.08984375" style="777" customWidth="1"/>
    <col min="3078" max="3078" width="15.26953125" style="777" customWidth="1"/>
    <col min="3079" max="3079" width="3.7265625" style="777" customWidth="1"/>
    <col min="3080" max="3080" width="2.453125" style="777" customWidth="1"/>
    <col min="3081" max="3327" width="9" style="777"/>
    <col min="3328" max="3328" width="1.08984375" style="777" customWidth="1"/>
    <col min="3329" max="3330" width="15.6328125" style="777" customWidth="1"/>
    <col min="3331" max="3331" width="15.26953125" style="777" customWidth="1"/>
    <col min="3332" max="3332" width="17.453125" style="777" customWidth="1"/>
    <col min="3333" max="3333" width="15.08984375" style="777" customWidth="1"/>
    <col min="3334" max="3334" width="15.26953125" style="777" customWidth="1"/>
    <col min="3335" max="3335" width="3.7265625" style="777" customWidth="1"/>
    <col min="3336" max="3336" width="2.453125" style="777" customWidth="1"/>
    <col min="3337" max="3583" width="9" style="777"/>
    <col min="3584" max="3584" width="1.08984375" style="777" customWidth="1"/>
    <col min="3585" max="3586" width="15.6328125" style="777" customWidth="1"/>
    <col min="3587" max="3587" width="15.26953125" style="777" customWidth="1"/>
    <col min="3588" max="3588" width="17.453125" style="777" customWidth="1"/>
    <col min="3589" max="3589" width="15.08984375" style="777" customWidth="1"/>
    <col min="3590" max="3590" width="15.26953125" style="777" customWidth="1"/>
    <col min="3591" max="3591" width="3.7265625" style="777" customWidth="1"/>
    <col min="3592" max="3592" width="2.453125" style="777" customWidth="1"/>
    <col min="3593" max="3839" width="9" style="777"/>
    <col min="3840" max="3840" width="1.08984375" style="777" customWidth="1"/>
    <col min="3841" max="3842" width="15.6328125" style="777" customWidth="1"/>
    <col min="3843" max="3843" width="15.26953125" style="777" customWidth="1"/>
    <col min="3844" max="3844" width="17.453125" style="777" customWidth="1"/>
    <col min="3845" max="3845" width="15.08984375" style="777" customWidth="1"/>
    <col min="3846" max="3846" width="15.26953125" style="777" customWidth="1"/>
    <col min="3847" max="3847" width="3.7265625" style="777" customWidth="1"/>
    <col min="3848" max="3848" width="2.453125" style="777" customWidth="1"/>
    <col min="3849" max="4095" width="9" style="777"/>
    <col min="4096" max="4096" width="1.08984375" style="777" customWidth="1"/>
    <col min="4097" max="4098" width="15.6328125" style="777" customWidth="1"/>
    <col min="4099" max="4099" width="15.26953125" style="777" customWidth="1"/>
    <col min="4100" max="4100" width="17.453125" style="777" customWidth="1"/>
    <col min="4101" max="4101" width="15.08984375" style="777" customWidth="1"/>
    <col min="4102" max="4102" width="15.26953125" style="777" customWidth="1"/>
    <col min="4103" max="4103" width="3.7265625" style="777" customWidth="1"/>
    <col min="4104" max="4104" width="2.453125" style="777" customWidth="1"/>
    <col min="4105" max="4351" width="9" style="777"/>
    <col min="4352" max="4352" width="1.08984375" style="777" customWidth="1"/>
    <col min="4353" max="4354" width="15.6328125" style="777" customWidth="1"/>
    <col min="4355" max="4355" width="15.26953125" style="777" customWidth="1"/>
    <col min="4356" max="4356" width="17.453125" style="777" customWidth="1"/>
    <col min="4357" max="4357" width="15.08984375" style="777" customWidth="1"/>
    <col min="4358" max="4358" width="15.26953125" style="777" customWidth="1"/>
    <col min="4359" max="4359" width="3.7265625" style="777" customWidth="1"/>
    <col min="4360" max="4360" width="2.453125" style="777" customWidth="1"/>
    <col min="4361" max="4607" width="9" style="777"/>
    <col min="4608" max="4608" width="1.08984375" style="777" customWidth="1"/>
    <col min="4609" max="4610" width="15.6328125" style="777" customWidth="1"/>
    <col min="4611" max="4611" width="15.26953125" style="777" customWidth="1"/>
    <col min="4612" max="4612" width="17.453125" style="777" customWidth="1"/>
    <col min="4613" max="4613" width="15.08984375" style="777" customWidth="1"/>
    <col min="4614" max="4614" width="15.26953125" style="777" customWidth="1"/>
    <col min="4615" max="4615" width="3.7265625" style="777" customWidth="1"/>
    <col min="4616" max="4616" width="2.453125" style="777" customWidth="1"/>
    <col min="4617" max="4863" width="9" style="777"/>
    <col min="4864" max="4864" width="1.08984375" style="777" customWidth="1"/>
    <col min="4865" max="4866" width="15.6328125" style="777" customWidth="1"/>
    <col min="4867" max="4867" width="15.26953125" style="777" customWidth="1"/>
    <col min="4868" max="4868" width="17.453125" style="777" customWidth="1"/>
    <col min="4869" max="4869" width="15.08984375" style="777" customWidth="1"/>
    <col min="4870" max="4870" width="15.26953125" style="777" customWidth="1"/>
    <col min="4871" max="4871" width="3.7265625" style="777" customWidth="1"/>
    <col min="4872" max="4872" width="2.453125" style="777" customWidth="1"/>
    <col min="4873" max="5119" width="9" style="777"/>
    <col min="5120" max="5120" width="1.08984375" style="777" customWidth="1"/>
    <col min="5121" max="5122" width="15.6328125" style="777" customWidth="1"/>
    <col min="5123" max="5123" width="15.26953125" style="777" customWidth="1"/>
    <col min="5124" max="5124" width="17.453125" style="777" customWidth="1"/>
    <col min="5125" max="5125" width="15.08984375" style="777" customWidth="1"/>
    <col min="5126" max="5126" width="15.26953125" style="777" customWidth="1"/>
    <col min="5127" max="5127" width="3.7265625" style="777" customWidth="1"/>
    <col min="5128" max="5128" width="2.453125" style="777" customWidth="1"/>
    <col min="5129" max="5375" width="9" style="777"/>
    <col min="5376" max="5376" width="1.08984375" style="777" customWidth="1"/>
    <col min="5377" max="5378" width="15.6328125" style="777" customWidth="1"/>
    <col min="5379" max="5379" width="15.26953125" style="777" customWidth="1"/>
    <col min="5380" max="5380" width="17.453125" style="777" customWidth="1"/>
    <col min="5381" max="5381" width="15.08984375" style="777" customWidth="1"/>
    <col min="5382" max="5382" width="15.26953125" style="777" customWidth="1"/>
    <col min="5383" max="5383" width="3.7265625" style="777" customWidth="1"/>
    <col min="5384" max="5384" width="2.453125" style="777" customWidth="1"/>
    <col min="5385" max="5631" width="9" style="777"/>
    <col min="5632" max="5632" width="1.08984375" style="777" customWidth="1"/>
    <col min="5633" max="5634" width="15.6328125" style="777" customWidth="1"/>
    <col min="5635" max="5635" width="15.26953125" style="777" customWidth="1"/>
    <col min="5636" max="5636" width="17.453125" style="777" customWidth="1"/>
    <col min="5637" max="5637" width="15.08984375" style="777" customWidth="1"/>
    <col min="5638" max="5638" width="15.26953125" style="777" customWidth="1"/>
    <col min="5639" max="5639" width="3.7265625" style="777" customWidth="1"/>
    <col min="5640" max="5640" width="2.453125" style="777" customWidth="1"/>
    <col min="5641" max="5887" width="9" style="777"/>
    <col min="5888" max="5888" width="1.08984375" style="777" customWidth="1"/>
    <col min="5889" max="5890" width="15.6328125" style="777" customWidth="1"/>
    <col min="5891" max="5891" width="15.26953125" style="777" customWidth="1"/>
    <col min="5892" max="5892" width="17.453125" style="777" customWidth="1"/>
    <col min="5893" max="5893" width="15.08984375" style="777" customWidth="1"/>
    <col min="5894" max="5894" width="15.26953125" style="777" customWidth="1"/>
    <col min="5895" max="5895" width="3.7265625" style="777" customWidth="1"/>
    <col min="5896" max="5896" width="2.453125" style="777" customWidth="1"/>
    <col min="5897" max="6143" width="9" style="777"/>
    <col min="6144" max="6144" width="1.08984375" style="777" customWidth="1"/>
    <col min="6145" max="6146" width="15.6328125" style="777" customWidth="1"/>
    <col min="6147" max="6147" width="15.26953125" style="777" customWidth="1"/>
    <col min="6148" max="6148" width="17.453125" style="777" customWidth="1"/>
    <col min="6149" max="6149" width="15.08984375" style="777" customWidth="1"/>
    <col min="6150" max="6150" width="15.26953125" style="777" customWidth="1"/>
    <col min="6151" max="6151" width="3.7265625" style="777" customWidth="1"/>
    <col min="6152" max="6152" width="2.453125" style="777" customWidth="1"/>
    <col min="6153" max="6399" width="9" style="777"/>
    <col min="6400" max="6400" width="1.08984375" style="777" customWidth="1"/>
    <col min="6401" max="6402" width="15.6328125" style="777" customWidth="1"/>
    <col min="6403" max="6403" width="15.26953125" style="777" customWidth="1"/>
    <col min="6404" max="6404" width="17.453125" style="777" customWidth="1"/>
    <col min="6405" max="6405" width="15.08984375" style="777" customWidth="1"/>
    <col min="6406" max="6406" width="15.26953125" style="777" customWidth="1"/>
    <col min="6407" max="6407" width="3.7265625" style="777" customWidth="1"/>
    <col min="6408" max="6408" width="2.453125" style="777" customWidth="1"/>
    <col min="6409" max="6655" width="9" style="777"/>
    <col min="6656" max="6656" width="1.08984375" style="777" customWidth="1"/>
    <col min="6657" max="6658" width="15.6328125" style="777" customWidth="1"/>
    <col min="6659" max="6659" width="15.26953125" style="777" customWidth="1"/>
    <col min="6660" max="6660" width="17.453125" style="777" customWidth="1"/>
    <col min="6661" max="6661" width="15.08984375" style="777" customWidth="1"/>
    <col min="6662" max="6662" width="15.26953125" style="777" customWidth="1"/>
    <col min="6663" max="6663" width="3.7265625" style="777" customWidth="1"/>
    <col min="6664" max="6664" width="2.453125" style="777" customWidth="1"/>
    <col min="6665" max="6911" width="9" style="777"/>
    <col min="6912" max="6912" width="1.08984375" style="777" customWidth="1"/>
    <col min="6913" max="6914" width="15.6328125" style="777" customWidth="1"/>
    <col min="6915" max="6915" width="15.26953125" style="777" customWidth="1"/>
    <col min="6916" max="6916" width="17.453125" style="777" customWidth="1"/>
    <col min="6917" max="6917" width="15.08984375" style="777" customWidth="1"/>
    <col min="6918" max="6918" width="15.26953125" style="777" customWidth="1"/>
    <col min="6919" max="6919" width="3.7265625" style="777" customWidth="1"/>
    <col min="6920" max="6920" width="2.453125" style="777" customWidth="1"/>
    <col min="6921" max="7167" width="9" style="777"/>
    <col min="7168" max="7168" width="1.08984375" style="777" customWidth="1"/>
    <col min="7169" max="7170" width="15.6328125" style="777" customWidth="1"/>
    <col min="7171" max="7171" width="15.26953125" style="777" customWidth="1"/>
    <col min="7172" max="7172" width="17.453125" style="777" customWidth="1"/>
    <col min="7173" max="7173" width="15.08984375" style="777" customWidth="1"/>
    <col min="7174" max="7174" width="15.26953125" style="777" customWidth="1"/>
    <col min="7175" max="7175" width="3.7265625" style="777" customWidth="1"/>
    <col min="7176" max="7176" width="2.453125" style="777" customWidth="1"/>
    <col min="7177" max="7423" width="9" style="777"/>
    <col min="7424" max="7424" width="1.08984375" style="777" customWidth="1"/>
    <col min="7425" max="7426" width="15.6328125" style="777" customWidth="1"/>
    <col min="7427" max="7427" width="15.26953125" style="777" customWidth="1"/>
    <col min="7428" max="7428" width="17.453125" style="777" customWidth="1"/>
    <col min="7429" max="7429" width="15.08984375" style="777" customWidth="1"/>
    <col min="7430" max="7430" width="15.26953125" style="777" customWidth="1"/>
    <col min="7431" max="7431" width="3.7265625" style="777" customWidth="1"/>
    <col min="7432" max="7432" width="2.453125" style="777" customWidth="1"/>
    <col min="7433" max="7679" width="9" style="777"/>
    <col min="7680" max="7680" width="1.08984375" style="777" customWidth="1"/>
    <col min="7681" max="7682" width="15.6328125" style="777" customWidth="1"/>
    <col min="7683" max="7683" width="15.26953125" style="777" customWidth="1"/>
    <col min="7684" max="7684" width="17.453125" style="777" customWidth="1"/>
    <col min="7685" max="7685" width="15.08984375" style="777" customWidth="1"/>
    <col min="7686" max="7686" width="15.26953125" style="777" customWidth="1"/>
    <col min="7687" max="7687" width="3.7265625" style="777" customWidth="1"/>
    <col min="7688" max="7688" width="2.453125" style="777" customWidth="1"/>
    <col min="7689" max="7935" width="9" style="777"/>
    <col min="7936" max="7936" width="1.08984375" style="777" customWidth="1"/>
    <col min="7937" max="7938" width="15.6328125" style="777" customWidth="1"/>
    <col min="7939" max="7939" width="15.26953125" style="777" customWidth="1"/>
    <col min="7940" max="7940" width="17.453125" style="777" customWidth="1"/>
    <col min="7941" max="7941" width="15.08984375" style="777" customWidth="1"/>
    <col min="7942" max="7942" width="15.26953125" style="777" customWidth="1"/>
    <col min="7943" max="7943" width="3.7265625" style="777" customWidth="1"/>
    <col min="7944" max="7944" width="2.453125" style="777" customWidth="1"/>
    <col min="7945" max="8191" width="9" style="777"/>
    <col min="8192" max="8192" width="1.08984375" style="777" customWidth="1"/>
    <col min="8193" max="8194" width="15.6328125" style="777" customWidth="1"/>
    <col min="8195" max="8195" width="15.26953125" style="777" customWidth="1"/>
    <col min="8196" max="8196" width="17.453125" style="777" customWidth="1"/>
    <col min="8197" max="8197" width="15.08984375" style="777" customWidth="1"/>
    <col min="8198" max="8198" width="15.26953125" style="777" customWidth="1"/>
    <col min="8199" max="8199" width="3.7265625" style="777" customWidth="1"/>
    <col min="8200" max="8200" width="2.453125" style="777" customWidth="1"/>
    <col min="8201" max="8447" width="9" style="777"/>
    <col min="8448" max="8448" width="1.08984375" style="777" customWidth="1"/>
    <col min="8449" max="8450" width="15.6328125" style="777" customWidth="1"/>
    <col min="8451" max="8451" width="15.26953125" style="777" customWidth="1"/>
    <col min="8452" max="8452" width="17.453125" style="777" customWidth="1"/>
    <col min="8453" max="8453" width="15.08984375" style="777" customWidth="1"/>
    <col min="8454" max="8454" width="15.26953125" style="777" customWidth="1"/>
    <col min="8455" max="8455" width="3.7265625" style="777" customWidth="1"/>
    <col min="8456" max="8456" width="2.453125" style="777" customWidth="1"/>
    <col min="8457" max="8703" width="9" style="777"/>
    <col min="8704" max="8704" width="1.08984375" style="777" customWidth="1"/>
    <col min="8705" max="8706" width="15.6328125" style="777" customWidth="1"/>
    <col min="8707" max="8707" width="15.26953125" style="777" customWidth="1"/>
    <col min="8708" max="8708" width="17.453125" style="777" customWidth="1"/>
    <col min="8709" max="8709" width="15.08984375" style="777" customWidth="1"/>
    <col min="8710" max="8710" width="15.26953125" style="777" customWidth="1"/>
    <col min="8711" max="8711" width="3.7265625" style="777" customWidth="1"/>
    <col min="8712" max="8712" width="2.453125" style="777" customWidth="1"/>
    <col min="8713" max="8959" width="9" style="777"/>
    <col min="8960" max="8960" width="1.08984375" style="777" customWidth="1"/>
    <col min="8961" max="8962" width="15.6328125" style="777" customWidth="1"/>
    <col min="8963" max="8963" width="15.26953125" style="777" customWidth="1"/>
    <col min="8964" max="8964" width="17.453125" style="777" customWidth="1"/>
    <col min="8965" max="8965" width="15.08984375" style="777" customWidth="1"/>
    <col min="8966" max="8966" width="15.26953125" style="777" customWidth="1"/>
    <col min="8967" max="8967" width="3.7265625" style="777" customWidth="1"/>
    <col min="8968" max="8968" width="2.453125" style="777" customWidth="1"/>
    <col min="8969" max="9215" width="9" style="777"/>
    <col min="9216" max="9216" width="1.08984375" style="777" customWidth="1"/>
    <col min="9217" max="9218" width="15.6328125" style="777" customWidth="1"/>
    <col min="9219" max="9219" width="15.26953125" style="777" customWidth="1"/>
    <col min="9220" max="9220" width="17.453125" style="777" customWidth="1"/>
    <col min="9221" max="9221" width="15.08984375" style="777" customWidth="1"/>
    <col min="9222" max="9222" width="15.26953125" style="777" customWidth="1"/>
    <col min="9223" max="9223" width="3.7265625" style="777" customWidth="1"/>
    <col min="9224" max="9224" width="2.453125" style="777" customWidth="1"/>
    <col min="9225" max="9471" width="9" style="777"/>
    <col min="9472" max="9472" width="1.08984375" style="777" customWidth="1"/>
    <col min="9473" max="9474" width="15.6328125" style="777" customWidth="1"/>
    <col min="9475" max="9475" width="15.26953125" style="777" customWidth="1"/>
    <col min="9476" max="9476" width="17.453125" style="777" customWidth="1"/>
    <col min="9477" max="9477" width="15.08984375" style="777" customWidth="1"/>
    <col min="9478" max="9478" width="15.26953125" style="777" customWidth="1"/>
    <col min="9479" max="9479" width="3.7265625" style="777" customWidth="1"/>
    <col min="9480" max="9480" width="2.453125" style="777" customWidth="1"/>
    <col min="9481" max="9727" width="9" style="777"/>
    <col min="9728" max="9728" width="1.08984375" style="777" customWidth="1"/>
    <col min="9729" max="9730" width="15.6328125" style="777" customWidth="1"/>
    <col min="9731" max="9731" width="15.26953125" style="777" customWidth="1"/>
    <col min="9732" max="9732" width="17.453125" style="777" customWidth="1"/>
    <col min="9733" max="9733" width="15.08984375" style="777" customWidth="1"/>
    <col min="9734" max="9734" width="15.26953125" style="777" customWidth="1"/>
    <col min="9735" max="9735" width="3.7265625" style="777" customWidth="1"/>
    <col min="9736" max="9736" width="2.453125" style="777" customWidth="1"/>
    <col min="9737" max="9983" width="9" style="777"/>
    <col min="9984" max="9984" width="1.08984375" style="777" customWidth="1"/>
    <col min="9985" max="9986" width="15.6328125" style="777" customWidth="1"/>
    <col min="9987" max="9987" width="15.26953125" style="777" customWidth="1"/>
    <col min="9988" max="9988" width="17.453125" style="777" customWidth="1"/>
    <col min="9989" max="9989" width="15.08984375" style="777" customWidth="1"/>
    <col min="9990" max="9990" width="15.26953125" style="777" customWidth="1"/>
    <col min="9991" max="9991" width="3.7265625" style="777" customWidth="1"/>
    <col min="9992" max="9992" width="2.453125" style="777" customWidth="1"/>
    <col min="9993" max="10239" width="9" style="777"/>
    <col min="10240" max="10240" width="1.08984375" style="777" customWidth="1"/>
    <col min="10241" max="10242" width="15.6328125" style="777" customWidth="1"/>
    <col min="10243" max="10243" width="15.26953125" style="777" customWidth="1"/>
    <col min="10244" max="10244" width="17.453125" style="777" customWidth="1"/>
    <col min="10245" max="10245" width="15.08984375" style="777" customWidth="1"/>
    <col min="10246" max="10246" width="15.26953125" style="777" customWidth="1"/>
    <col min="10247" max="10247" width="3.7265625" style="777" customWidth="1"/>
    <col min="10248" max="10248" width="2.453125" style="777" customWidth="1"/>
    <col min="10249" max="10495" width="9" style="777"/>
    <col min="10496" max="10496" width="1.08984375" style="777" customWidth="1"/>
    <col min="10497" max="10498" width="15.6328125" style="777" customWidth="1"/>
    <col min="10499" max="10499" width="15.26953125" style="777" customWidth="1"/>
    <col min="10500" max="10500" width="17.453125" style="777" customWidth="1"/>
    <col min="10501" max="10501" width="15.08984375" style="777" customWidth="1"/>
    <col min="10502" max="10502" width="15.26953125" style="777" customWidth="1"/>
    <col min="10503" max="10503" width="3.7265625" style="777" customWidth="1"/>
    <col min="10504" max="10504" width="2.453125" style="777" customWidth="1"/>
    <col min="10505" max="10751" width="9" style="777"/>
    <col min="10752" max="10752" width="1.08984375" style="777" customWidth="1"/>
    <col min="10753" max="10754" width="15.6328125" style="777" customWidth="1"/>
    <col min="10755" max="10755" width="15.26953125" style="777" customWidth="1"/>
    <col min="10756" max="10756" width="17.453125" style="777" customWidth="1"/>
    <col min="10757" max="10757" width="15.08984375" style="777" customWidth="1"/>
    <col min="10758" max="10758" width="15.26953125" style="777" customWidth="1"/>
    <col min="10759" max="10759" width="3.7265625" style="777" customWidth="1"/>
    <col min="10760" max="10760" width="2.453125" style="777" customWidth="1"/>
    <col min="10761" max="11007" width="9" style="777"/>
    <col min="11008" max="11008" width="1.08984375" style="777" customWidth="1"/>
    <col min="11009" max="11010" width="15.6328125" style="777" customWidth="1"/>
    <col min="11011" max="11011" width="15.26953125" style="777" customWidth="1"/>
    <col min="11012" max="11012" width="17.453125" style="777" customWidth="1"/>
    <col min="11013" max="11013" width="15.08984375" style="777" customWidth="1"/>
    <col min="11014" max="11014" width="15.26953125" style="777" customWidth="1"/>
    <col min="11015" max="11015" width="3.7265625" style="777" customWidth="1"/>
    <col min="11016" max="11016" width="2.453125" style="777" customWidth="1"/>
    <col min="11017" max="11263" width="9" style="777"/>
    <col min="11264" max="11264" width="1.08984375" style="777" customWidth="1"/>
    <col min="11265" max="11266" width="15.6328125" style="777" customWidth="1"/>
    <col min="11267" max="11267" width="15.26953125" style="777" customWidth="1"/>
    <col min="11268" max="11268" width="17.453125" style="777" customWidth="1"/>
    <col min="11269" max="11269" width="15.08984375" style="777" customWidth="1"/>
    <col min="11270" max="11270" width="15.26953125" style="777" customWidth="1"/>
    <col min="11271" max="11271" width="3.7265625" style="777" customWidth="1"/>
    <col min="11272" max="11272" width="2.453125" style="777" customWidth="1"/>
    <col min="11273" max="11519" width="9" style="777"/>
    <col min="11520" max="11520" width="1.08984375" style="777" customWidth="1"/>
    <col min="11521" max="11522" width="15.6328125" style="777" customWidth="1"/>
    <col min="11523" max="11523" width="15.26953125" style="777" customWidth="1"/>
    <col min="11524" max="11524" width="17.453125" style="777" customWidth="1"/>
    <col min="11525" max="11525" width="15.08984375" style="777" customWidth="1"/>
    <col min="11526" max="11526" width="15.26953125" style="777" customWidth="1"/>
    <col min="11527" max="11527" width="3.7265625" style="777" customWidth="1"/>
    <col min="11528" max="11528" width="2.453125" style="777" customWidth="1"/>
    <col min="11529" max="11775" width="9" style="777"/>
    <col min="11776" max="11776" width="1.08984375" style="777" customWidth="1"/>
    <col min="11777" max="11778" width="15.6328125" style="777" customWidth="1"/>
    <col min="11779" max="11779" width="15.26953125" style="777" customWidth="1"/>
    <col min="11780" max="11780" width="17.453125" style="777" customWidth="1"/>
    <col min="11781" max="11781" width="15.08984375" style="777" customWidth="1"/>
    <col min="11782" max="11782" width="15.26953125" style="777" customWidth="1"/>
    <col min="11783" max="11783" width="3.7265625" style="777" customWidth="1"/>
    <col min="11784" max="11784" width="2.453125" style="777" customWidth="1"/>
    <col min="11785" max="12031" width="9" style="777"/>
    <col min="12032" max="12032" width="1.08984375" style="777" customWidth="1"/>
    <col min="12033" max="12034" width="15.6328125" style="777" customWidth="1"/>
    <col min="12035" max="12035" width="15.26953125" style="777" customWidth="1"/>
    <col min="12036" max="12036" width="17.453125" style="777" customWidth="1"/>
    <col min="12037" max="12037" width="15.08984375" style="777" customWidth="1"/>
    <col min="12038" max="12038" width="15.26953125" style="777" customWidth="1"/>
    <col min="12039" max="12039" width="3.7265625" style="777" customWidth="1"/>
    <col min="12040" max="12040" width="2.453125" style="777" customWidth="1"/>
    <col min="12041" max="12287" width="9" style="777"/>
    <col min="12288" max="12288" width="1.08984375" style="777" customWidth="1"/>
    <col min="12289" max="12290" width="15.6328125" style="777" customWidth="1"/>
    <col min="12291" max="12291" width="15.26953125" style="777" customWidth="1"/>
    <col min="12292" max="12292" width="17.453125" style="777" customWidth="1"/>
    <col min="12293" max="12293" width="15.08984375" style="777" customWidth="1"/>
    <col min="12294" max="12294" width="15.26953125" style="777" customWidth="1"/>
    <col min="12295" max="12295" width="3.7265625" style="777" customWidth="1"/>
    <col min="12296" max="12296" width="2.453125" style="777" customWidth="1"/>
    <col min="12297" max="12543" width="9" style="777"/>
    <col min="12544" max="12544" width="1.08984375" style="777" customWidth="1"/>
    <col min="12545" max="12546" width="15.6328125" style="777" customWidth="1"/>
    <col min="12547" max="12547" width="15.26953125" style="777" customWidth="1"/>
    <col min="12548" max="12548" width="17.453125" style="777" customWidth="1"/>
    <col min="12549" max="12549" width="15.08984375" style="777" customWidth="1"/>
    <col min="12550" max="12550" width="15.26953125" style="777" customWidth="1"/>
    <col min="12551" max="12551" width="3.7265625" style="777" customWidth="1"/>
    <col min="12552" max="12552" width="2.453125" style="777" customWidth="1"/>
    <col min="12553" max="12799" width="9" style="777"/>
    <col min="12800" max="12800" width="1.08984375" style="777" customWidth="1"/>
    <col min="12801" max="12802" width="15.6328125" style="777" customWidth="1"/>
    <col min="12803" max="12803" width="15.26953125" style="777" customWidth="1"/>
    <col min="12804" max="12804" width="17.453125" style="777" customWidth="1"/>
    <col min="12805" max="12805" width="15.08984375" style="777" customWidth="1"/>
    <col min="12806" max="12806" width="15.26953125" style="777" customWidth="1"/>
    <col min="12807" max="12807" width="3.7265625" style="777" customWidth="1"/>
    <col min="12808" max="12808" width="2.453125" style="777" customWidth="1"/>
    <col min="12809" max="13055" width="9" style="777"/>
    <col min="13056" max="13056" width="1.08984375" style="777" customWidth="1"/>
    <col min="13057" max="13058" width="15.6328125" style="777" customWidth="1"/>
    <col min="13059" max="13059" width="15.26953125" style="777" customWidth="1"/>
    <col min="13060" max="13060" width="17.453125" style="777" customWidth="1"/>
    <col min="13061" max="13061" width="15.08984375" style="777" customWidth="1"/>
    <col min="13062" max="13062" width="15.26953125" style="777" customWidth="1"/>
    <col min="13063" max="13063" width="3.7265625" style="777" customWidth="1"/>
    <col min="13064" max="13064" width="2.453125" style="777" customWidth="1"/>
    <col min="13065" max="13311" width="9" style="777"/>
    <col min="13312" max="13312" width="1.08984375" style="777" customWidth="1"/>
    <col min="13313" max="13314" width="15.6328125" style="777" customWidth="1"/>
    <col min="13315" max="13315" width="15.26953125" style="777" customWidth="1"/>
    <col min="13316" max="13316" width="17.453125" style="777" customWidth="1"/>
    <col min="13317" max="13317" width="15.08984375" style="777" customWidth="1"/>
    <col min="13318" max="13318" width="15.26953125" style="777" customWidth="1"/>
    <col min="13319" max="13319" width="3.7265625" style="777" customWidth="1"/>
    <col min="13320" max="13320" width="2.453125" style="777" customWidth="1"/>
    <col min="13321" max="13567" width="9" style="777"/>
    <col min="13568" max="13568" width="1.08984375" style="777" customWidth="1"/>
    <col min="13569" max="13570" width="15.6328125" style="777" customWidth="1"/>
    <col min="13571" max="13571" width="15.26953125" style="777" customWidth="1"/>
    <col min="13572" max="13572" width="17.453125" style="777" customWidth="1"/>
    <col min="13573" max="13573" width="15.08984375" style="777" customWidth="1"/>
    <col min="13574" max="13574" width="15.26953125" style="777" customWidth="1"/>
    <col min="13575" max="13575" width="3.7265625" style="777" customWidth="1"/>
    <col min="13576" max="13576" width="2.453125" style="777" customWidth="1"/>
    <col min="13577" max="13823" width="9" style="777"/>
    <col min="13824" max="13824" width="1.08984375" style="777" customWidth="1"/>
    <col min="13825" max="13826" width="15.6328125" style="777" customWidth="1"/>
    <col min="13827" max="13827" width="15.26953125" style="777" customWidth="1"/>
    <col min="13828" max="13828" width="17.453125" style="777" customWidth="1"/>
    <col min="13829" max="13829" width="15.08984375" style="777" customWidth="1"/>
    <col min="13830" max="13830" width="15.26953125" style="777" customWidth="1"/>
    <col min="13831" max="13831" width="3.7265625" style="777" customWidth="1"/>
    <col min="13832" max="13832" width="2.453125" style="777" customWidth="1"/>
    <col min="13833" max="14079" width="9" style="777"/>
    <col min="14080" max="14080" width="1.08984375" style="777" customWidth="1"/>
    <col min="14081" max="14082" width="15.6328125" style="777" customWidth="1"/>
    <col min="14083" max="14083" width="15.26953125" style="777" customWidth="1"/>
    <col min="14084" max="14084" width="17.453125" style="777" customWidth="1"/>
    <col min="14085" max="14085" width="15.08984375" style="777" customWidth="1"/>
    <col min="14086" max="14086" width="15.26953125" style="777" customWidth="1"/>
    <col min="14087" max="14087" width="3.7265625" style="777" customWidth="1"/>
    <col min="14088" max="14088" width="2.453125" style="777" customWidth="1"/>
    <col min="14089" max="14335" width="9" style="777"/>
    <col min="14336" max="14336" width="1.08984375" style="777" customWidth="1"/>
    <col min="14337" max="14338" width="15.6328125" style="777" customWidth="1"/>
    <col min="14339" max="14339" width="15.26953125" style="777" customWidth="1"/>
    <col min="14340" max="14340" width="17.453125" style="777" customWidth="1"/>
    <col min="14341" max="14341" width="15.08984375" style="777" customWidth="1"/>
    <col min="14342" max="14342" width="15.26953125" style="777" customWidth="1"/>
    <col min="14343" max="14343" width="3.7265625" style="777" customWidth="1"/>
    <col min="14344" max="14344" width="2.453125" style="777" customWidth="1"/>
    <col min="14345" max="14591" width="9" style="777"/>
    <col min="14592" max="14592" width="1.08984375" style="777" customWidth="1"/>
    <col min="14593" max="14594" width="15.6328125" style="777" customWidth="1"/>
    <col min="14595" max="14595" width="15.26953125" style="777" customWidth="1"/>
    <col min="14596" max="14596" width="17.453125" style="777" customWidth="1"/>
    <col min="14597" max="14597" width="15.08984375" style="777" customWidth="1"/>
    <col min="14598" max="14598" width="15.26953125" style="777" customWidth="1"/>
    <col min="14599" max="14599" width="3.7265625" style="777" customWidth="1"/>
    <col min="14600" max="14600" width="2.453125" style="777" customWidth="1"/>
    <col min="14601" max="14847" width="9" style="777"/>
    <col min="14848" max="14848" width="1.08984375" style="777" customWidth="1"/>
    <col min="14849" max="14850" width="15.6328125" style="777" customWidth="1"/>
    <col min="14851" max="14851" width="15.26953125" style="777" customWidth="1"/>
    <col min="14852" max="14852" width="17.453125" style="777" customWidth="1"/>
    <col min="14853" max="14853" width="15.08984375" style="777" customWidth="1"/>
    <col min="14854" max="14854" width="15.26953125" style="777" customWidth="1"/>
    <col min="14855" max="14855" width="3.7265625" style="777" customWidth="1"/>
    <col min="14856" max="14856" width="2.453125" style="777" customWidth="1"/>
    <col min="14857" max="15103" width="9" style="777"/>
    <col min="15104" max="15104" width="1.08984375" style="777" customWidth="1"/>
    <col min="15105" max="15106" width="15.6328125" style="777" customWidth="1"/>
    <col min="15107" max="15107" width="15.26953125" style="777" customWidth="1"/>
    <col min="15108" max="15108" width="17.453125" style="777" customWidth="1"/>
    <col min="15109" max="15109" width="15.08984375" style="777" customWidth="1"/>
    <col min="15110" max="15110" width="15.26953125" style="777" customWidth="1"/>
    <col min="15111" max="15111" width="3.7265625" style="777" customWidth="1"/>
    <col min="15112" max="15112" width="2.453125" style="777" customWidth="1"/>
    <col min="15113" max="15359" width="9" style="777"/>
    <col min="15360" max="15360" width="1.08984375" style="777" customWidth="1"/>
    <col min="15361" max="15362" width="15.6328125" style="777" customWidth="1"/>
    <col min="15363" max="15363" width="15.26953125" style="777" customWidth="1"/>
    <col min="15364" max="15364" width="17.453125" style="777" customWidth="1"/>
    <col min="15365" max="15365" width="15.08984375" style="777" customWidth="1"/>
    <col min="15366" max="15366" width="15.26953125" style="777" customWidth="1"/>
    <col min="15367" max="15367" width="3.7265625" style="777" customWidth="1"/>
    <col min="15368" max="15368" width="2.453125" style="777" customWidth="1"/>
    <col min="15369" max="15615" width="9" style="777"/>
    <col min="15616" max="15616" width="1.08984375" style="777" customWidth="1"/>
    <col min="15617" max="15618" width="15.6328125" style="777" customWidth="1"/>
    <col min="15619" max="15619" width="15.26953125" style="777" customWidth="1"/>
    <col min="15620" max="15620" width="17.453125" style="777" customWidth="1"/>
    <col min="15621" max="15621" width="15.08984375" style="777" customWidth="1"/>
    <col min="15622" max="15622" width="15.26953125" style="777" customWidth="1"/>
    <col min="15623" max="15623" width="3.7265625" style="777" customWidth="1"/>
    <col min="15624" max="15624" width="2.453125" style="777" customWidth="1"/>
    <col min="15625" max="15871" width="9" style="777"/>
    <col min="15872" max="15872" width="1.08984375" style="777" customWidth="1"/>
    <col min="15873" max="15874" width="15.6328125" style="777" customWidth="1"/>
    <col min="15875" max="15875" width="15.26953125" style="777" customWidth="1"/>
    <col min="15876" max="15876" width="17.453125" style="777" customWidth="1"/>
    <col min="15877" max="15877" width="15.08984375" style="777" customWidth="1"/>
    <col min="15878" max="15878" width="15.26953125" style="777" customWidth="1"/>
    <col min="15879" max="15879" width="3.7265625" style="777" customWidth="1"/>
    <col min="15880" max="15880" width="2.453125" style="777" customWidth="1"/>
    <col min="15881" max="16127" width="9" style="777"/>
    <col min="16128" max="16128" width="1.08984375" style="777" customWidth="1"/>
    <col min="16129" max="16130" width="15.6328125" style="777" customWidth="1"/>
    <col min="16131" max="16131" width="15.26953125" style="777" customWidth="1"/>
    <col min="16132" max="16132" width="17.453125" style="777" customWidth="1"/>
    <col min="16133" max="16133" width="15.08984375" style="777" customWidth="1"/>
    <col min="16134" max="16134" width="15.26953125" style="777" customWidth="1"/>
    <col min="16135" max="16135" width="3.7265625" style="777" customWidth="1"/>
    <col min="16136" max="16136" width="2.453125" style="777" customWidth="1"/>
    <col min="16137" max="16384" width="9" style="777"/>
  </cols>
  <sheetData>
    <row r="1" spans="1:6" ht="20.149999999999999" customHeight="1">
      <c r="A1" s="777" t="s">
        <v>1551</v>
      </c>
    </row>
    <row r="2" spans="1:6" ht="20.149999999999999" customHeight="1">
      <c r="E2" s="1828" t="s">
        <v>793</v>
      </c>
      <c r="F2" s="1828"/>
    </row>
    <row r="3" spans="1:6" ht="20.149999999999999" customHeight="1">
      <c r="E3" s="778"/>
      <c r="F3" s="778"/>
    </row>
    <row r="4" spans="1:6" ht="20.149999999999999" customHeight="1">
      <c r="A4" s="1817" t="s">
        <v>1544</v>
      </c>
      <c r="B4" s="1817"/>
      <c r="C4" s="1817"/>
      <c r="D4" s="1817"/>
      <c r="E4" s="1817"/>
      <c r="F4" s="1817"/>
    </row>
    <row r="5" spans="1:6" ht="20.149999999999999" customHeight="1">
      <c r="A5" s="764"/>
      <c r="B5" s="764"/>
      <c r="C5" s="764"/>
      <c r="D5" s="764"/>
      <c r="E5" s="764"/>
      <c r="F5" s="764"/>
    </row>
    <row r="6" spans="1:6" ht="50.15" customHeight="1">
      <c r="A6" s="767" t="s">
        <v>1545</v>
      </c>
      <c r="B6" s="2887"/>
      <c r="C6" s="2888"/>
      <c r="D6" s="2888"/>
      <c r="E6" s="2888"/>
      <c r="F6" s="2889"/>
    </row>
    <row r="7" spans="1:6" ht="50.15" customHeight="1">
      <c r="A7" s="1034" t="s">
        <v>276</v>
      </c>
      <c r="B7" s="3264" t="s">
        <v>308</v>
      </c>
      <c r="C7" s="3264"/>
      <c r="D7" s="3264"/>
      <c r="E7" s="3264"/>
      <c r="F7" s="3265"/>
    </row>
    <row r="8" spans="1:6" ht="28.5" customHeight="1">
      <c r="A8" s="3266" t="s">
        <v>1546</v>
      </c>
      <c r="B8" s="3235" t="s">
        <v>1547</v>
      </c>
      <c r="C8" s="3236"/>
      <c r="D8" s="3236"/>
      <c r="E8" s="3237"/>
      <c r="F8" s="1035"/>
    </row>
    <row r="9" spans="1:6" ht="112.5" customHeight="1">
      <c r="A9" s="3267"/>
      <c r="B9" s="1832" t="s">
        <v>1548</v>
      </c>
      <c r="C9" s="3269"/>
      <c r="D9" s="3269"/>
      <c r="E9" s="3270"/>
      <c r="F9" s="1036" t="s">
        <v>1549</v>
      </c>
    </row>
    <row r="10" spans="1:6" ht="103.5" customHeight="1">
      <c r="A10" s="3268"/>
      <c r="B10" s="3240" t="s">
        <v>1550</v>
      </c>
      <c r="C10" s="3241"/>
      <c r="D10" s="3242"/>
      <c r="E10" s="1036" t="s">
        <v>1549</v>
      </c>
      <c r="F10" s="1036" t="s">
        <v>1549</v>
      </c>
    </row>
    <row r="11" spans="1:6">
      <c r="A11" s="776"/>
    </row>
  </sheetData>
  <mergeCells count="8">
    <mergeCell ref="E2:F2"/>
    <mergeCell ref="A4:F4"/>
    <mergeCell ref="B6:F6"/>
    <mergeCell ref="B7:F7"/>
    <mergeCell ref="A8:A10"/>
    <mergeCell ref="B8:E8"/>
    <mergeCell ref="B9:E9"/>
    <mergeCell ref="B10:D10"/>
  </mergeCells>
  <phoneticPr fontId="6"/>
  <pageMargins left="0.7" right="0.7" top="0.75" bottom="0.75" header="0.3" footer="0.3"/>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21"/>
  <sheetViews>
    <sheetView tabSelected="1" zoomScale="70" zoomScaleNormal="70" workbookViewId="0"/>
  </sheetViews>
  <sheetFormatPr defaultColWidth="9" defaultRowHeight="25" customHeight="1"/>
  <cols>
    <col min="1" max="1" width="27" style="5" customWidth="1"/>
    <col min="2" max="14" width="8.6328125" style="5" customWidth="1"/>
    <col min="15" max="33" width="7.6328125" style="5" customWidth="1"/>
    <col min="34" max="16384" width="9" style="5"/>
  </cols>
  <sheetData>
    <row r="1" spans="1:15" ht="26" thickBot="1">
      <c r="A1" s="4" t="s">
        <v>291</v>
      </c>
      <c r="N1" s="1492" t="s">
        <v>1006</v>
      </c>
      <c r="O1" s="1492"/>
    </row>
    <row r="2" spans="1:15" ht="30" customHeight="1" thickBot="1">
      <c r="A2" s="6" t="s">
        <v>39</v>
      </c>
      <c r="B2" s="1538" t="e">
        <f>#REF!</f>
        <v>#REF!</v>
      </c>
      <c r="C2" s="1539"/>
      <c r="D2" s="1539"/>
      <c r="E2" s="1540" t="s">
        <v>40</v>
      </c>
      <c r="F2" s="1541"/>
      <c r="G2" s="1542"/>
      <c r="H2" s="1543"/>
      <c r="I2" s="1543"/>
      <c r="J2" s="1543"/>
      <c r="K2" s="1544"/>
      <c r="L2" s="1545" t="s">
        <v>43</v>
      </c>
      <c r="M2" s="1542"/>
      <c r="N2" s="1545"/>
      <c r="O2" s="1542"/>
    </row>
    <row r="3" spans="1:15" ht="30" customHeight="1" thickBot="1">
      <c r="A3" s="7" t="s">
        <v>62</v>
      </c>
      <c r="B3" s="7" t="s">
        <v>207</v>
      </c>
      <c r="C3" s="7" t="s">
        <v>208</v>
      </c>
      <c r="D3" s="7" t="s">
        <v>209</v>
      </c>
      <c r="E3" s="7" t="s">
        <v>210</v>
      </c>
      <c r="F3" s="7" t="s">
        <v>211</v>
      </c>
      <c r="G3" s="7" t="s">
        <v>212</v>
      </c>
      <c r="H3" s="7" t="s">
        <v>213</v>
      </c>
      <c r="I3" s="7" t="s">
        <v>214</v>
      </c>
      <c r="J3" s="7" t="s">
        <v>215</v>
      </c>
      <c r="K3" s="7" t="s">
        <v>216</v>
      </c>
      <c r="L3" s="7" t="s">
        <v>217</v>
      </c>
      <c r="M3" s="7" t="s">
        <v>218</v>
      </c>
      <c r="N3" s="1536" t="s">
        <v>219</v>
      </c>
      <c r="O3" s="1537"/>
    </row>
    <row r="4" spans="1:15" ht="30" customHeight="1" thickBot="1">
      <c r="A4" s="46" t="s">
        <v>220</v>
      </c>
      <c r="B4" s="47"/>
      <c r="C4" s="47"/>
      <c r="D4" s="47"/>
      <c r="E4" s="47"/>
      <c r="F4" s="47"/>
      <c r="G4" s="47"/>
      <c r="H4" s="47"/>
      <c r="I4" s="47"/>
      <c r="J4" s="47"/>
      <c r="K4" s="47"/>
      <c r="L4" s="47"/>
      <c r="M4" s="47"/>
      <c r="N4" s="113">
        <f>SUM(B4:M4)</f>
        <v>0</v>
      </c>
      <c r="O4" s="48" t="s">
        <v>68</v>
      </c>
    </row>
    <row r="5" spans="1:15" ht="30" customHeight="1" thickBot="1">
      <c r="A5" s="46" t="s">
        <v>83</v>
      </c>
      <c r="B5" s="47"/>
      <c r="C5" s="47"/>
      <c r="D5" s="47"/>
      <c r="E5" s="47"/>
      <c r="F5" s="47"/>
      <c r="G5" s="47"/>
      <c r="H5" s="47"/>
      <c r="I5" s="47"/>
      <c r="J5" s="47"/>
      <c r="K5" s="47"/>
      <c r="L5" s="47"/>
      <c r="M5" s="47"/>
      <c r="N5" s="114" t="e">
        <f>AVERAGE(B5:M5)</f>
        <v>#DIV/0!</v>
      </c>
      <c r="O5" s="48" t="s">
        <v>65</v>
      </c>
    </row>
    <row r="6" spans="1:15" ht="30" customHeight="1" thickBot="1">
      <c r="A6" s="46" t="s">
        <v>221</v>
      </c>
      <c r="B6" s="47"/>
      <c r="C6" s="47"/>
      <c r="D6" s="47"/>
      <c r="E6" s="47"/>
      <c r="F6" s="47"/>
      <c r="G6" s="47"/>
      <c r="H6" s="47"/>
      <c r="I6" s="47"/>
      <c r="J6" s="47"/>
      <c r="K6" s="47"/>
      <c r="L6" s="47"/>
      <c r="M6" s="47"/>
      <c r="N6" s="113">
        <f>SUM(B6:M6)</f>
        <v>0</v>
      </c>
      <c r="O6" s="48" t="s">
        <v>222</v>
      </c>
    </row>
    <row r="7" spans="1:15" ht="30" customHeight="1" thickBot="1">
      <c r="A7" s="41" t="s">
        <v>545</v>
      </c>
      <c r="B7" s="47"/>
      <c r="C7" s="47"/>
      <c r="D7" s="47"/>
      <c r="E7" s="47"/>
      <c r="F7" s="47"/>
      <c r="G7" s="47"/>
      <c r="H7" s="47"/>
      <c r="I7" s="47"/>
      <c r="J7" s="47"/>
      <c r="K7" s="47"/>
      <c r="L7" s="47"/>
      <c r="M7" s="47"/>
      <c r="N7" s="113">
        <f>SUM(B7:M7)</f>
        <v>0</v>
      </c>
      <c r="O7" s="48" t="s">
        <v>222</v>
      </c>
    </row>
    <row r="8" spans="1:15" ht="30" customHeight="1" thickBot="1">
      <c r="A8" s="41" t="s">
        <v>534</v>
      </c>
      <c r="B8" s="47"/>
      <c r="C8" s="47"/>
      <c r="D8" s="47"/>
      <c r="E8" s="47"/>
      <c r="F8" s="47"/>
      <c r="G8" s="47"/>
      <c r="H8" s="47"/>
      <c r="I8" s="47"/>
      <c r="J8" s="47"/>
      <c r="K8" s="47"/>
      <c r="L8" s="47"/>
      <c r="M8" s="47"/>
      <c r="N8" s="113">
        <f>SUM(B8:M8)</f>
        <v>0</v>
      </c>
      <c r="O8" s="48" t="s">
        <v>222</v>
      </c>
    </row>
    <row r="9" spans="1:15" ht="30" customHeight="1" thickBot="1">
      <c r="A9" s="41" t="s">
        <v>535</v>
      </c>
      <c r="B9" s="47"/>
      <c r="C9" s="47"/>
      <c r="D9" s="47"/>
      <c r="E9" s="47"/>
      <c r="F9" s="47"/>
      <c r="G9" s="47"/>
      <c r="H9" s="47"/>
      <c r="I9" s="47"/>
      <c r="J9" s="47"/>
      <c r="K9" s="47"/>
      <c r="L9" s="47"/>
      <c r="M9" s="47"/>
      <c r="N9" s="113">
        <f>SUM(B9:M9)</f>
        <v>0</v>
      </c>
      <c r="O9" s="48" t="s">
        <v>539</v>
      </c>
    </row>
    <row r="10" spans="1:15" ht="30" customHeight="1" thickBot="1">
      <c r="A10" s="46" t="s">
        <v>223</v>
      </c>
      <c r="B10" s="109" t="e">
        <f>+ROUNDUP(B6/B4,1)</f>
        <v>#DIV/0!</v>
      </c>
      <c r="C10" s="109" t="e">
        <f t="shared" ref="C10:N10" si="0">+ROUNDUP(C6/C4,1)</f>
        <v>#DIV/0!</v>
      </c>
      <c r="D10" s="109" t="e">
        <f t="shared" si="0"/>
        <v>#DIV/0!</v>
      </c>
      <c r="E10" s="109" t="e">
        <f t="shared" si="0"/>
        <v>#DIV/0!</v>
      </c>
      <c r="F10" s="109" t="e">
        <f t="shared" si="0"/>
        <v>#DIV/0!</v>
      </c>
      <c r="G10" s="109" t="e">
        <f t="shared" si="0"/>
        <v>#DIV/0!</v>
      </c>
      <c r="H10" s="109" t="e">
        <f t="shared" si="0"/>
        <v>#DIV/0!</v>
      </c>
      <c r="I10" s="109" t="e">
        <f t="shared" si="0"/>
        <v>#DIV/0!</v>
      </c>
      <c r="J10" s="109" t="e">
        <f t="shared" si="0"/>
        <v>#DIV/0!</v>
      </c>
      <c r="K10" s="109" t="e">
        <f t="shared" si="0"/>
        <v>#DIV/0!</v>
      </c>
      <c r="L10" s="109" t="e">
        <f t="shared" si="0"/>
        <v>#DIV/0!</v>
      </c>
      <c r="M10" s="109" t="e">
        <f t="shared" si="0"/>
        <v>#DIV/0!</v>
      </c>
      <c r="N10" s="110" t="e">
        <f t="shared" si="0"/>
        <v>#DIV/0!</v>
      </c>
      <c r="O10" s="48" t="s">
        <v>224</v>
      </c>
    </row>
    <row r="11" spans="1:15" ht="30" customHeight="1" thickBot="1">
      <c r="A11" s="46" t="s">
        <v>84</v>
      </c>
      <c r="B11" s="111" t="e">
        <f>B10/N2</f>
        <v>#DIV/0!</v>
      </c>
      <c r="C11" s="111" t="e">
        <f>C10/N2</f>
        <v>#DIV/0!</v>
      </c>
      <c r="D11" s="111" t="e">
        <f>D10/N2</f>
        <v>#DIV/0!</v>
      </c>
      <c r="E11" s="111" t="e">
        <f>E10/N2</f>
        <v>#DIV/0!</v>
      </c>
      <c r="F11" s="111" t="e">
        <f>F10/N2</f>
        <v>#DIV/0!</v>
      </c>
      <c r="G11" s="111" t="e">
        <f>G10/N2</f>
        <v>#DIV/0!</v>
      </c>
      <c r="H11" s="111" t="e">
        <f>H10/N2</f>
        <v>#DIV/0!</v>
      </c>
      <c r="I11" s="111" t="e">
        <f>I10/N2</f>
        <v>#DIV/0!</v>
      </c>
      <c r="J11" s="111" t="e">
        <f>J10/N2</f>
        <v>#DIV/0!</v>
      </c>
      <c r="K11" s="111" t="e">
        <f>K10/N2</f>
        <v>#DIV/0!</v>
      </c>
      <c r="L11" s="111" t="e">
        <f>L10/N2</f>
        <v>#DIV/0!</v>
      </c>
      <c r="M11" s="111" t="e">
        <f>M10/N2</f>
        <v>#DIV/0!</v>
      </c>
      <c r="N11" s="112" t="e">
        <f>N10/N2</f>
        <v>#DIV/0!</v>
      </c>
      <c r="O11" s="48"/>
    </row>
    <row r="12" spans="1:15" ht="30" customHeight="1" thickBot="1">
      <c r="A12" s="41" t="s">
        <v>536</v>
      </c>
      <c r="B12" s="111" t="e">
        <f>B7/B6</f>
        <v>#DIV/0!</v>
      </c>
      <c r="C12" s="111" t="e">
        <f t="shared" ref="C12:M12" si="1">C7/C6</f>
        <v>#DIV/0!</v>
      </c>
      <c r="D12" s="111" t="e">
        <f t="shared" si="1"/>
        <v>#DIV/0!</v>
      </c>
      <c r="E12" s="111" t="e">
        <f t="shared" si="1"/>
        <v>#DIV/0!</v>
      </c>
      <c r="F12" s="111" t="e">
        <f t="shared" si="1"/>
        <v>#DIV/0!</v>
      </c>
      <c r="G12" s="111" t="e">
        <f t="shared" si="1"/>
        <v>#DIV/0!</v>
      </c>
      <c r="H12" s="111" t="e">
        <f t="shared" si="1"/>
        <v>#DIV/0!</v>
      </c>
      <c r="I12" s="111" t="e">
        <f t="shared" si="1"/>
        <v>#DIV/0!</v>
      </c>
      <c r="J12" s="111" t="e">
        <f t="shared" si="1"/>
        <v>#DIV/0!</v>
      </c>
      <c r="K12" s="111" t="e">
        <f t="shared" si="1"/>
        <v>#DIV/0!</v>
      </c>
      <c r="L12" s="111" t="e">
        <f t="shared" si="1"/>
        <v>#DIV/0!</v>
      </c>
      <c r="M12" s="111" t="e">
        <f t="shared" si="1"/>
        <v>#DIV/0!</v>
      </c>
      <c r="N12" s="112" t="e">
        <f>N7/N6</f>
        <v>#DIV/0!</v>
      </c>
      <c r="O12" s="48"/>
    </row>
    <row r="13" spans="1:15" ht="30" customHeight="1" thickBot="1">
      <c r="A13" s="41" t="s">
        <v>537</v>
      </c>
      <c r="B13" s="111" t="e">
        <f>B8/B6</f>
        <v>#DIV/0!</v>
      </c>
      <c r="C13" s="111" t="e">
        <f t="shared" ref="C13:M13" si="2">C8/C6</f>
        <v>#DIV/0!</v>
      </c>
      <c r="D13" s="111" t="e">
        <f t="shared" si="2"/>
        <v>#DIV/0!</v>
      </c>
      <c r="E13" s="111" t="e">
        <f t="shared" si="2"/>
        <v>#DIV/0!</v>
      </c>
      <c r="F13" s="111" t="e">
        <f t="shared" si="2"/>
        <v>#DIV/0!</v>
      </c>
      <c r="G13" s="111" t="e">
        <f t="shared" si="2"/>
        <v>#DIV/0!</v>
      </c>
      <c r="H13" s="111" t="e">
        <f t="shared" si="2"/>
        <v>#DIV/0!</v>
      </c>
      <c r="I13" s="111" t="e">
        <f t="shared" si="2"/>
        <v>#DIV/0!</v>
      </c>
      <c r="J13" s="111" t="e">
        <f t="shared" si="2"/>
        <v>#DIV/0!</v>
      </c>
      <c r="K13" s="111" t="e">
        <f t="shared" si="2"/>
        <v>#DIV/0!</v>
      </c>
      <c r="L13" s="111" t="e">
        <f t="shared" si="2"/>
        <v>#DIV/0!</v>
      </c>
      <c r="M13" s="111" t="e">
        <f t="shared" si="2"/>
        <v>#DIV/0!</v>
      </c>
      <c r="N13" s="112" t="e">
        <f>N8/N6</f>
        <v>#DIV/0!</v>
      </c>
      <c r="O13" s="48"/>
    </row>
    <row r="14" spans="1:15" ht="30" customHeight="1" thickBot="1">
      <c r="A14" s="41" t="s">
        <v>538</v>
      </c>
      <c r="B14" s="111" t="e">
        <f>B9/B6</f>
        <v>#DIV/0!</v>
      </c>
      <c r="C14" s="111" t="e">
        <f t="shared" ref="C14:M14" si="3">C9/C6</f>
        <v>#DIV/0!</v>
      </c>
      <c r="D14" s="111" t="e">
        <f t="shared" si="3"/>
        <v>#DIV/0!</v>
      </c>
      <c r="E14" s="111" t="e">
        <f t="shared" si="3"/>
        <v>#DIV/0!</v>
      </c>
      <c r="F14" s="111" t="e">
        <f t="shared" si="3"/>
        <v>#DIV/0!</v>
      </c>
      <c r="G14" s="111" t="e">
        <f t="shared" si="3"/>
        <v>#DIV/0!</v>
      </c>
      <c r="H14" s="111" t="e">
        <f t="shared" si="3"/>
        <v>#DIV/0!</v>
      </c>
      <c r="I14" s="111" t="e">
        <f t="shared" si="3"/>
        <v>#DIV/0!</v>
      </c>
      <c r="J14" s="111" t="e">
        <f t="shared" si="3"/>
        <v>#DIV/0!</v>
      </c>
      <c r="K14" s="111" t="e">
        <f t="shared" si="3"/>
        <v>#DIV/0!</v>
      </c>
      <c r="L14" s="111" t="e">
        <f t="shared" si="3"/>
        <v>#DIV/0!</v>
      </c>
      <c r="M14" s="111" t="e">
        <f t="shared" si="3"/>
        <v>#DIV/0!</v>
      </c>
      <c r="N14" s="112" t="e">
        <f>N9/N6</f>
        <v>#DIV/0!</v>
      </c>
      <c r="O14" s="48"/>
    </row>
    <row r="15" spans="1:15" ht="25" customHeight="1">
      <c r="A15" s="5" t="s">
        <v>225</v>
      </c>
    </row>
    <row r="16" spans="1:15" ht="25" customHeight="1">
      <c r="A16" s="5" t="s">
        <v>229</v>
      </c>
    </row>
    <row r="17" spans="1:1" ht="25" customHeight="1">
      <c r="A17" s="5" t="s">
        <v>226</v>
      </c>
    </row>
    <row r="18" spans="1:1" ht="25" customHeight="1">
      <c r="A18" s="5" t="s">
        <v>227</v>
      </c>
    </row>
    <row r="19" spans="1:1" ht="25" customHeight="1">
      <c r="A19" s="5" t="s">
        <v>540</v>
      </c>
    </row>
    <row r="20" spans="1:1" ht="25" customHeight="1">
      <c r="A20" s="5" t="s">
        <v>541</v>
      </c>
    </row>
    <row r="21" spans="1:1" ht="25" customHeight="1">
      <c r="A21" s="5" t="s">
        <v>542</v>
      </c>
    </row>
  </sheetData>
  <customSheetViews>
    <customSheetView guid="{86B41AF5-FF3A-4416-A5C4-EFC15DC936A3}" showPageBreaks="1" fitToPage="1">
      <selection activeCell="D7" sqref="D7"/>
      <pageMargins left="0.39" right="0.41" top="1" bottom="0.75" header="0.51200000000000001" footer="0.51200000000000001"/>
      <pageSetup paperSize="9" scale="87" orientation="landscape" r:id="rId1"/>
      <headerFooter alignWithMargins="0">
        <oddHeader>&amp;R別紙４</oddHeader>
      </headerFooter>
    </customSheetView>
  </customSheetViews>
  <mergeCells count="7">
    <mergeCell ref="N3:O3"/>
    <mergeCell ref="N1:O1"/>
    <mergeCell ref="B2:D2"/>
    <mergeCell ref="E2:G2"/>
    <mergeCell ref="H2:K2"/>
    <mergeCell ref="L2:M2"/>
    <mergeCell ref="N2:O2"/>
  </mergeCells>
  <phoneticPr fontId="6"/>
  <pageMargins left="0.39" right="0.41" top="1" bottom="0.75" header="0.51200000000000001" footer="0.51200000000000001"/>
  <pageSetup paperSize="9" scale="87" orientation="landscape" r:id="rId2"/>
  <headerFooter alignWithMargins="0">
    <oddHeader>&amp;R別紙４</oddHead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3DD0A-7D37-4B62-9CDF-1AF20DD96845}">
  <sheetPr codeName="Sheet11"/>
  <dimension ref="A1:H25"/>
  <sheetViews>
    <sheetView view="pageBreakPreview" zoomScaleNormal="100" zoomScaleSheetLayoutView="100" workbookViewId="0"/>
  </sheetViews>
  <sheetFormatPr defaultRowHeight="13"/>
  <cols>
    <col min="1" max="1" width="2.26953125" style="669" customWidth="1"/>
    <col min="2" max="2" width="24.26953125" style="669" customWidth="1"/>
    <col min="3" max="3" width="4" style="669" customWidth="1"/>
    <col min="4" max="6" width="20.08984375" style="669" customWidth="1"/>
    <col min="7" max="7" width="3.08984375" style="669" customWidth="1"/>
    <col min="8" max="8" width="1.90625" style="669" customWidth="1"/>
    <col min="9" max="9" width="2.453125" style="669" customWidth="1"/>
    <col min="10" max="256" width="9" style="669"/>
    <col min="257" max="257" width="2.26953125" style="669" customWidth="1"/>
    <col min="258" max="258" width="24.26953125" style="669" customWidth="1"/>
    <col min="259" max="259" width="4" style="669" customWidth="1"/>
    <col min="260" max="262" width="20.08984375" style="669" customWidth="1"/>
    <col min="263" max="263" width="3.08984375" style="669" customWidth="1"/>
    <col min="264" max="264" width="4.36328125" style="669" customWidth="1"/>
    <col min="265" max="265" width="2.453125" style="669" customWidth="1"/>
    <col min="266" max="512" width="9" style="669"/>
    <col min="513" max="513" width="2.26953125" style="669" customWidth="1"/>
    <col min="514" max="514" width="24.26953125" style="669" customWidth="1"/>
    <col min="515" max="515" width="4" style="669" customWidth="1"/>
    <col min="516" max="518" width="20.08984375" style="669" customWidth="1"/>
    <col min="519" max="519" width="3.08984375" style="669" customWidth="1"/>
    <col min="520" max="520" width="4.36328125" style="669" customWidth="1"/>
    <col min="521" max="521" width="2.453125" style="669" customWidth="1"/>
    <col min="522" max="768" width="9" style="669"/>
    <col min="769" max="769" width="2.26953125" style="669" customWidth="1"/>
    <col min="770" max="770" width="24.26953125" style="669" customWidth="1"/>
    <col min="771" max="771" width="4" style="669" customWidth="1"/>
    <col min="772" max="774" width="20.08984375" style="669" customWidth="1"/>
    <col min="775" max="775" width="3.08984375" style="669" customWidth="1"/>
    <col min="776" max="776" width="4.36328125" style="669" customWidth="1"/>
    <col min="777" max="777" width="2.453125" style="669" customWidth="1"/>
    <col min="778" max="1024" width="9" style="669"/>
    <col min="1025" max="1025" width="2.26953125" style="669" customWidth="1"/>
    <col min="1026" max="1026" width="24.26953125" style="669" customWidth="1"/>
    <col min="1027" max="1027" width="4" style="669" customWidth="1"/>
    <col min="1028" max="1030" width="20.08984375" style="669" customWidth="1"/>
    <col min="1031" max="1031" width="3.08984375" style="669" customWidth="1"/>
    <col min="1032" max="1032" width="4.36328125" style="669" customWidth="1"/>
    <col min="1033" max="1033" width="2.453125" style="669" customWidth="1"/>
    <col min="1034" max="1280" width="9" style="669"/>
    <col min="1281" max="1281" width="2.26953125" style="669" customWidth="1"/>
    <col min="1282" max="1282" width="24.26953125" style="669" customWidth="1"/>
    <col min="1283" max="1283" width="4" style="669" customWidth="1"/>
    <col min="1284" max="1286" width="20.08984375" style="669" customWidth="1"/>
    <col min="1287" max="1287" width="3.08984375" style="669" customWidth="1"/>
    <col min="1288" max="1288" width="4.36328125" style="669" customWidth="1"/>
    <col min="1289" max="1289" width="2.453125" style="669" customWidth="1"/>
    <col min="1290" max="1536" width="9" style="669"/>
    <col min="1537" max="1537" width="2.26953125" style="669" customWidth="1"/>
    <col min="1538" max="1538" width="24.26953125" style="669" customWidth="1"/>
    <col min="1539" max="1539" width="4" style="669" customWidth="1"/>
    <col min="1540" max="1542" width="20.08984375" style="669" customWidth="1"/>
    <col min="1543" max="1543" width="3.08984375" style="669" customWidth="1"/>
    <col min="1544" max="1544" width="4.36328125" style="669" customWidth="1"/>
    <col min="1545" max="1545" width="2.453125" style="669" customWidth="1"/>
    <col min="1546" max="1792" width="9" style="669"/>
    <col min="1793" max="1793" width="2.26953125" style="669" customWidth="1"/>
    <col min="1794" max="1794" width="24.26953125" style="669" customWidth="1"/>
    <col min="1795" max="1795" width="4" style="669" customWidth="1"/>
    <col min="1796" max="1798" width="20.08984375" style="669" customWidth="1"/>
    <col min="1799" max="1799" width="3.08984375" style="669" customWidth="1"/>
    <col min="1800" max="1800" width="4.36328125" style="669" customWidth="1"/>
    <col min="1801" max="1801" width="2.453125" style="669" customWidth="1"/>
    <col min="1802" max="2048" width="9" style="669"/>
    <col min="2049" max="2049" width="2.26953125" style="669" customWidth="1"/>
    <col min="2050" max="2050" width="24.26953125" style="669" customWidth="1"/>
    <col min="2051" max="2051" width="4" style="669" customWidth="1"/>
    <col min="2052" max="2054" width="20.08984375" style="669" customWidth="1"/>
    <col min="2055" max="2055" width="3.08984375" style="669" customWidth="1"/>
    <col min="2056" max="2056" width="4.36328125" style="669" customWidth="1"/>
    <col min="2057" max="2057" width="2.453125" style="669" customWidth="1"/>
    <col min="2058" max="2304" width="9" style="669"/>
    <col min="2305" max="2305" width="2.26953125" style="669" customWidth="1"/>
    <col min="2306" max="2306" width="24.26953125" style="669" customWidth="1"/>
    <col min="2307" max="2307" width="4" style="669" customWidth="1"/>
    <col min="2308" max="2310" width="20.08984375" style="669" customWidth="1"/>
    <col min="2311" max="2311" width="3.08984375" style="669" customWidth="1"/>
    <col min="2312" max="2312" width="4.36328125" style="669" customWidth="1"/>
    <col min="2313" max="2313" width="2.453125" style="669" customWidth="1"/>
    <col min="2314" max="2560" width="9" style="669"/>
    <col min="2561" max="2561" width="2.26953125" style="669" customWidth="1"/>
    <col min="2562" max="2562" width="24.26953125" style="669" customWidth="1"/>
    <col min="2563" max="2563" width="4" style="669" customWidth="1"/>
    <col min="2564" max="2566" width="20.08984375" style="669" customWidth="1"/>
    <col min="2567" max="2567" width="3.08984375" style="669" customWidth="1"/>
    <col min="2568" max="2568" width="4.36328125" style="669" customWidth="1"/>
    <col min="2569" max="2569" width="2.453125" style="669" customWidth="1"/>
    <col min="2570" max="2816" width="9" style="669"/>
    <col min="2817" max="2817" width="2.26953125" style="669" customWidth="1"/>
    <col min="2818" max="2818" width="24.26953125" style="669" customWidth="1"/>
    <col min="2819" max="2819" width="4" style="669" customWidth="1"/>
    <col min="2820" max="2822" width="20.08984375" style="669" customWidth="1"/>
    <col min="2823" max="2823" width="3.08984375" style="669" customWidth="1"/>
    <col min="2824" max="2824" width="4.36328125" style="669" customWidth="1"/>
    <col min="2825" max="2825" width="2.453125" style="669" customWidth="1"/>
    <col min="2826" max="3072" width="9" style="669"/>
    <col min="3073" max="3073" width="2.26953125" style="669" customWidth="1"/>
    <col min="3074" max="3074" width="24.26953125" style="669" customWidth="1"/>
    <col min="3075" max="3075" width="4" style="669" customWidth="1"/>
    <col min="3076" max="3078" width="20.08984375" style="669" customWidth="1"/>
    <col min="3079" max="3079" width="3.08984375" style="669" customWidth="1"/>
    <col min="3080" max="3080" width="4.36328125" style="669" customWidth="1"/>
    <col min="3081" max="3081" width="2.453125" style="669" customWidth="1"/>
    <col min="3082" max="3328" width="9" style="669"/>
    <col min="3329" max="3329" width="2.26953125" style="669" customWidth="1"/>
    <col min="3330" max="3330" width="24.26953125" style="669" customWidth="1"/>
    <col min="3331" max="3331" width="4" style="669" customWidth="1"/>
    <col min="3332" max="3334" width="20.08984375" style="669" customWidth="1"/>
    <col min="3335" max="3335" width="3.08984375" style="669" customWidth="1"/>
    <col min="3336" max="3336" width="4.36328125" style="669" customWidth="1"/>
    <col min="3337" max="3337" width="2.453125" style="669" customWidth="1"/>
    <col min="3338" max="3584" width="9" style="669"/>
    <col min="3585" max="3585" width="2.26953125" style="669" customWidth="1"/>
    <col min="3586" max="3586" width="24.26953125" style="669" customWidth="1"/>
    <col min="3587" max="3587" width="4" style="669" customWidth="1"/>
    <col min="3588" max="3590" width="20.08984375" style="669" customWidth="1"/>
    <col min="3591" max="3591" width="3.08984375" style="669" customWidth="1"/>
    <col min="3592" max="3592" width="4.36328125" style="669" customWidth="1"/>
    <col min="3593" max="3593" width="2.453125" style="669" customWidth="1"/>
    <col min="3594" max="3840" width="9" style="669"/>
    <col min="3841" max="3841" width="2.26953125" style="669" customWidth="1"/>
    <col min="3842" max="3842" width="24.26953125" style="669" customWidth="1"/>
    <col min="3843" max="3843" width="4" style="669" customWidth="1"/>
    <col min="3844" max="3846" width="20.08984375" style="669" customWidth="1"/>
    <col min="3847" max="3847" width="3.08984375" style="669" customWidth="1"/>
    <col min="3848" max="3848" width="4.36328125" style="669" customWidth="1"/>
    <col min="3849" max="3849" width="2.453125" style="669" customWidth="1"/>
    <col min="3850" max="4096" width="9" style="669"/>
    <col min="4097" max="4097" width="2.26953125" style="669" customWidth="1"/>
    <col min="4098" max="4098" width="24.26953125" style="669" customWidth="1"/>
    <col min="4099" max="4099" width="4" style="669" customWidth="1"/>
    <col min="4100" max="4102" width="20.08984375" style="669" customWidth="1"/>
    <col min="4103" max="4103" width="3.08984375" style="669" customWidth="1"/>
    <col min="4104" max="4104" width="4.36328125" style="669" customWidth="1"/>
    <col min="4105" max="4105" width="2.453125" style="669" customWidth="1"/>
    <col min="4106" max="4352" width="9" style="669"/>
    <col min="4353" max="4353" width="2.26953125" style="669" customWidth="1"/>
    <col min="4354" max="4354" width="24.26953125" style="669" customWidth="1"/>
    <col min="4355" max="4355" width="4" style="669" customWidth="1"/>
    <col min="4356" max="4358" width="20.08984375" style="669" customWidth="1"/>
    <col min="4359" max="4359" width="3.08984375" style="669" customWidth="1"/>
    <col min="4360" max="4360" width="4.36328125" style="669" customWidth="1"/>
    <col min="4361" max="4361" width="2.453125" style="669" customWidth="1"/>
    <col min="4362" max="4608" width="9" style="669"/>
    <col min="4609" max="4609" width="2.26953125" style="669" customWidth="1"/>
    <col min="4610" max="4610" width="24.26953125" style="669" customWidth="1"/>
    <col min="4611" max="4611" width="4" style="669" customWidth="1"/>
    <col min="4612" max="4614" width="20.08984375" style="669" customWidth="1"/>
    <col min="4615" max="4615" width="3.08984375" style="669" customWidth="1"/>
    <col min="4616" max="4616" width="4.36328125" style="669" customWidth="1"/>
    <col min="4617" max="4617" width="2.453125" style="669" customWidth="1"/>
    <col min="4618" max="4864" width="9" style="669"/>
    <col min="4865" max="4865" width="2.26953125" style="669" customWidth="1"/>
    <col min="4866" max="4866" width="24.26953125" style="669" customWidth="1"/>
    <col min="4867" max="4867" width="4" style="669" customWidth="1"/>
    <col min="4868" max="4870" width="20.08984375" style="669" customWidth="1"/>
    <col min="4871" max="4871" width="3.08984375" style="669" customWidth="1"/>
    <col min="4872" max="4872" width="4.36328125" style="669" customWidth="1"/>
    <col min="4873" max="4873" width="2.453125" style="669" customWidth="1"/>
    <col min="4874" max="5120" width="9" style="669"/>
    <col min="5121" max="5121" width="2.26953125" style="669" customWidth="1"/>
    <col min="5122" max="5122" width="24.26953125" style="669" customWidth="1"/>
    <col min="5123" max="5123" width="4" style="669" customWidth="1"/>
    <col min="5124" max="5126" width="20.08984375" style="669" customWidth="1"/>
    <col min="5127" max="5127" width="3.08984375" style="669" customWidth="1"/>
    <col min="5128" max="5128" width="4.36328125" style="669" customWidth="1"/>
    <col min="5129" max="5129" width="2.453125" style="669" customWidth="1"/>
    <col min="5130" max="5376" width="9" style="669"/>
    <col min="5377" max="5377" width="2.26953125" style="669" customWidth="1"/>
    <col min="5378" max="5378" width="24.26953125" style="669" customWidth="1"/>
    <col min="5379" max="5379" width="4" style="669" customWidth="1"/>
    <col min="5380" max="5382" width="20.08984375" style="669" customWidth="1"/>
    <col min="5383" max="5383" width="3.08984375" style="669" customWidth="1"/>
    <col min="5384" max="5384" width="4.36328125" style="669" customWidth="1"/>
    <col min="5385" max="5385" width="2.453125" style="669" customWidth="1"/>
    <col min="5386" max="5632" width="9" style="669"/>
    <col min="5633" max="5633" width="2.26953125" style="669" customWidth="1"/>
    <col min="5634" max="5634" width="24.26953125" style="669" customWidth="1"/>
    <col min="5635" max="5635" width="4" style="669" customWidth="1"/>
    <col min="5636" max="5638" width="20.08984375" style="669" customWidth="1"/>
    <col min="5639" max="5639" width="3.08984375" style="669" customWidth="1"/>
    <col min="5640" max="5640" width="4.36328125" style="669" customWidth="1"/>
    <col min="5641" max="5641" width="2.453125" style="669" customWidth="1"/>
    <col min="5642" max="5888" width="9" style="669"/>
    <col min="5889" max="5889" width="2.26953125" style="669" customWidth="1"/>
    <col min="5890" max="5890" width="24.26953125" style="669" customWidth="1"/>
    <col min="5891" max="5891" width="4" style="669" customWidth="1"/>
    <col min="5892" max="5894" width="20.08984375" style="669" customWidth="1"/>
    <col min="5895" max="5895" width="3.08984375" style="669" customWidth="1"/>
    <col min="5896" max="5896" width="4.36328125" style="669" customWidth="1"/>
    <col min="5897" max="5897" width="2.453125" style="669" customWidth="1"/>
    <col min="5898" max="6144" width="9" style="669"/>
    <col min="6145" max="6145" width="2.26953125" style="669" customWidth="1"/>
    <col min="6146" max="6146" width="24.26953125" style="669" customWidth="1"/>
    <col min="6147" max="6147" width="4" style="669" customWidth="1"/>
    <col min="6148" max="6150" width="20.08984375" style="669" customWidth="1"/>
    <col min="6151" max="6151" width="3.08984375" style="669" customWidth="1"/>
    <col min="6152" max="6152" width="4.36328125" style="669" customWidth="1"/>
    <col min="6153" max="6153" width="2.453125" style="669" customWidth="1"/>
    <col min="6154" max="6400" width="9" style="669"/>
    <col min="6401" max="6401" width="2.26953125" style="669" customWidth="1"/>
    <col min="6402" max="6402" width="24.26953125" style="669" customWidth="1"/>
    <col min="6403" max="6403" width="4" style="669" customWidth="1"/>
    <col min="6404" max="6406" width="20.08984375" style="669" customWidth="1"/>
    <col min="6407" max="6407" width="3.08984375" style="669" customWidth="1"/>
    <col min="6408" max="6408" width="4.36328125" style="669" customWidth="1"/>
    <col min="6409" max="6409" width="2.453125" style="669" customWidth="1"/>
    <col min="6410" max="6656" width="9" style="669"/>
    <col min="6657" max="6657" width="2.26953125" style="669" customWidth="1"/>
    <col min="6658" max="6658" width="24.26953125" style="669" customWidth="1"/>
    <col min="6659" max="6659" width="4" style="669" customWidth="1"/>
    <col min="6660" max="6662" width="20.08984375" style="669" customWidth="1"/>
    <col min="6663" max="6663" width="3.08984375" style="669" customWidth="1"/>
    <col min="6664" max="6664" width="4.36328125" style="669" customWidth="1"/>
    <col min="6665" max="6665" width="2.453125" style="669" customWidth="1"/>
    <col min="6666" max="6912" width="9" style="669"/>
    <col min="6913" max="6913" width="2.26953125" style="669" customWidth="1"/>
    <col min="6914" max="6914" width="24.26953125" style="669" customWidth="1"/>
    <col min="6915" max="6915" width="4" style="669" customWidth="1"/>
    <col min="6916" max="6918" width="20.08984375" style="669" customWidth="1"/>
    <col min="6919" max="6919" width="3.08984375" style="669" customWidth="1"/>
    <col min="6920" max="6920" width="4.36328125" style="669" customWidth="1"/>
    <col min="6921" max="6921" width="2.453125" style="669" customWidth="1"/>
    <col min="6922" max="7168" width="9" style="669"/>
    <col min="7169" max="7169" width="2.26953125" style="669" customWidth="1"/>
    <col min="7170" max="7170" width="24.26953125" style="669" customWidth="1"/>
    <col min="7171" max="7171" width="4" style="669" customWidth="1"/>
    <col min="7172" max="7174" width="20.08984375" style="669" customWidth="1"/>
    <col min="7175" max="7175" width="3.08984375" style="669" customWidth="1"/>
    <col min="7176" max="7176" width="4.36328125" style="669" customWidth="1"/>
    <col min="7177" max="7177" width="2.453125" style="669" customWidth="1"/>
    <col min="7178" max="7424" width="9" style="669"/>
    <col min="7425" max="7425" width="2.26953125" style="669" customWidth="1"/>
    <col min="7426" max="7426" width="24.26953125" style="669" customWidth="1"/>
    <col min="7427" max="7427" width="4" style="669" customWidth="1"/>
    <col min="7428" max="7430" width="20.08984375" style="669" customWidth="1"/>
    <col min="7431" max="7431" width="3.08984375" style="669" customWidth="1"/>
    <col min="7432" max="7432" width="4.36328125" style="669" customWidth="1"/>
    <col min="7433" max="7433" width="2.453125" style="669" customWidth="1"/>
    <col min="7434" max="7680" width="9" style="669"/>
    <col min="7681" max="7681" width="2.26953125" style="669" customWidth="1"/>
    <col min="7682" max="7682" width="24.26953125" style="669" customWidth="1"/>
    <col min="7683" max="7683" width="4" style="669" customWidth="1"/>
    <col min="7684" max="7686" width="20.08984375" style="669" customWidth="1"/>
    <col min="7687" max="7687" width="3.08984375" style="669" customWidth="1"/>
    <col min="7688" max="7688" width="4.36328125" style="669" customWidth="1"/>
    <col min="7689" max="7689" width="2.453125" style="669" customWidth="1"/>
    <col min="7690" max="7936" width="9" style="669"/>
    <col min="7937" max="7937" width="2.26953125" style="669" customWidth="1"/>
    <col min="7938" max="7938" width="24.26953125" style="669" customWidth="1"/>
    <col min="7939" max="7939" width="4" style="669" customWidth="1"/>
    <col min="7940" max="7942" width="20.08984375" style="669" customWidth="1"/>
    <col min="7943" max="7943" width="3.08984375" style="669" customWidth="1"/>
    <col min="7944" max="7944" width="4.36328125" style="669" customWidth="1"/>
    <col min="7945" max="7945" width="2.453125" style="669" customWidth="1"/>
    <col min="7946" max="8192" width="9" style="669"/>
    <col min="8193" max="8193" width="2.26953125" style="669" customWidth="1"/>
    <col min="8194" max="8194" width="24.26953125" style="669" customWidth="1"/>
    <col min="8195" max="8195" width="4" style="669" customWidth="1"/>
    <col min="8196" max="8198" width="20.08984375" style="669" customWidth="1"/>
    <col min="8199" max="8199" width="3.08984375" style="669" customWidth="1"/>
    <col min="8200" max="8200" width="4.36328125" style="669" customWidth="1"/>
    <col min="8201" max="8201" width="2.453125" style="669" customWidth="1"/>
    <col min="8202" max="8448" width="9" style="669"/>
    <col min="8449" max="8449" width="2.26953125" style="669" customWidth="1"/>
    <col min="8450" max="8450" width="24.26953125" style="669" customWidth="1"/>
    <col min="8451" max="8451" width="4" style="669" customWidth="1"/>
    <col min="8452" max="8454" width="20.08984375" style="669" customWidth="1"/>
    <col min="8455" max="8455" width="3.08984375" style="669" customWidth="1"/>
    <col min="8456" max="8456" width="4.36328125" style="669" customWidth="1"/>
    <col min="8457" max="8457" width="2.453125" style="669" customWidth="1"/>
    <col min="8458" max="8704" width="9" style="669"/>
    <col min="8705" max="8705" width="2.26953125" style="669" customWidth="1"/>
    <col min="8706" max="8706" width="24.26953125" style="669" customWidth="1"/>
    <col min="8707" max="8707" width="4" style="669" customWidth="1"/>
    <col min="8708" max="8710" width="20.08984375" style="669" customWidth="1"/>
    <col min="8711" max="8711" width="3.08984375" style="669" customWidth="1"/>
    <col min="8712" max="8712" width="4.36328125" style="669" customWidth="1"/>
    <col min="8713" max="8713" width="2.453125" style="669" customWidth="1"/>
    <col min="8714" max="8960" width="9" style="669"/>
    <col min="8961" max="8961" width="2.26953125" style="669" customWidth="1"/>
    <col min="8962" max="8962" width="24.26953125" style="669" customWidth="1"/>
    <col min="8963" max="8963" width="4" style="669" customWidth="1"/>
    <col min="8964" max="8966" width="20.08984375" style="669" customWidth="1"/>
    <col min="8967" max="8967" width="3.08984375" style="669" customWidth="1"/>
    <col min="8968" max="8968" width="4.36328125" style="669" customWidth="1"/>
    <col min="8969" max="8969" width="2.453125" style="669" customWidth="1"/>
    <col min="8970" max="9216" width="9" style="669"/>
    <col min="9217" max="9217" width="2.26953125" style="669" customWidth="1"/>
    <col min="9218" max="9218" width="24.26953125" style="669" customWidth="1"/>
    <col min="9219" max="9219" width="4" style="669" customWidth="1"/>
    <col min="9220" max="9222" width="20.08984375" style="669" customWidth="1"/>
    <col min="9223" max="9223" width="3.08984375" style="669" customWidth="1"/>
    <col min="9224" max="9224" width="4.36328125" style="669" customWidth="1"/>
    <col min="9225" max="9225" width="2.453125" style="669" customWidth="1"/>
    <col min="9226" max="9472" width="9" style="669"/>
    <col min="9473" max="9473" width="2.26953125" style="669" customWidth="1"/>
    <col min="9474" max="9474" width="24.26953125" style="669" customWidth="1"/>
    <col min="9475" max="9475" width="4" style="669" customWidth="1"/>
    <col min="9476" max="9478" width="20.08984375" style="669" customWidth="1"/>
    <col min="9479" max="9479" width="3.08984375" style="669" customWidth="1"/>
    <col min="9480" max="9480" width="4.36328125" style="669" customWidth="1"/>
    <col min="9481" max="9481" width="2.453125" style="669" customWidth="1"/>
    <col min="9482" max="9728" width="9" style="669"/>
    <col min="9729" max="9729" width="2.26953125" style="669" customWidth="1"/>
    <col min="9730" max="9730" width="24.26953125" style="669" customWidth="1"/>
    <col min="9731" max="9731" width="4" style="669" customWidth="1"/>
    <col min="9732" max="9734" width="20.08984375" style="669" customWidth="1"/>
    <col min="9735" max="9735" width="3.08984375" style="669" customWidth="1"/>
    <col min="9736" max="9736" width="4.36328125" style="669" customWidth="1"/>
    <col min="9737" max="9737" width="2.453125" style="669" customWidth="1"/>
    <col min="9738" max="9984" width="9" style="669"/>
    <col min="9985" max="9985" width="2.26953125" style="669" customWidth="1"/>
    <col min="9986" max="9986" width="24.26953125" style="669" customWidth="1"/>
    <col min="9987" max="9987" width="4" style="669" customWidth="1"/>
    <col min="9988" max="9990" width="20.08984375" style="669" customWidth="1"/>
    <col min="9991" max="9991" width="3.08984375" style="669" customWidth="1"/>
    <col min="9992" max="9992" width="4.36328125" style="669" customWidth="1"/>
    <col min="9993" max="9993" width="2.453125" style="669" customWidth="1"/>
    <col min="9994" max="10240" width="9" style="669"/>
    <col min="10241" max="10241" width="2.26953125" style="669" customWidth="1"/>
    <col min="10242" max="10242" width="24.26953125" style="669" customWidth="1"/>
    <col min="10243" max="10243" width="4" style="669" customWidth="1"/>
    <col min="10244" max="10246" width="20.08984375" style="669" customWidth="1"/>
    <col min="10247" max="10247" width="3.08984375" style="669" customWidth="1"/>
    <col min="10248" max="10248" width="4.36328125" style="669" customWidth="1"/>
    <col min="10249" max="10249" width="2.453125" style="669" customWidth="1"/>
    <col min="10250" max="10496" width="9" style="669"/>
    <col min="10497" max="10497" width="2.26953125" style="669" customWidth="1"/>
    <col min="10498" max="10498" width="24.26953125" style="669" customWidth="1"/>
    <col min="10499" max="10499" width="4" style="669" customWidth="1"/>
    <col min="10500" max="10502" width="20.08984375" style="669" customWidth="1"/>
    <col min="10503" max="10503" width="3.08984375" style="669" customWidth="1"/>
    <col min="10504" max="10504" width="4.36328125" style="669" customWidth="1"/>
    <col min="10505" max="10505" width="2.453125" style="669" customWidth="1"/>
    <col min="10506" max="10752" width="9" style="669"/>
    <col min="10753" max="10753" width="2.26953125" style="669" customWidth="1"/>
    <col min="10754" max="10754" width="24.26953125" style="669" customWidth="1"/>
    <col min="10755" max="10755" width="4" style="669" customWidth="1"/>
    <col min="10756" max="10758" width="20.08984375" style="669" customWidth="1"/>
    <col min="10759" max="10759" width="3.08984375" style="669" customWidth="1"/>
    <col min="10760" max="10760" width="4.36328125" style="669" customWidth="1"/>
    <col min="10761" max="10761" width="2.453125" style="669" customWidth="1"/>
    <col min="10762" max="11008" width="9" style="669"/>
    <col min="11009" max="11009" width="2.26953125" style="669" customWidth="1"/>
    <col min="11010" max="11010" width="24.26953125" style="669" customWidth="1"/>
    <col min="11011" max="11011" width="4" style="669" customWidth="1"/>
    <col min="11012" max="11014" width="20.08984375" style="669" customWidth="1"/>
    <col min="11015" max="11015" width="3.08984375" style="669" customWidth="1"/>
    <col min="11016" max="11016" width="4.36328125" style="669" customWidth="1"/>
    <col min="11017" max="11017" width="2.453125" style="669" customWidth="1"/>
    <col min="11018" max="11264" width="9" style="669"/>
    <col min="11265" max="11265" width="2.26953125" style="669" customWidth="1"/>
    <col min="11266" max="11266" width="24.26953125" style="669" customWidth="1"/>
    <col min="11267" max="11267" width="4" style="669" customWidth="1"/>
    <col min="11268" max="11270" width="20.08984375" style="669" customWidth="1"/>
    <col min="11271" max="11271" width="3.08984375" style="669" customWidth="1"/>
    <col min="11272" max="11272" width="4.36328125" style="669" customWidth="1"/>
    <col min="11273" max="11273" width="2.453125" style="669" customWidth="1"/>
    <col min="11274" max="11520" width="9" style="669"/>
    <col min="11521" max="11521" width="2.26953125" style="669" customWidth="1"/>
    <col min="11522" max="11522" width="24.26953125" style="669" customWidth="1"/>
    <col min="11523" max="11523" width="4" style="669" customWidth="1"/>
    <col min="11524" max="11526" width="20.08984375" style="669" customWidth="1"/>
    <col min="11527" max="11527" width="3.08984375" style="669" customWidth="1"/>
    <col min="11528" max="11528" width="4.36328125" style="669" customWidth="1"/>
    <col min="11529" max="11529" width="2.453125" style="669" customWidth="1"/>
    <col min="11530" max="11776" width="9" style="669"/>
    <col min="11777" max="11777" width="2.26953125" style="669" customWidth="1"/>
    <col min="11778" max="11778" width="24.26953125" style="669" customWidth="1"/>
    <col min="11779" max="11779" width="4" style="669" customWidth="1"/>
    <col min="11780" max="11782" width="20.08984375" style="669" customWidth="1"/>
    <col min="11783" max="11783" width="3.08984375" style="669" customWidth="1"/>
    <col min="11784" max="11784" width="4.36328125" style="669" customWidth="1"/>
    <col min="11785" max="11785" width="2.453125" style="669" customWidth="1"/>
    <col min="11786" max="12032" width="9" style="669"/>
    <col min="12033" max="12033" width="2.26953125" style="669" customWidth="1"/>
    <col min="12034" max="12034" width="24.26953125" style="669" customWidth="1"/>
    <col min="12035" max="12035" width="4" style="669" customWidth="1"/>
    <col min="12036" max="12038" width="20.08984375" style="669" customWidth="1"/>
    <col min="12039" max="12039" width="3.08984375" style="669" customWidth="1"/>
    <col min="12040" max="12040" width="4.36328125" style="669" customWidth="1"/>
    <col min="12041" max="12041" width="2.453125" style="669" customWidth="1"/>
    <col min="12042" max="12288" width="9" style="669"/>
    <col min="12289" max="12289" width="2.26953125" style="669" customWidth="1"/>
    <col min="12290" max="12290" width="24.26953125" style="669" customWidth="1"/>
    <col min="12291" max="12291" width="4" style="669" customWidth="1"/>
    <col min="12292" max="12294" width="20.08984375" style="669" customWidth="1"/>
    <col min="12295" max="12295" width="3.08984375" style="669" customWidth="1"/>
    <col min="12296" max="12296" width="4.36328125" style="669" customWidth="1"/>
    <col min="12297" max="12297" width="2.453125" style="669" customWidth="1"/>
    <col min="12298" max="12544" width="9" style="669"/>
    <col min="12545" max="12545" width="2.26953125" style="669" customWidth="1"/>
    <col min="12546" max="12546" width="24.26953125" style="669" customWidth="1"/>
    <col min="12547" max="12547" width="4" style="669" customWidth="1"/>
    <col min="12548" max="12550" width="20.08984375" style="669" customWidth="1"/>
    <col min="12551" max="12551" width="3.08984375" style="669" customWidth="1"/>
    <col min="12552" max="12552" width="4.36328125" style="669" customWidth="1"/>
    <col min="12553" max="12553" width="2.453125" style="669" customWidth="1"/>
    <col min="12554" max="12800" width="9" style="669"/>
    <col min="12801" max="12801" width="2.26953125" style="669" customWidth="1"/>
    <col min="12802" max="12802" width="24.26953125" style="669" customWidth="1"/>
    <col min="12803" max="12803" width="4" style="669" customWidth="1"/>
    <col min="12804" max="12806" width="20.08984375" style="669" customWidth="1"/>
    <col min="12807" max="12807" width="3.08984375" style="669" customWidth="1"/>
    <col min="12808" max="12808" width="4.36328125" style="669" customWidth="1"/>
    <col min="12809" max="12809" width="2.453125" style="669" customWidth="1"/>
    <col min="12810" max="13056" width="9" style="669"/>
    <col min="13057" max="13057" width="2.26953125" style="669" customWidth="1"/>
    <col min="13058" max="13058" width="24.26953125" style="669" customWidth="1"/>
    <col min="13059" max="13059" width="4" style="669" customWidth="1"/>
    <col min="13060" max="13062" width="20.08984375" style="669" customWidth="1"/>
    <col min="13063" max="13063" width="3.08984375" style="669" customWidth="1"/>
    <col min="13064" max="13064" width="4.36328125" style="669" customWidth="1"/>
    <col min="13065" max="13065" width="2.453125" style="669" customWidth="1"/>
    <col min="13066" max="13312" width="9" style="669"/>
    <col min="13313" max="13313" width="2.26953125" style="669" customWidth="1"/>
    <col min="13314" max="13314" width="24.26953125" style="669" customWidth="1"/>
    <col min="13315" max="13315" width="4" style="669" customWidth="1"/>
    <col min="13316" max="13318" width="20.08984375" style="669" customWidth="1"/>
    <col min="13319" max="13319" width="3.08984375" style="669" customWidth="1"/>
    <col min="13320" max="13320" width="4.36328125" style="669" customWidth="1"/>
    <col min="13321" max="13321" width="2.453125" style="669" customWidth="1"/>
    <col min="13322" max="13568" width="9" style="669"/>
    <col min="13569" max="13569" width="2.26953125" style="669" customWidth="1"/>
    <col min="13570" max="13570" width="24.26953125" style="669" customWidth="1"/>
    <col min="13571" max="13571" width="4" style="669" customWidth="1"/>
    <col min="13572" max="13574" width="20.08984375" style="669" customWidth="1"/>
    <col min="13575" max="13575" width="3.08984375" style="669" customWidth="1"/>
    <col min="13576" max="13576" width="4.36328125" style="669" customWidth="1"/>
    <col min="13577" max="13577" width="2.453125" style="669" customWidth="1"/>
    <col min="13578" max="13824" width="9" style="669"/>
    <col min="13825" max="13825" width="2.26953125" style="669" customWidth="1"/>
    <col min="13826" max="13826" width="24.26953125" style="669" customWidth="1"/>
    <col min="13827" max="13827" width="4" style="669" customWidth="1"/>
    <col min="13828" max="13830" width="20.08984375" style="669" customWidth="1"/>
    <col min="13831" max="13831" width="3.08984375" style="669" customWidth="1"/>
    <col min="13832" max="13832" width="4.36328125" style="669" customWidth="1"/>
    <col min="13833" max="13833" width="2.453125" style="669" customWidth="1"/>
    <col min="13834" max="14080" width="9" style="669"/>
    <col min="14081" max="14081" width="2.26953125" style="669" customWidth="1"/>
    <col min="14082" max="14082" width="24.26953125" style="669" customWidth="1"/>
    <col min="14083" max="14083" width="4" style="669" customWidth="1"/>
    <col min="14084" max="14086" width="20.08984375" style="669" customWidth="1"/>
    <col min="14087" max="14087" width="3.08984375" style="669" customWidth="1"/>
    <col min="14088" max="14088" width="4.36328125" style="669" customWidth="1"/>
    <col min="14089" max="14089" width="2.453125" style="669" customWidth="1"/>
    <col min="14090" max="14336" width="9" style="669"/>
    <col min="14337" max="14337" width="2.26953125" style="669" customWidth="1"/>
    <col min="14338" max="14338" width="24.26953125" style="669" customWidth="1"/>
    <col min="14339" max="14339" width="4" style="669" customWidth="1"/>
    <col min="14340" max="14342" width="20.08984375" style="669" customWidth="1"/>
    <col min="14343" max="14343" width="3.08984375" style="669" customWidth="1"/>
    <col min="14344" max="14344" width="4.36328125" style="669" customWidth="1"/>
    <col min="14345" max="14345" width="2.453125" style="669" customWidth="1"/>
    <col min="14346" max="14592" width="9" style="669"/>
    <col min="14593" max="14593" width="2.26953125" style="669" customWidth="1"/>
    <col min="14594" max="14594" width="24.26953125" style="669" customWidth="1"/>
    <col min="14595" max="14595" width="4" style="669" customWidth="1"/>
    <col min="14596" max="14598" width="20.08984375" style="669" customWidth="1"/>
    <col min="14599" max="14599" width="3.08984375" style="669" customWidth="1"/>
    <col min="14600" max="14600" width="4.36328125" style="669" customWidth="1"/>
    <col min="14601" max="14601" width="2.453125" style="669" customWidth="1"/>
    <col min="14602" max="14848" width="9" style="669"/>
    <col min="14849" max="14849" width="2.26953125" style="669" customWidth="1"/>
    <col min="14850" max="14850" width="24.26953125" style="669" customWidth="1"/>
    <col min="14851" max="14851" width="4" style="669" customWidth="1"/>
    <col min="14852" max="14854" width="20.08984375" style="669" customWidth="1"/>
    <col min="14855" max="14855" width="3.08984375" style="669" customWidth="1"/>
    <col min="14856" max="14856" width="4.36328125" style="669" customWidth="1"/>
    <col min="14857" max="14857" width="2.453125" style="669" customWidth="1"/>
    <col min="14858" max="15104" width="9" style="669"/>
    <col min="15105" max="15105" width="2.26953125" style="669" customWidth="1"/>
    <col min="15106" max="15106" width="24.26953125" style="669" customWidth="1"/>
    <col min="15107" max="15107" width="4" style="669" customWidth="1"/>
    <col min="15108" max="15110" width="20.08984375" style="669" customWidth="1"/>
    <col min="15111" max="15111" width="3.08984375" style="669" customWidth="1"/>
    <col min="15112" max="15112" width="4.36328125" style="669" customWidth="1"/>
    <col min="15113" max="15113" width="2.453125" style="669" customWidth="1"/>
    <col min="15114" max="15360" width="9" style="669"/>
    <col min="15361" max="15361" width="2.26953125" style="669" customWidth="1"/>
    <col min="15362" max="15362" width="24.26953125" style="669" customWidth="1"/>
    <col min="15363" max="15363" width="4" style="669" customWidth="1"/>
    <col min="15364" max="15366" width="20.08984375" style="669" customWidth="1"/>
    <col min="15367" max="15367" width="3.08984375" style="669" customWidth="1"/>
    <col min="15368" max="15368" width="4.36328125" style="669" customWidth="1"/>
    <col min="15369" max="15369" width="2.453125" style="669" customWidth="1"/>
    <col min="15370" max="15616" width="9" style="669"/>
    <col min="15617" max="15617" width="2.26953125" style="669" customWidth="1"/>
    <col min="15618" max="15618" width="24.26953125" style="669" customWidth="1"/>
    <col min="15619" max="15619" width="4" style="669" customWidth="1"/>
    <col min="15620" max="15622" width="20.08984375" style="669" customWidth="1"/>
    <col min="15623" max="15623" width="3.08984375" style="669" customWidth="1"/>
    <col min="15624" max="15624" width="4.36328125" style="669" customWidth="1"/>
    <col min="15625" max="15625" width="2.453125" style="669" customWidth="1"/>
    <col min="15626" max="15872" width="9" style="669"/>
    <col min="15873" max="15873" width="2.26953125" style="669" customWidth="1"/>
    <col min="15874" max="15874" width="24.26953125" style="669" customWidth="1"/>
    <col min="15875" max="15875" width="4" style="669" customWidth="1"/>
    <col min="15876" max="15878" width="20.08984375" style="669" customWidth="1"/>
    <col min="15879" max="15879" width="3.08984375" style="669" customWidth="1"/>
    <col min="15880" max="15880" width="4.36328125" style="669" customWidth="1"/>
    <col min="15881" max="15881" width="2.453125" style="669" customWidth="1"/>
    <col min="15882" max="16128" width="9" style="669"/>
    <col min="16129" max="16129" width="2.26953125" style="669" customWidth="1"/>
    <col min="16130" max="16130" width="24.26953125" style="669" customWidth="1"/>
    <col min="16131" max="16131" width="4" style="669" customWidth="1"/>
    <col min="16132" max="16134" width="20.08984375" style="669" customWidth="1"/>
    <col min="16135" max="16135" width="3.08984375" style="669" customWidth="1"/>
    <col min="16136" max="16136" width="4.36328125" style="669" customWidth="1"/>
    <col min="16137" max="16137" width="2.453125" style="669" customWidth="1"/>
    <col min="16138" max="16384" width="9" style="669"/>
  </cols>
  <sheetData>
    <row r="1" spans="1:8" ht="20.149999999999999" customHeight="1">
      <c r="A1" s="667" t="s">
        <v>1007</v>
      </c>
      <c r="B1" s="668"/>
      <c r="C1" s="668"/>
      <c r="D1" s="668"/>
      <c r="E1" s="668"/>
      <c r="F1" s="668"/>
      <c r="G1" s="668"/>
      <c r="H1" s="668"/>
    </row>
    <row r="2" spans="1:8" ht="20.149999999999999" customHeight="1">
      <c r="A2" s="667"/>
      <c r="B2" s="668"/>
      <c r="C2" s="668"/>
      <c r="D2" s="668"/>
      <c r="E2" s="668"/>
      <c r="F2" s="1547" t="s">
        <v>793</v>
      </c>
      <c r="G2" s="1547"/>
      <c r="H2" s="668"/>
    </row>
    <row r="3" spans="1:8" ht="20.149999999999999" customHeight="1">
      <c r="A3" s="667"/>
      <c r="B3" s="668"/>
      <c r="C3" s="668"/>
      <c r="D3" s="668"/>
      <c r="E3" s="668"/>
      <c r="F3" s="670"/>
      <c r="G3" s="670"/>
      <c r="H3" s="668"/>
    </row>
    <row r="4" spans="1:8" ht="20.149999999999999" customHeight="1">
      <c r="A4" s="1548" t="s">
        <v>1142</v>
      </c>
      <c r="B4" s="1548"/>
      <c r="C4" s="1548"/>
      <c r="D4" s="1548"/>
      <c r="E4" s="1548"/>
      <c r="F4" s="1548"/>
      <c r="G4" s="1548"/>
      <c r="H4" s="1548"/>
    </row>
    <row r="5" spans="1:8" ht="20.149999999999999" customHeight="1">
      <c r="A5" s="671"/>
      <c r="B5" s="671"/>
      <c r="C5" s="671"/>
      <c r="D5" s="671"/>
      <c r="E5" s="671"/>
      <c r="F5" s="671"/>
      <c r="G5" s="671"/>
      <c r="H5" s="668"/>
    </row>
    <row r="6" spans="1:8" ht="40" customHeight="1">
      <c r="A6" s="671"/>
      <c r="B6" s="672" t="s">
        <v>1143</v>
      </c>
      <c r="C6" s="1549"/>
      <c r="D6" s="1550"/>
      <c r="E6" s="1550"/>
      <c r="F6" s="1550"/>
      <c r="G6" s="1551"/>
      <c r="H6" s="668"/>
    </row>
    <row r="7" spans="1:8" ht="40" customHeight="1">
      <c r="A7" s="668"/>
      <c r="B7" s="673" t="s">
        <v>276</v>
      </c>
      <c r="C7" s="1552" t="s">
        <v>1144</v>
      </c>
      <c r="D7" s="1552"/>
      <c r="E7" s="1552"/>
      <c r="F7" s="1552"/>
      <c r="G7" s="1553"/>
      <c r="H7" s="668"/>
    </row>
    <row r="8" spans="1:8" ht="40" customHeight="1">
      <c r="A8" s="668"/>
      <c r="B8" s="674" t="s">
        <v>1145</v>
      </c>
      <c r="C8" s="1554" t="s">
        <v>1159</v>
      </c>
      <c r="D8" s="1555"/>
      <c r="E8" s="1555"/>
      <c r="F8" s="1555"/>
      <c r="G8" s="1556"/>
      <c r="H8" s="668"/>
    </row>
    <row r="9" spans="1:8" ht="40" customHeight="1">
      <c r="A9" s="668"/>
      <c r="B9" s="672" t="s">
        <v>1146</v>
      </c>
      <c r="C9" s="1554" t="s">
        <v>1147</v>
      </c>
      <c r="D9" s="1555"/>
      <c r="E9" s="1555"/>
      <c r="F9" s="1555"/>
      <c r="G9" s="1556"/>
      <c r="H9" s="668"/>
    </row>
    <row r="10" spans="1:8" ht="18.75" customHeight="1">
      <c r="A10" s="668"/>
      <c r="B10" s="1557" t="s">
        <v>1148</v>
      </c>
      <c r="C10" s="675"/>
      <c r="D10" s="668"/>
      <c r="E10" s="668"/>
      <c r="F10" s="668"/>
      <c r="G10" s="676"/>
      <c r="H10" s="668"/>
    </row>
    <row r="11" spans="1:8" ht="40.5" customHeight="1">
      <c r="A11" s="668"/>
      <c r="B11" s="1557"/>
      <c r="C11" s="675"/>
      <c r="D11" s="677" t="s">
        <v>232</v>
      </c>
      <c r="E11" s="688"/>
      <c r="F11" s="686"/>
      <c r="G11" s="676"/>
      <c r="H11" s="668"/>
    </row>
    <row r="12" spans="1:8" ht="25.5" customHeight="1">
      <c r="A12" s="668"/>
      <c r="B12" s="1558"/>
      <c r="C12" s="678"/>
      <c r="D12" s="679"/>
      <c r="E12" s="679"/>
      <c r="F12" s="679"/>
      <c r="G12" s="680"/>
      <c r="H12" s="668"/>
    </row>
    <row r="13" spans="1:8">
      <c r="A13" s="668"/>
      <c r="B13" s="1559" t="s">
        <v>1149</v>
      </c>
      <c r="C13" s="681"/>
      <c r="D13" s="681"/>
      <c r="E13" s="681"/>
      <c r="F13" s="681"/>
      <c r="G13" s="682"/>
      <c r="H13" s="668"/>
    </row>
    <row r="14" spans="1:8" ht="29.25" customHeight="1">
      <c r="A14" s="668"/>
      <c r="B14" s="1560"/>
      <c r="C14" s="668"/>
      <c r="D14" s="683" t="s">
        <v>385</v>
      </c>
      <c r="E14" s="683" t="s">
        <v>1158</v>
      </c>
      <c r="F14" s="683" t="s">
        <v>20</v>
      </c>
      <c r="G14" s="676"/>
      <c r="H14" s="668"/>
    </row>
    <row r="15" spans="1:8" ht="29.25" customHeight="1">
      <c r="A15" s="668"/>
      <c r="B15" s="1560"/>
      <c r="C15" s="668"/>
      <c r="D15" s="689"/>
      <c r="E15" s="689"/>
      <c r="F15" s="690"/>
      <c r="G15" s="676"/>
      <c r="H15" s="668"/>
    </row>
    <row r="16" spans="1:8">
      <c r="A16" s="668"/>
      <c r="B16" s="1561"/>
      <c r="C16" s="679"/>
      <c r="D16" s="679"/>
      <c r="E16" s="679"/>
      <c r="F16" s="679"/>
      <c r="G16" s="680"/>
      <c r="H16" s="668"/>
    </row>
    <row r="17" spans="1:8" ht="38.25" customHeight="1">
      <c r="A17" s="668"/>
      <c r="B17" s="674" t="s">
        <v>1150</v>
      </c>
      <c r="C17" s="684"/>
      <c r="D17" s="1562" t="s">
        <v>1151</v>
      </c>
      <c r="E17" s="1562"/>
      <c r="F17" s="1562"/>
      <c r="G17" s="1563"/>
      <c r="H17" s="668"/>
    </row>
    <row r="18" spans="1:8">
      <c r="A18" s="668"/>
      <c r="B18" s="668"/>
      <c r="C18" s="668"/>
      <c r="D18" s="668"/>
      <c r="E18" s="668"/>
      <c r="F18" s="668"/>
      <c r="G18" s="668"/>
      <c r="H18" s="668"/>
    </row>
    <row r="19" spans="1:8">
      <c r="A19" s="668"/>
      <c r="B19" s="668"/>
      <c r="C19" s="668"/>
      <c r="D19" s="668"/>
      <c r="E19" s="668"/>
      <c r="F19" s="668"/>
      <c r="G19" s="668"/>
      <c r="H19" s="668"/>
    </row>
    <row r="20" spans="1:8" ht="17.25" customHeight="1">
      <c r="A20" s="668"/>
      <c r="B20" s="668" t="s">
        <v>583</v>
      </c>
      <c r="C20" s="668"/>
      <c r="D20" s="668"/>
      <c r="E20" s="668"/>
      <c r="F20" s="668"/>
      <c r="G20" s="668"/>
      <c r="H20" s="668"/>
    </row>
    <row r="21" spans="1:8" ht="32.25" customHeight="1">
      <c r="A21" s="668"/>
      <c r="B21" s="1546" t="s">
        <v>1152</v>
      </c>
      <c r="C21" s="1546"/>
      <c r="D21" s="1546"/>
      <c r="E21" s="1546"/>
      <c r="F21" s="1546"/>
      <c r="G21" s="1546"/>
      <c r="H21" s="668"/>
    </row>
    <row r="22" spans="1:8" ht="32.25" customHeight="1">
      <c r="A22" s="668"/>
      <c r="B22" s="1546" t="s">
        <v>1153</v>
      </c>
      <c r="C22" s="1546"/>
      <c r="D22" s="1546"/>
      <c r="E22" s="1546"/>
      <c r="F22" s="1546"/>
      <c r="G22" s="1546"/>
      <c r="H22" s="668"/>
    </row>
    <row r="23" spans="1:8" ht="17.25" customHeight="1">
      <c r="A23" s="668"/>
      <c r="B23" s="685" t="s">
        <v>1154</v>
      </c>
      <c r="C23" s="668"/>
      <c r="D23" s="668"/>
      <c r="E23" s="668"/>
      <c r="F23" s="668"/>
      <c r="G23" s="668"/>
      <c r="H23" s="668"/>
    </row>
    <row r="24" spans="1:8" ht="17.25" customHeight="1">
      <c r="A24" s="668"/>
      <c r="B24" s="668" t="s">
        <v>1155</v>
      </c>
      <c r="C24" s="668"/>
      <c r="D24" s="668"/>
      <c r="E24" s="668"/>
      <c r="F24" s="668"/>
      <c r="G24" s="668"/>
      <c r="H24" s="668"/>
    </row>
    <row r="25" spans="1:8" ht="64.5" customHeight="1">
      <c r="A25" s="668"/>
      <c r="B25" s="1546" t="s">
        <v>1156</v>
      </c>
      <c r="C25" s="1546"/>
      <c r="D25" s="1546"/>
      <c r="E25" s="1546"/>
      <c r="F25" s="1546"/>
      <c r="G25" s="1546"/>
      <c r="H25" s="668"/>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6"/>
  <pageMargins left="0.7" right="0.7" top="0.75" bottom="0.75" header="0.3" footer="0.3"/>
  <pageSetup paperSize="9" scale="7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0" tint="-4.9989318521683403E-2"/>
  </sheetPr>
  <dimension ref="A1:H52"/>
  <sheetViews>
    <sheetView showGridLines="0" view="pageBreakPreview" zoomScale="70" zoomScaleNormal="100" zoomScaleSheetLayoutView="70" workbookViewId="0">
      <selection activeCell="A4" sqref="A4:H4"/>
    </sheetView>
  </sheetViews>
  <sheetFormatPr defaultColWidth="9" defaultRowHeight="13"/>
  <cols>
    <col min="1" max="1" width="28.6328125" style="166" customWidth="1"/>
    <col min="2" max="3" width="3.08984375" style="166" customWidth="1"/>
    <col min="4" max="4" width="23.6328125" style="166" customWidth="1"/>
    <col min="5" max="5" width="10.36328125" style="166" customWidth="1"/>
    <col min="6" max="6" width="7.453125" style="166" customWidth="1"/>
    <col min="7" max="7" width="23.90625" style="166" customWidth="1"/>
    <col min="8" max="8" width="13.7265625" style="166" customWidth="1"/>
    <col min="9" max="16384" width="9" style="166"/>
  </cols>
  <sheetData>
    <row r="1" spans="1:8" ht="16.5">
      <c r="A1" s="582" t="s">
        <v>1053</v>
      </c>
      <c r="H1" s="179"/>
    </row>
    <row r="2" spans="1:8" ht="27.75" customHeight="1">
      <c r="A2" s="165"/>
      <c r="G2" s="1565" t="s">
        <v>793</v>
      </c>
      <c r="H2" s="1565"/>
    </row>
    <row r="3" spans="1:8" ht="15" customHeight="1">
      <c r="A3" s="165"/>
      <c r="G3" s="254"/>
      <c r="H3" s="254"/>
    </row>
    <row r="4" spans="1:8" ht="81" customHeight="1">
      <c r="A4" s="1566" t="s">
        <v>684</v>
      </c>
      <c r="B4" s="1567"/>
      <c r="C4" s="1567"/>
      <c r="D4" s="1567"/>
      <c r="E4" s="1567"/>
      <c r="F4" s="1567"/>
      <c r="G4" s="1567"/>
      <c r="H4" s="1567"/>
    </row>
    <row r="5" spans="1:8" ht="12" customHeight="1">
      <c r="A5" s="167"/>
      <c r="B5" s="167"/>
      <c r="C5" s="167"/>
      <c r="D5" s="167"/>
      <c r="E5" s="167"/>
      <c r="F5" s="167"/>
      <c r="G5" s="167"/>
      <c r="H5" s="167"/>
    </row>
    <row r="6" spans="1:8" ht="36" customHeight="1">
      <c r="A6" s="168" t="s">
        <v>275</v>
      </c>
      <c r="B6" s="1568"/>
      <c r="C6" s="1569"/>
      <c r="D6" s="1569"/>
      <c r="E6" s="1569"/>
      <c r="F6" s="1569"/>
      <c r="G6" s="1569"/>
      <c r="H6" s="1570"/>
    </row>
    <row r="7" spans="1:8" ht="46.5" customHeight="1">
      <c r="A7" s="169" t="s">
        <v>276</v>
      </c>
      <c r="B7" s="1571" t="s">
        <v>277</v>
      </c>
      <c r="C7" s="1572"/>
      <c r="D7" s="1572"/>
      <c r="E7" s="1572"/>
      <c r="F7" s="1572"/>
      <c r="G7" s="1572"/>
      <c r="H7" s="1573"/>
    </row>
    <row r="8" spans="1:8" ht="84" customHeight="1">
      <c r="A8" s="170" t="s">
        <v>278</v>
      </c>
      <c r="B8" s="1574" t="s">
        <v>685</v>
      </c>
      <c r="C8" s="1575"/>
      <c r="D8" s="1575"/>
      <c r="E8" s="1575"/>
      <c r="F8" s="1575"/>
      <c r="G8" s="1575"/>
      <c r="H8" s="1576"/>
    </row>
    <row r="9" spans="1:8" ht="23.25" customHeight="1">
      <c r="A9" s="171"/>
      <c r="B9" s="172"/>
      <c r="C9" s="172"/>
      <c r="D9" s="172"/>
      <c r="E9" s="172"/>
      <c r="F9" s="172"/>
      <c r="G9" s="172"/>
    </row>
    <row r="10" spans="1:8">
      <c r="A10" s="1577" t="s">
        <v>279</v>
      </c>
      <c r="B10" s="173"/>
      <c r="C10" s="174"/>
      <c r="D10" s="174"/>
      <c r="E10" s="174"/>
      <c r="F10" s="174"/>
      <c r="G10" s="174"/>
      <c r="H10" s="1580" t="s">
        <v>280</v>
      </c>
    </row>
    <row r="11" spans="1:8">
      <c r="A11" s="1578"/>
      <c r="B11" s="175"/>
      <c r="H11" s="1581"/>
    </row>
    <row r="12" spans="1:8" ht="52.5" customHeight="1">
      <c r="A12" s="1578"/>
      <c r="B12" s="175"/>
      <c r="C12" s="176" t="s">
        <v>686</v>
      </c>
      <c r="D12" s="177" t="s">
        <v>423</v>
      </c>
      <c r="E12" s="178" t="s">
        <v>281</v>
      </c>
      <c r="F12" s="179"/>
      <c r="H12" s="1581"/>
    </row>
    <row r="13" spans="1:8" ht="52.5" customHeight="1">
      <c r="A13" s="1578"/>
      <c r="B13" s="175"/>
      <c r="C13" s="176" t="s">
        <v>561</v>
      </c>
      <c r="D13" s="177" t="s">
        <v>282</v>
      </c>
      <c r="E13" s="178" t="s">
        <v>281</v>
      </c>
      <c r="F13" s="179"/>
      <c r="G13" s="180" t="s">
        <v>527</v>
      </c>
      <c r="H13" s="1581"/>
    </row>
    <row r="14" spans="1:8" ht="13.5" customHeight="1">
      <c r="A14" s="1578"/>
      <c r="B14" s="175"/>
      <c r="H14" s="1581"/>
    </row>
    <row r="15" spans="1:8" ht="13.5" customHeight="1">
      <c r="A15" s="1579"/>
      <c r="B15" s="181"/>
      <c r="C15" s="172"/>
      <c r="D15" s="172"/>
      <c r="E15" s="172"/>
      <c r="F15" s="172"/>
      <c r="G15" s="172"/>
      <c r="H15" s="1582"/>
    </row>
    <row r="16" spans="1:8">
      <c r="A16" s="1583" t="s">
        <v>283</v>
      </c>
      <c r="B16" s="173"/>
      <c r="C16" s="174"/>
      <c r="D16" s="174"/>
      <c r="E16" s="174"/>
      <c r="F16" s="174"/>
      <c r="G16" s="182"/>
      <c r="H16" s="1586" t="s">
        <v>280</v>
      </c>
    </row>
    <row r="17" spans="1:8">
      <c r="A17" s="1584"/>
      <c r="B17" s="175"/>
      <c r="G17" s="183"/>
      <c r="H17" s="1587"/>
    </row>
    <row r="18" spans="1:8" ht="53.15" customHeight="1">
      <c r="A18" s="1584"/>
      <c r="B18" s="175"/>
      <c r="C18" s="176" t="s">
        <v>687</v>
      </c>
      <c r="D18" s="177" t="s">
        <v>284</v>
      </c>
      <c r="E18" s="178" t="s">
        <v>281</v>
      </c>
      <c r="F18" s="179"/>
      <c r="G18" s="183"/>
      <c r="H18" s="1587"/>
    </row>
    <row r="19" spans="1:8" ht="53.15" customHeight="1">
      <c r="A19" s="1584"/>
      <c r="B19" s="175"/>
      <c r="C19" s="176" t="s">
        <v>561</v>
      </c>
      <c r="D19" s="177" t="s">
        <v>688</v>
      </c>
      <c r="E19" s="178" t="s">
        <v>281</v>
      </c>
      <c r="F19" s="179"/>
      <c r="G19" s="184" t="s">
        <v>285</v>
      </c>
      <c r="H19" s="1587"/>
    </row>
    <row r="20" spans="1:8">
      <c r="A20" s="1584"/>
      <c r="B20" s="175"/>
      <c r="G20" s="183"/>
      <c r="H20" s="1587"/>
    </row>
    <row r="21" spans="1:8">
      <c r="A21" s="1585"/>
      <c r="B21" s="181"/>
      <c r="C21" s="172"/>
      <c r="D21" s="172"/>
      <c r="E21" s="172"/>
      <c r="F21" s="172"/>
      <c r="G21" s="258"/>
      <c r="H21" s="1587"/>
    </row>
    <row r="22" spans="1:8">
      <c r="A22" s="1584" t="s">
        <v>286</v>
      </c>
      <c r="B22" s="175"/>
      <c r="H22" s="1587"/>
    </row>
    <row r="23" spans="1:8">
      <c r="A23" s="1584"/>
      <c r="B23" s="175"/>
      <c r="H23" s="1587"/>
    </row>
    <row r="24" spans="1:8" ht="52.5" customHeight="1">
      <c r="A24" s="1584"/>
      <c r="B24" s="175"/>
      <c r="C24" s="176" t="s">
        <v>687</v>
      </c>
      <c r="D24" s="177" t="s">
        <v>423</v>
      </c>
      <c r="E24" s="178" t="s">
        <v>281</v>
      </c>
      <c r="F24" s="179"/>
      <c r="H24" s="1587"/>
    </row>
    <row r="25" spans="1:8" ht="52.5" customHeight="1">
      <c r="A25" s="1584"/>
      <c r="B25" s="175"/>
      <c r="C25" s="176" t="s">
        <v>561</v>
      </c>
      <c r="D25" s="177" t="s">
        <v>287</v>
      </c>
      <c r="E25" s="178" t="s">
        <v>281</v>
      </c>
      <c r="F25" s="179"/>
      <c r="G25" s="180" t="s">
        <v>288</v>
      </c>
      <c r="H25" s="1587"/>
    </row>
    <row r="26" spans="1:8">
      <c r="A26" s="1584"/>
      <c r="B26" s="175"/>
      <c r="H26" s="1587"/>
    </row>
    <row r="27" spans="1:8">
      <c r="A27" s="1585"/>
      <c r="B27" s="181"/>
      <c r="C27" s="172"/>
      <c r="D27" s="172"/>
      <c r="E27" s="172"/>
      <c r="F27" s="172"/>
      <c r="G27" s="172"/>
      <c r="H27" s="1588"/>
    </row>
    <row r="29" spans="1:8" ht="17.25" customHeight="1">
      <c r="A29" s="1564" t="s">
        <v>424</v>
      </c>
      <c r="B29" s="1564"/>
      <c r="C29" s="1564"/>
      <c r="D29" s="1564"/>
      <c r="E29" s="1564"/>
      <c r="F29" s="1564"/>
      <c r="G29" s="1564"/>
      <c r="H29" s="1564"/>
    </row>
    <row r="30" spans="1:8" ht="17.25" customHeight="1">
      <c r="A30" s="1564" t="s">
        <v>425</v>
      </c>
      <c r="B30" s="1564"/>
      <c r="C30" s="1564"/>
      <c r="D30" s="1564"/>
      <c r="E30" s="1564"/>
      <c r="F30" s="1564"/>
      <c r="G30" s="1564"/>
      <c r="H30" s="1564"/>
    </row>
    <row r="31" spans="1:8" ht="17.25" customHeight="1">
      <c r="A31" s="1564" t="s">
        <v>689</v>
      </c>
      <c r="B31" s="1564"/>
      <c r="C31" s="1564"/>
      <c r="D31" s="1564"/>
      <c r="E31" s="1564"/>
      <c r="F31" s="1564"/>
      <c r="G31" s="1564"/>
      <c r="H31" s="1564"/>
    </row>
    <row r="32" spans="1:8" ht="17.25" customHeight="1">
      <c r="A32" s="1564" t="s">
        <v>690</v>
      </c>
      <c r="B32" s="1564"/>
      <c r="C32" s="1564"/>
      <c r="D32" s="1564"/>
      <c r="E32" s="1564"/>
      <c r="F32" s="1564"/>
      <c r="G32" s="1564"/>
      <c r="H32" s="1564"/>
    </row>
    <row r="33" spans="1:8" ht="17.25" customHeight="1">
      <c r="A33" s="1564" t="s">
        <v>426</v>
      </c>
      <c r="B33" s="1564"/>
      <c r="C33" s="1564"/>
      <c r="D33" s="1564"/>
      <c r="E33" s="1564"/>
      <c r="F33" s="1564"/>
      <c r="G33" s="1564"/>
      <c r="H33" s="1564"/>
    </row>
    <row r="34" spans="1:8" ht="17.25" customHeight="1">
      <c r="A34" s="1564" t="s">
        <v>691</v>
      </c>
      <c r="B34" s="1564"/>
      <c r="C34" s="1564"/>
      <c r="D34" s="1564"/>
      <c r="E34" s="1564"/>
      <c r="F34" s="1564"/>
      <c r="G34" s="1564"/>
      <c r="H34" s="1564"/>
    </row>
    <row r="35" spans="1:8" ht="17.25" customHeight="1">
      <c r="A35" s="1590" t="s">
        <v>692</v>
      </c>
      <c r="B35" s="1590"/>
      <c r="C35" s="1590"/>
      <c r="D35" s="1590"/>
      <c r="E35" s="1590"/>
      <c r="F35" s="1590"/>
      <c r="G35" s="1590"/>
      <c r="H35" s="1590"/>
    </row>
    <row r="36" spans="1:8" ht="17.25" customHeight="1">
      <c r="A36" s="1590" t="s">
        <v>693</v>
      </c>
      <c r="B36" s="1590"/>
      <c r="C36" s="1590"/>
      <c r="D36" s="1590"/>
      <c r="E36" s="1590"/>
      <c r="F36" s="1590"/>
      <c r="G36" s="1590"/>
      <c r="H36" s="1590"/>
    </row>
    <row r="37" spans="1:8" ht="17.25" customHeight="1">
      <c r="A37" s="1564" t="s">
        <v>694</v>
      </c>
      <c r="B37" s="1564"/>
      <c r="C37" s="1564"/>
      <c r="D37" s="1564"/>
      <c r="E37" s="1564"/>
      <c r="F37" s="1564"/>
      <c r="G37" s="1564"/>
      <c r="H37" s="1564"/>
    </row>
    <row r="38" spans="1:8" ht="17.25" customHeight="1">
      <c r="A38" s="1564" t="s">
        <v>375</v>
      </c>
      <c r="B38" s="1564"/>
      <c r="C38" s="1564"/>
      <c r="D38" s="1564"/>
      <c r="E38" s="1564"/>
      <c r="F38" s="1564"/>
      <c r="G38" s="1564"/>
      <c r="H38" s="1564"/>
    </row>
    <row r="39" spans="1:8" ht="17.25" customHeight="1">
      <c r="A39" s="1564" t="s">
        <v>376</v>
      </c>
      <c r="B39" s="1564"/>
      <c r="C39" s="1564"/>
      <c r="D39" s="1564"/>
      <c r="E39" s="1564"/>
      <c r="F39" s="1564"/>
      <c r="G39" s="1564"/>
      <c r="H39" s="1564"/>
    </row>
    <row r="40" spans="1:8" ht="17.25" customHeight="1">
      <c r="A40" s="275" t="s">
        <v>695</v>
      </c>
      <c r="B40" s="253"/>
      <c r="C40" s="253"/>
      <c r="D40" s="253"/>
      <c r="E40" s="253"/>
      <c r="F40" s="253"/>
      <c r="G40" s="253"/>
      <c r="H40" s="253"/>
    </row>
    <row r="41" spans="1:8" ht="17.25" customHeight="1">
      <c r="A41" s="1564" t="s">
        <v>696</v>
      </c>
      <c r="B41" s="1564"/>
      <c r="C41" s="1564"/>
      <c r="D41" s="1564"/>
      <c r="E41" s="1564"/>
      <c r="F41" s="1564"/>
      <c r="G41" s="1564"/>
      <c r="H41" s="1564"/>
    </row>
    <row r="42" spans="1:8" ht="17.25" customHeight="1">
      <c r="A42" s="1589" t="s">
        <v>697</v>
      </c>
      <c r="B42" s="1590"/>
      <c r="C42" s="1590"/>
      <c r="D42" s="1590"/>
      <c r="E42" s="1590"/>
      <c r="F42" s="1590"/>
      <c r="G42" s="1590"/>
      <c r="H42" s="1590"/>
    </row>
    <row r="43" spans="1:8" ht="17.25" customHeight="1">
      <c r="A43" s="1590" t="s">
        <v>698</v>
      </c>
      <c r="B43" s="1590"/>
      <c r="C43" s="1590"/>
      <c r="D43" s="1590"/>
      <c r="E43" s="1590"/>
      <c r="F43" s="1590"/>
      <c r="G43" s="1590"/>
      <c r="H43" s="1590"/>
    </row>
    <row r="44" spans="1:8" ht="17.25" customHeight="1">
      <c r="A44" s="275" t="s">
        <v>699</v>
      </c>
      <c r="B44" s="275"/>
      <c r="C44" s="275"/>
      <c r="D44" s="275"/>
      <c r="E44" s="275"/>
      <c r="F44" s="275"/>
      <c r="G44" s="275"/>
      <c r="H44" s="275"/>
    </row>
    <row r="45" spans="1:8" ht="17.25" customHeight="1">
      <c r="A45" s="275" t="s">
        <v>700</v>
      </c>
      <c r="B45" s="275"/>
      <c r="C45" s="275"/>
      <c r="D45" s="275"/>
      <c r="E45" s="275"/>
      <c r="F45" s="275"/>
      <c r="G45" s="275"/>
      <c r="H45" s="275"/>
    </row>
    <row r="46" spans="1:8" ht="17.25" customHeight="1">
      <c r="A46" s="275" t="s">
        <v>701</v>
      </c>
      <c r="B46" s="275"/>
      <c r="C46" s="275"/>
      <c r="D46" s="275"/>
      <c r="E46" s="275"/>
      <c r="F46" s="275"/>
      <c r="G46" s="275"/>
      <c r="H46" s="275"/>
    </row>
    <row r="47" spans="1:8" ht="17.25" customHeight="1">
      <c r="A47" s="1589" t="s">
        <v>702</v>
      </c>
      <c r="B47" s="1590"/>
      <c r="C47" s="1590"/>
      <c r="D47" s="1590"/>
      <c r="E47" s="1590"/>
      <c r="F47" s="1590"/>
      <c r="G47" s="1590"/>
      <c r="H47" s="1590"/>
    </row>
    <row r="48" spans="1:8" ht="17.25" customHeight="1">
      <c r="A48" s="1590" t="s">
        <v>703</v>
      </c>
      <c r="B48" s="1590"/>
      <c r="C48" s="1590"/>
      <c r="D48" s="1590"/>
      <c r="E48" s="1590"/>
      <c r="F48" s="1590"/>
      <c r="G48" s="1590"/>
      <c r="H48" s="1590"/>
    </row>
    <row r="49" spans="1:8" ht="17.25" customHeight="1">
      <c r="A49" s="1564" t="s">
        <v>704</v>
      </c>
      <c r="B49" s="1564"/>
      <c r="C49" s="1564"/>
      <c r="D49" s="1564"/>
      <c r="E49" s="1564"/>
      <c r="F49" s="1564"/>
      <c r="G49" s="1564"/>
      <c r="H49" s="1564"/>
    </row>
    <row r="50" spans="1:8">
      <c r="A50" s="1564" t="s">
        <v>705</v>
      </c>
      <c r="B50" s="1564"/>
      <c r="C50" s="1564"/>
      <c r="D50" s="1564"/>
      <c r="E50" s="1564"/>
      <c r="F50" s="1564"/>
      <c r="G50" s="1564"/>
      <c r="H50" s="1564"/>
    </row>
    <row r="51" spans="1:8">
      <c r="A51" s="1564"/>
      <c r="B51" s="1564"/>
      <c r="C51" s="1564"/>
      <c r="D51" s="1564"/>
      <c r="E51" s="1564"/>
      <c r="F51" s="1564"/>
      <c r="G51" s="1564"/>
      <c r="H51" s="1564"/>
    </row>
    <row r="52" spans="1:8">
      <c r="A52" s="1564"/>
      <c r="B52" s="1564"/>
      <c r="C52" s="1564"/>
      <c r="D52" s="1564"/>
      <c r="E52" s="1564"/>
      <c r="F52" s="1564"/>
      <c r="G52" s="1564"/>
      <c r="H52" s="1564"/>
    </row>
  </sheetData>
  <customSheetViews>
    <customSheetView guid="{86B41AF5-FF3A-4416-A5C4-EFC15DC936A3}" showPageBreaks="1" showGridLines="0" view="pageBreakPreview">
      <selection activeCell="B8" sqref="B8:H8"/>
      <rowBreaks count="1" manualBreakCount="1">
        <brk id="27" max="16383" man="1"/>
      </rowBreaks>
      <pageMargins left="0.7" right="0.7" top="0.75" bottom="0.75" header="0.3" footer="0.3"/>
      <pageSetup paperSize="9" scale="78" orientation="portrait" r:id="rId1"/>
    </customSheetView>
  </customSheetViews>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6"/>
  <pageMargins left="0.7" right="0.7" top="0.75" bottom="0.75" header="0.3" footer="0.3"/>
  <pageSetup paperSize="9" scale="78" orientation="portrait" r:id="rId2"/>
  <rowBreaks count="1" manualBreakCount="1">
    <brk id="27" max="1638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41</vt:i4>
      </vt:variant>
    </vt:vector>
  </HeadingPairs>
  <TitlesOfParts>
    <vt:vector size="108" baseType="lpstr">
      <vt:lpstr>添付一覧</vt:lpstr>
      <vt:lpstr>様式第５号</vt:lpstr>
      <vt:lpstr>別紙１（一覧表）</vt:lpstr>
      <vt:lpstr>別紙２（勤務体制【生活介護・療養介護】）</vt:lpstr>
      <vt:lpstr>別紙２（勤務体制【生活介護・療養介護以外】）</vt:lpstr>
      <vt:lpstr>別紙３(障害支援区分）</vt:lpstr>
      <vt:lpstr>別紙４（利用状況）</vt:lpstr>
      <vt:lpstr>別紙５（人員配置（生介・療養））</vt:lpstr>
      <vt:lpstr>別紙６（福祉専門職員配置）</vt:lpstr>
      <vt:lpstr>別紙６（福祉専門職員配置（共生型短期入所））</vt:lpstr>
      <vt:lpstr>別紙７（視覚聴覚言語(Ⅰ)）</vt:lpstr>
      <vt:lpstr>別紙７（視覚聴覚言語(Ⅱ)）</vt:lpstr>
      <vt:lpstr>別紙８　（リハビリ（生介））</vt:lpstr>
      <vt:lpstr>別紙８　（リハビリ（自立（機能）））</vt:lpstr>
      <vt:lpstr>別紙９（食事提供（R6.9.30まで））</vt:lpstr>
      <vt:lpstr>別紙９（食事提供（R6.10.1以降））</vt:lpstr>
      <vt:lpstr>別紙10（重度（生介・施設入所））</vt:lpstr>
      <vt:lpstr>別紙10（重度（短期入所））</vt:lpstr>
      <vt:lpstr>別紙11（栄養）</vt:lpstr>
      <vt:lpstr>別紙12（夜勤職員）</vt:lpstr>
      <vt:lpstr>別紙13（夜間看護）</vt:lpstr>
      <vt:lpstr>別紙14（通勤者・地域移行等）</vt:lpstr>
      <vt:lpstr>別紙16（研修修了）</vt:lpstr>
      <vt:lpstr>別紙17（重度者支援体制）</vt:lpstr>
      <vt:lpstr>別紙19（目標工賃達成指導員）</vt:lpstr>
      <vt:lpstr>別紙20（平均利用期間）</vt:lpstr>
      <vt:lpstr>別紙22（延長支援（生活介護等））</vt:lpstr>
      <vt:lpstr>別紙24（看護職員配置加算（生介・生活訓練））</vt:lpstr>
      <vt:lpstr>別紙24看護職員配置加算（生活介護・生活訓練）</vt:lpstr>
      <vt:lpstr>別紙25（夜間支援等）</vt:lpstr>
      <vt:lpstr>別紙26（移行準備支援体制（Ⅰ））</vt:lpstr>
      <vt:lpstr>別紙27（送迎加算）</vt:lpstr>
      <vt:lpstr>別紙29（栄養減算）</vt:lpstr>
      <vt:lpstr>別紙30（地域生活移行）</vt:lpstr>
      <vt:lpstr>別紙31（サービス管理責任者配置等加算）</vt:lpstr>
      <vt:lpstr>別紙32（重度障害者支援加算（生活介護））</vt:lpstr>
      <vt:lpstr>別紙33（個別計画訓練支援加算 （生活訓練））</vt:lpstr>
      <vt:lpstr>別紙34（就労移行支援・基本報酬算定区分・変更）</vt:lpstr>
      <vt:lpstr>別紙35（就労移行支援・基本報酬・変更）</vt:lpstr>
      <vt:lpstr>別紙36（就労継続支援A型・基本報酬算定区分・変更）</vt:lpstr>
      <vt:lpstr>別紙36の１（スコア表）</vt:lpstr>
      <vt:lpstr>別紙36の2</vt:lpstr>
      <vt:lpstr>様式１（別紙36の1関係）</vt:lpstr>
      <vt:lpstr>様式２（別紙36の1関係）</vt:lpstr>
      <vt:lpstr>別紙37（賃金向上達成指導員配置加算）</vt:lpstr>
      <vt:lpstr>別紙38（就労移行支援体制加算（Ａ型）・変更）</vt:lpstr>
      <vt:lpstr>別紙38（就労移行支援体制加算（Ｂ型）・変更）</vt:lpstr>
      <vt:lpstr>別紙38（就労移行支援体制加算Ａ型・Ｂ型以外）</vt:lpstr>
      <vt:lpstr>別紙39（就労継続支援Ｂ型・基本報酬算定区分・変更）</vt:lpstr>
      <vt:lpstr>別紙40（就労定着支援・基本報酬算定区分）</vt:lpstr>
      <vt:lpstr>別紙41の１（就労定着支援）</vt:lpstr>
      <vt:lpstr>別紙41の２（就労定着支援(新規指定)）</vt:lpstr>
      <vt:lpstr>別紙42（就労定着実績体制加算・変更）</vt:lpstr>
      <vt:lpstr>別紙43（社会生活支援特別加算（就労系・訓練系サービス）</vt:lpstr>
      <vt:lpstr>別紙44の１（ピアサポ体制）</vt:lpstr>
      <vt:lpstr>別紙44の2（ピアサポ実施加算）</vt:lpstr>
      <vt:lpstr>別紙45 医療連携体制加算（Ⅶ）（変更・短期入所）</vt:lpstr>
      <vt:lpstr>別紙46 居住支援連携体制加算（新規・自立生活援助等）</vt:lpstr>
      <vt:lpstr>別紙47 口腔衛生管理体制（新規・入所）</vt:lpstr>
      <vt:lpstr>別紙48 日中活動支援加算（新規・短期入所）</vt:lpstr>
      <vt:lpstr>別紙49（高次脳機能）</vt:lpstr>
      <vt:lpstr>別紙50（障害者支援施設等感染対策向上加算）</vt:lpstr>
      <vt:lpstr>別紙51（地域生活支援拠点）</vt:lpstr>
      <vt:lpstr>別紙52（地域生活支援拠点等機能強化加算）</vt:lpstr>
      <vt:lpstr>別紙53（入浴支援加算）</vt:lpstr>
      <vt:lpstr>別紙54（目標工賃達成加算）</vt:lpstr>
      <vt:lpstr>別紙55（地域移行支援体制加算）</vt:lpstr>
      <vt:lpstr>'別紙49（高次脳機能）'!Excel_BuiltIn_Print_Area</vt:lpstr>
      <vt:lpstr>'別紙７（視覚聴覚言語(Ⅰ)）'!Excel_BuiltIn_Print_Area</vt:lpstr>
      <vt:lpstr>'別紙７（視覚聴覚言語(Ⅱ)）'!Excel_BuiltIn_Print_Area</vt:lpstr>
      <vt:lpstr>'別紙１（一覧表）'!Print_Area</vt:lpstr>
      <vt:lpstr>'別紙10（重度（生介・施設入所））'!Print_Area</vt:lpstr>
      <vt:lpstr>'別紙10（重度（短期入所））'!Print_Area</vt:lpstr>
      <vt:lpstr>'別紙11（栄養）'!Print_Area</vt:lpstr>
      <vt:lpstr>'別紙17（重度者支援体制）'!Print_Area</vt:lpstr>
      <vt:lpstr>'別紙19（目標工賃達成指導員）'!Print_Area</vt:lpstr>
      <vt:lpstr>'別紙24看護職員配置加算（生活介護・生活訓練）'!Print_Area</vt:lpstr>
      <vt:lpstr>'別紙26（移行準備支援体制（Ⅰ））'!Print_Area</vt:lpstr>
      <vt:lpstr>'別紙３(障害支援区分）'!Print_Area</vt:lpstr>
      <vt:lpstr>'別紙31（サービス管理責任者配置等加算）'!Print_Area</vt:lpstr>
      <vt:lpstr>'別紙32（重度障害者支援加算（生活介護））'!Print_Area</vt:lpstr>
      <vt:lpstr>'別紙33（個別計画訓練支援加算 （生活訓練））'!Print_Area</vt:lpstr>
      <vt:lpstr>'別紙34（就労移行支援・基本報酬算定区分・変更）'!Print_Area</vt:lpstr>
      <vt:lpstr>'別紙35（就労移行支援・基本報酬・変更）'!Print_Area</vt:lpstr>
      <vt:lpstr>'別紙36（就労継続支援A型・基本報酬算定区分・変更）'!Print_Area</vt:lpstr>
      <vt:lpstr>'別紙36の１（スコア表）'!Print_Area</vt:lpstr>
      <vt:lpstr>別紙36の2!Print_Area</vt:lpstr>
      <vt:lpstr>'別紙37（賃金向上達成指導員配置加算）'!Print_Area</vt:lpstr>
      <vt:lpstr>'別紙39（就労継続支援Ｂ型・基本報酬算定区分・変更）'!Print_Area</vt:lpstr>
      <vt:lpstr>'別紙40（就労定着支援・基本報酬算定区分）'!Print_Area</vt:lpstr>
      <vt:lpstr>'別紙44の１（ピアサポ体制）'!Print_Area</vt:lpstr>
      <vt:lpstr>'別紙44の2（ピアサポ実施加算）'!Print_Area</vt:lpstr>
      <vt:lpstr>'別紙49（高次脳機能）'!Print_Area</vt:lpstr>
      <vt:lpstr>'別紙５（人員配置（生介・療養））'!Print_Area</vt:lpstr>
      <vt:lpstr>'別紙50（障害者支援施設等感染対策向上加算）'!Print_Area</vt:lpstr>
      <vt:lpstr>'別紙51（地域生活支援拠点）'!Print_Area</vt:lpstr>
      <vt:lpstr>'別紙52（地域生活支援拠点等機能強化加算）'!Print_Area</vt:lpstr>
      <vt:lpstr>'別紙53（入浴支援加算）'!Print_Area</vt:lpstr>
      <vt:lpstr>'別紙54（目標工賃達成加算）'!Print_Area</vt:lpstr>
      <vt:lpstr>'別紙55（地域移行支援体制加算）'!Print_Area</vt:lpstr>
      <vt:lpstr>'別紙６（福祉専門職員配置（共生型短期入所））'!Print_Area</vt:lpstr>
      <vt:lpstr>'別紙７（視覚聴覚言語(Ⅰ)）'!Print_Area</vt:lpstr>
      <vt:lpstr>'別紙７（視覚聴覚言語(Ⅱ)）'!Print_Area</vt:lpstr>
      <vt:lpstr>'別紙８　（リハビリ（自立（機能）））'!Print_Area</vt:lpstr>
      <vt:lpstr>'別紙８　（リハビリ（生介））'!Print_Area</vt:lpstr>
      <vt:lpstr>'別紙９（食事提供（R6.10.1以降））'!Print_Area</vt:lpstr>
      <vt:lpstr>'別紙１（一覧表）'!Print_Titles</vt:lpstr>
      <vt:lpstr>'別紙３(障害支援区分）'!Print_Titles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小林　忠紘</cp:lastModifiedBy>
  <cp:lastPrinted>2024-04-02T00:04:36Z</cp:lastPrinted>
  <dcterms:created xsi:type="dcterms:W3CDTF">2006-06-14T03:20:38Z</dcterms:created>
  <dcterms:modified xsi:type="dcterms:W3CDTF">2024-04-08T02:55:18Z</dcterms:modified>
</cp:coreProperties>
</file>