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.otsu.local\jimu\F1801\C00 (交通) 施策全般\04　デマンド型乗合タクシー（道路運送法第４条_一般乗合旅客自動車運送事業_区域運行）\02 北部地域のりあいタクシー関係\R07\入札等\01入札\4月入札関係\00 書類準備\PDFデータ\"/>
    </mc:Choice>
  </mc:AlternateContent>
  <xr:revisionPtr revIDLastSave="0" documentId="13_ncr:1_{F756C7C8-C098-4833-BFAF-D6A52886EBF2}" xr6:coauthVersionLast="47" xr6:coauthVersionMax="47" xr10:uidLastSave="{00000000-0000-0000-0000-000000000000}"/>
  <bookViews>
    <workbookView xWindow="-120" yWindow="-120" windowWidth="29040" windowHeight="15720" xr2:uid="{4C99031B-3595-406E-A129-D1A50E0390BB}"/>
  </bookViews>
  <sheets>
    <sheet name="積算シート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0" i="9" l="1"/>
  <c r="S30" i="9" s="1"/>
  <c r="V30" i="9" s="1"/>
  <c r="V32" i="9"/>
  <c r="O27" i="9"/>
  <c r="S27" i="9" s="1"/>
  <c r="V27" i="9" s="1"/>
  <c r="V20" i="9"/>
  <c r="O18" i="9"/>
  <c r="S18" i="9" s="1"/>
  <c r="O17" i="9"/>
  <c r="S17" i="9" s="1"/>
  <c r="O6" i="9"/>
  <c r="O7" i="9" s="1"/>
  <c r="S7" i="9" s="1"/>
  <c r="V35" i="9" l="1"/>
  <c r="S6" i="9"/>
  <c r="V17" i="9"/>
  <c r="O8" i="9"/>
  <c r="S8" i="9" s="1"/>
  <c r="O9" i="9" l="1"/>
  <c r="S9" i="9" s="1"/>
  <c r="O10" i="9" l="1"/>
  <c r="S10" i="9" l="1"/>
  <c r="O11" i="9"/>
  <c r="S11" i="9" l="1"/>
  <c r="O12" i="9"/>
  <c r="S12" i="9" l="1"/>
  <c r="O13" i="9"/>
  <c r="S13" i="9" l="1"/>
  <c r="O14" i="9"/>
  <c r="S14" i="9" s="1"/>
  <c r="V6" i="9" l="1"/>
  <c r="V23" i="9" s="1"/>
  <c r="P39" i="9" s="1"/>
  <c r="Y39" i="9" l="1"/>
</calcChain>
</file>

<file path=xl/sharedStrings.xml><?xml version="1.0" encoding="utf-8"?>
<sst xmlns="http://schemas.openxmlformats.org/spreadsheetml/2006/main" count="105" uniqueCount="75">
  <si>
    <t>円</t>
    <rPh sb="0" eb="1">
      <t>エン</t>
    </rPh>
    <phoneticPr fontId="1"/>
  </si>
  <si>
    <t>葛川・伊香立地域</t>
    <rPh sb="0" eb="2">
      <t>カツラガワ</t>
    </rPh>
    <rPh sb="3" eb="6">
      <t>イカダチ</t>
    </rPh>
    <rPh sb="6" eb="8">
      <t>チイキ</t>
    </rPh>
    <phoneticPr fontId="1"/>
  </si>
  <si>
    <t>仰木地域</t>
    <rPh sb="0" eb="2">
      <t>オウギ</t>
    </rPh>
    <rPh sb="2" eb="4">
      <t>チイキ</t>
    </rPh>
    <phoneticPr fontId="1"/>
  </si>
  <si>
    <t>葛川・伊香立</t>
    <rPh sb="0" eb="2">
      <t>カツラガワ</t>
    </rPh>
    <phoneticPr fontId="1"/>
  </si>
  <si>
    <t>運行経費</t>
    <rPh sb="0" eb="2">
      <t>ウンコウ</t>
    </rPh>
    <rPh sb="2" eb="4">
      <t>ケイヒ</t>
    </rPh>
    <phoneticPr fontId="1"/>
  </si>
  <si>
    <t>運行単価</t>
    <rPh sb="0" eb="2">
      <t>ウンコウ</t>
    </rPh>
    <rPh sb="2" eb="4">
      <t>タンカ</t>
    </rPh>
    <phoneticPr fontId="1"/>
  </si>
  <si>
    <t>運賃収入</t>
    <rPh sb="0" eb="2">
      <t>ウンチン</t>
    </rPh>
    <rPh sb="2" eb="4">
      <t>シュウニュウ</t>
    </rPh>
    <phoneticPr fontId="1"/>
  </si>
  <si>
    <t>委託料</t>
    <rPh sb="0" eb="3">
      <t>イタクリョウ</t>
    </rPh>
    <phoneticPr fontId="1"/>
  </si>
  <si>
    <t>仰木</t>
    <rPh sb="0" eb="2">
      <t>オウギ</t>
    </rPh>
    <phoneticPr fontId="1"/>
  </si>
  <si>
    <t>【北部】</t>
    <rPh sb="1" eb="3">
      <t>ホクブ</t>
    </rPh>
    <phoneticPr fontId="1"/>
  </si>
  <si>
    <t>単価項目</t>
    <rPh sb="0" eb="2">
      <t>タンカ</t>
    </rPh>
    <rPh sb="2" eb="4">
      <t>コウモク</t>
    </rPh>
    <phoneticPr fontId="1"/>
  </si>
  <si>
    <t>単価（円）A</t>
    <rPh sb="0" eb="2">
      <t>タンカ</t>
    </rPh>
    <rPh sb="3" eb="4">
      <t>エン</t>
    </rPh>
    <phoneticPr fontId="1"/>
  </si>
  <si>
    <t>運行経費計（円）
［a］</t>
    <rPh sb="0" eb="2">
      <t>ウンコウ</t>
    </rPh>
    <rPh sb="2" eb="4">
      <t>ケイヒ</t>
    </rPh>
    <rPh sb="4" eb="5">
      <t>ケイ</t>
    </rPh>
    <rPh sb="6" eb="7">
      <t>エン</t>
    </rPh>
    <phoneticPr fontId="1"/>
  </si>
  <si>
    <t>運行単価</t>
    <phoneticPr fontId="1"/>
  </si>
  <si>
    <t>単価（円）D</t>
    <rPh sb="0" eb="2">
      <t>タンカ</t>
    </rPh>
    <rPh sb="3" eb="4">
      <t>エン</t>
    </rPh>
    <phoneticPr fontId="1"/>
  </si>
  <si>
    <t>委託料（葛川・伊香立・仰木地域）</t>
    <phoneticPr fontId="1"/>
  </si>
  <si>
    <t>運行単価１</t>
    <rPh sb="0" eb="2">
      <t>ウンコウ</t>
    </rPh>
    <rPh sb="2" eb="4">
      <t>タンカ</t>
    </rPh>
    <phoneticPr fontId="1"/>
  </si>
  <si>
    <t>運行単価２</t>
    <rPh sb="0" eb="2">
      <t>ウンコウ</t>
    </rPh>
    <rPh sb="2" eb="4">
      <t>タンカ</t>
    </rPh>
    <phoneticPr fontId="1"/>
  </si>
  <si>
    <t>運行単価３</t>
    <rPh sb="0" eb="2">
      <t>ウンコウ</t>
    </rPh>
    <rPh sb="2" eb="4">
      <t>タンカ</t>
    </rPh>
    <phoneticPr fontId="1"/>
  </si>
  <si>
    <t>運行単価１+運行単価２</t>
    <rPh sb="0" eb="2">
      <t>ウンコウ</t>
    </rPh>
    <rPh sb="2" eb="4">
      <t>タンカ</t>
    </rPh>
    <rPh sb="6" eb="8">
      <t>ウンコウ</t>
    </rPh>
    <rPh sb="8" eb="10">
      <t>タンカ</t>
    </rPh>
    <phoneticPr fontId="1"/>
  </si>
  <si>
    <t>運行単価１+（運行単価２×２）</t>
    <rPh sb="0" eb="2">
      <t>ウンコウ</t>
    </rPh>
    <rPh sb="2" eb="4">
      <t>タンカ</t>
    </rPh>
    <rPh sb="7" eb="9">
      <t>ウンコウ</t>
    </rPh>
    <rPh sb="9" eb="11">
      <t>タンカ</t>
    </rPh>
    <phoneticPr fontId="1"/>
  </si>
  <si>
    <t>運行単価１+（運行単価２×３）</t>
    <rPh sb="0" eb="2">
      <t>ウンコウ</t>
    </rPh>
    <rPh sb="2" eb="4">
      <t>タンカ</t>
    </rPh>
    <rPh sb="7" eb="9">
      <t>ウンコウ</t>
    </rPh>
    <rPh sb="9" eb="11">
      <t>タンカ</t>
    </rPh>
    <phoneticPr fontId="1"/>
  </si>
  <si>
    <t>運行単価１+（運行単価２×４）</t>
    <rPh sb="0" eb="2">
      <t>ウンコウ</t>
    </rPh>
    <rPh sb="2" eb="4">
      <t>タンカ</t>
    </rPh>
    <rPh sb="7" eb="9">
      <t>ウンコウ</t>
    </rPh>
    <rPh sb="9" eb="11">
      <t>タンカ</t>
    </rPh>
    <phoneticPr fontId="1"/>
  </si>
  <si>
    <t>運行単価１+（運行単価２×５）</t>
    <rPh sb="0" eb="2">
      <t>ウンコウ</t>
    </rPh>
    <rPh sb="2" eb="4">
      <t>タンカ</t>
    </rPh>
    <rPh sb="7" eb="9">
      <t>ウンコウ</t>
    </rPh>
    <rPh sb="9" eb="11">
      <t>タンカ</t>
    </rPh>
    <phoneticPr fontId="1"/>
  </si>
  <si>
    <t>運行単価１+（運行単価２×６）</t>
    <rPh sb="0" eb="2">
      <t>ウンコウ</t>
    </rPh>
    <rPh sb="2" eb="4">
      <t>タンカ</t>
    </rPh>
    <rPh sb="7" eb="9">
      <t>ウンコウ</t>
    </rPh>
    <rPh sb="9" eb="11">
      <t>タンカ</t>
    </rPh>
    <phoneticPr fontId="1"/>
  </si>
  <si>
    <t>運行単価１+（運行単価２×７）</t>
    <rPh sb="0" eb="2">
      <t>ウンコウ</t>
    </rPh>
    <rPh sb="2" eb="4">
      <t>タンカ</t>
    </rPh>
    <rPh sb="7" eb="9">
      <t>ウンコウ</t>
    </rPh>
    <rPh sb="9" eb="11">
      <t>タンカ</t>
    </rPh>
    <phoneticPr fontId="1"/>
  </si>
  <si>
    <t>運行単価１+（運行単価２×８）</t>
    <rPh sb="0" eb="2">
      <t>ウンコウ</t>
    </rPh>
    <rPh sb="2" eb="4">
      <t>タンカ</t>
    </rPh>
    <rPh sb="7" eb="9">
      <t>ウンコウ</t>
    </rPh>
    <rPh sb="9" eb="11">
      <t>タンカ</t>
    </rPh>
    <phoneticPr fontId="1"/>
  </si>
  <si>
    <t>運行単価３</t>
    <phoneticPr fontId="1"/>
  </si>
  <si>
    <t>迎車単価１</t>
    <rPh sb="0" eb="2">
      <t>ゲイシャ</t>
    </rPh>
    <rPh sb="2" eb="4">
      <t>タンカ</t>
    </rPh>
    <phoneticPr fontId="1"/>
  </si>
  <si>
    <t>迎車単価２</t>
    <rPh sb="0" eb="2">
      <t>ゲイシャ</t>
    </rPh>
    <rPh sb="2" eb="4">
      <t>タンカ</t>
    </rPh>
    <phoneticPr fontId="1"/>
  </si>
  <si>
    <t>運行
エリア</t>
    <rPh sb="0" eb="2">
      <t>ウンコウ</t>
    </rPh>
    <phoneticPr fontId="1"/>
  </si>
  <si>
    <t>２エリア</t>
    <phoneticPr fontId="1"/>
  </si>
  <si>
    <t>３エリア</t>
  </si>
  <si>
    <t>４エリア</t>
  </si>
  <si>
    <t>５エリア</t>
  </si>
  <si>
    <t>６エリア</t>
  </si>
  <si>
    <t>７エリア</t>
  </si>
  <si>
    <t>８エリア</t>
  </si>
  <si>
    <t>９エリア</t>
  </si>
  <si>
    <t>エリアごとの運行経費（円）
C=A×B</t>
    <rPh sb="6" eb="8">
      <t>ウンコウ</t>
    </rPh>
    <rPh sb="8" eb="10">
      <t>ケイヒ</t>
    </rPh>
    <rPh sb="11" eb="12">
      <t>エン</t>
    </rPh>
    <phoneticPr fontId="1"/>
  </si>
  <si>
    <t>1エリア</t>
    <phoneticPr fontId="1"/>
  </si>
  <si>
    <t>消費税抜き</t>
    <rPh sb="0" eb="3">
      <t>ショウヒゼイ</t>
    </rPh>
    <rPh sb="3" eb="4">
      <t>ヌ</t>
    </rPh>
    <phoneticPr fontId="1"/>
  </si>
  <si>
    <t>8月</t>
  </si>
  <si>
    <t>9月</t>
  </si>
  <si>
    <t>迎車料金</t>
    <rPh sb="0" eb="2">
      <t>ゲイシャ</t>
    </rPh>
    <rPh sb="2" eb="4">
      <t>リョウキン</t>
    </rPh>
    <phoneticPr fontId="1"/>
  </si>
  <si>
    <t>早朝便A</t>
    <rPh sb="0" eb="3">
      <t>ソウチョウビン</t>
    </rPh>
    <phoneticPr fontId="1"/>
  </si>
  <si>
    <t>早朝便B</t>
    <rPh sb="0" eb="3">
      <t>ソウチョウビン</t>
    </rPh>
    <phoneticPr fontId="1"/>
  </si>
  <si>
    <t>迎車単価1</t>
    <rPh sb="0" eb="2">
      <t>ゲイシャ</t>
    </rPh>
    <rPh sb="2" eb="4">
      <t>タンカ</t>
    </rPh>
    <phoneticPr fontId="1"/>
  </si>
  <si>
    <t>迎車単価2</t>
    <rPh sb="0" eb="2">
      <t>ゲイシャ</t>
    </rPh>
    <rPh sb="2" eb="4">
      <t>タンカ</t>
    </rPh>
    <phoneticPr fontId="1"/>
  </si>
  <si>
    <t>便名</t>
    <rPh sb="0" eb="2">
      <t>ビンメイ</t>
    </rPh>
    <phoneticPr fontId="1"/>
  </si>
  <si>
    <t>迎車料金（円）
F=D×E</t>
    <rPh sb="0" eb="2">
      <t>ゲイシャ</t>
    </rPh>
    <rPh sb="2" eb="4">
      <t>リョウキン</t>
    </rPh>
    <rPh sb="5" eb="6">
      <t>エン</t>
    </rPh>
    <phoneticPr fontId="1"/>
  </si>
  <si>
    <t>迎車料金計（円）
［ｂ］</t>
    <rPh sb="0" eb="2">
      <t>ゲイシャ</t>
    </rPh>
    <rPh sb="2" eb="4">
      <t>リョウキン</t>
    </rPh>
    <rPh sb="4" eb="5">
      <t>ケイ</t>
    </rPh>
    <rPh sb="6" eb="7">
      <t>エン</t>
    </rPh>
    <phoneticPr fontId="1"/>
  </si>
  <si>
    <t>運賃収入計（円）［ｃ］</t>
    <rPh sb="0" eb="4">
      <t>ウンチンシュウニュウ</t>
    </rPh>
    <rPh sb="4" eb="5">
      <t>ケイ</t>
    </rPh>
    <rPh sb="6" eb="7">
      <t>エン</t>
    </rPh>
    <phoneticPr fontId="1"/>
  </si>
  <si>
    <t>単価（円）G</t>
    <rPh sb="0" eb="2">
      <t>タンカ</t>
    </rPh>
    <rPh sb="3" eb="4">
      <t>エン</t>
    </rPh>
    <phoneticPr fontId="1"/>
  </si>
  <si>
    <t>エリアごとの運行経費（円）
I=G×H</t>
    <rPh sb="6" eb="8">
      <t>ウンコウ</t>
    </rPh>
    <rPh sb="8" eb="10">
      <t>ケイヒ</t>
    </rPh>
    <rPh sb="11" eb="12">
      <t>エン</t>
    </rPh>
    <phoneticPr fontId="1"/>
  </si>
  <si>
    <t>運行経費計(円)［e］</t>
    <rPh sb="0" eb="2">
      <t>ウンコウ</t>
    </rPh>
    <rPh sb="2" eb="4">
      <t>ケイヒ</t>
    </rPh>
    <rPh sb="4" eb="5">
      <t>ケイ</t>
    </rPh>
    <rPh sb="6" eb="7">
      <t>エン</t>
    </rPh>
    <phoneticPr fontId="1"/>
  </si>
  <si>
    <t>上仰木発７時</t>
    <rPh sb="0" eb="1">
      <t>カミ</t>
    </rPh>
    <rPh sb="1" eb="3">
      <t>オオギ</t>
    </rPh>
    <rPh sb="3" eb="4">
      <t>ハツ</t>
    </rPh>
    <rPh sb="5" eb="6">
      <t>ジ</t>
    </rPh>
    <phoneticPr fontId="1"/>
  </si>
  <si>
    <t>迎車料金計（円）
［f］</t>
    <rPh sb="0" eb="2">
      <t>ゲイシャ</t>
    </rPh>
    <rPh sb="2" eb="4">
      <t>リョウキン</t>
    </rPh>
    <rPh sb="4" eb="5">
      <t>ケイ</t>
    </rPh>
    <rPh sb="6" eb="7">
      <t>エン</t>
    </rPh>
    <phoneticPr fontId="1"/>
  </si>
  <si>
    <t>運賃収入計（円）［g］</t>
    <rPh sb="0" eb="4">
      <t>ウンチンシュウニュウ</t>
    </rPh>
    <rPh sb="4" eb="5">
      <t>ケイ</t>
    </rPh>
    <rPh sb="6" eb="7">
      <t>エン</t>
    </rPh>
    <phoneticPr fontId="1"/>
  </si>
  <si>
    <t>迎車単価3</t>
    <rPh sb="0" eb="2">
      <t>ゲイシャ</t>
    </rPh>
    <rPh sb="2" eb="4">
      <t>タンカ</t>
    </rPh>
    <phoneticPr fontId="1"/>
  </si>
  <si>
    <t>10月</t>
  </si>
  <si>
    <t>11月</t>
  </si>
  <si>
    <t>12月</t>
  </si>
  <si>
    <t>1月</t>
  </si>
  <si>
    <t>2月</t>
  </si>
  <si>
    <t>7月</t>
    <rPh sb="1" eb="2">
      <t>ガツ</t>
    </rPh>
    <phoneticPr fontId="1"/>
  </si>
  <si>
    <t>運行回数　B
（R6.7月～R7.3月）</t>
    <rPh sb="0" eb="2">
      <t>ウンコウ</t>
    </rPh>
    <rPh sb="2" eb="4">
      <t>カイスウ</t>
    </rPh>
    <rPh sb="12" eb="13">
      <t>ガツ</t>
    </rPh>
    <rPh sb="18" eb="19">
      <t>ガツ</t>
    </rPh>
    <phoneticPr fontId="1"/>
  </si>
  <si>
    <t>運行回数　E
（R6.7月～R7.3月）</t>
    <rPh sb="0" eb="2">
      <t>ウンコウ</t>
    </rPh>
    <rPh sb="2" eb="4">
      <t>カイスウ</t>
    </rPh>
    <phoneticPr fontId="1"/>
  </si>
  <si>
    <t>R6.7月～R7.3月実績</t>
    <rPh sb="11" eb="13">
      <t>ジッセキ</t>
    </rPh>
    <phoneticPr fontId="1"/>
  </si>
  <si>
    <t>３月</t>
    <phoneticPr fontId="1"/>
  </si>
  <si>
    <t>9か月委託料（円）［d=(a+b)-c］</t>
    <rPh sb="2" eb="3">
      <t>ゲツ</t>
    </rPh>
    <rPh sb="3" eb="6">
      <t>イタクリョウ</t>
    </rPh>
    <rPh sb="7" eb="8">
      <t>エン</t>
    </rPh>
    <phoneticPr fontId="1"/>
  </si>
  <si>
    <t>運行回数　H
（R6.7月～R7.3月）</t>
    <rPh sb="0" eb="2">
      <t>ウンコウ</t>
    </rPh>
    <rPh sb="2" eb="4">
      <t>カイスウ</t>
    </rPh>
    <phoneticPr fontId="1"/>
  </si>
  <si>
    <t>9か月委託料（円）［h=(e+f)-g］</t>
    <rPh sb="2" eb="3">
      <t>ゲツ</t>
    </rPh>
    <rPh sb="3" eb="6">
      <t>イタクリョウ</t>
    </rPh>
    <rPh sb="7" eb="8">
      <t>エン</t>
    </rPh>
    <phoneticPr fontId="1"/>
  </si>
  <si>
    <r>
      <rPr>
        <b/>
        <sz val="18"/>
        <color rgb="FFFF0000"/>
        <rFont val="BIZ UDPゴシック"/>
        <family val="3"/>
        <charset val="128"/>
      </rPr>
      <t>入札金額　　</t>
    </r>
    <r>
      <rPr>
        <sz val="18"/>
        <color theme="1"/>
        <rFont val="BIZ UDPゴシック"/>
        <family val="3"/>
        <charset val="128"/>
      </rPr>
      <t>9か月委託料（円）［i=d+h］</t>
    </r>
    <phoneticPr fontId="1"/>
  </si>
  <si>
    <t>葛川・伊香立・仰木地域におけるデマンド型乗合タクシー　運行経費計算シート</t>
    <rPh sb="0" eb="1">
      <t>クズ</t>
    </rPh>
    <rPh sb="1" eb="2">
      <t>カワ</t>
    </rPh>
    <rPh sb="3" eb="5">
      <t>イコウ</t>
    </rPh>
    <rPh sb="5" eb="6">
      <t>リツ</t>
    </rPh>
    <rPh sb="7" eb="9">
      <t>オオギ</t>
    </rPh>
    <rPh sb="9" eb="11">
      <t>チイキ</t>
    </rPh>
    <rPh sb="19" eb="20">
      <t>ガタ</t>
    </rPh>
    <rPh sb="20" eb="22">
      <t>ノリアイ</t>
    </rPh>
    <rPh sb="27" eb="29">
      <t>ウンコウ</t>
    </rPh>
    <rPh sb="29" eb="31">
      <t>ケイヒ</t>
    </rPh>
    <rPh sb="31" eb="33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</si>
</sst>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 style="thin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0" xfId="1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5" borderId="0" xfId="0" applyFont="1" applyFill="1">
      <alignment vertical="center"/>
    </xf>
    <xf numFmtId="0" fontId="3" fillId="3" borderId="39" xfId="0" applyFont="1" applyFill="1" applyBorder="1">
      <alignment vertical="center"/>
    </xf>
    <xf numFmtId="0" fontId="3" fillId="5" borderId="0" xfId="0" applyFont="1" applyFill="1" applyAlignment="1">
      <alignment horizontal="center" vertical="center"/>
    </xf>
    <xf numFmtId="38" fontId="3" fillId="5" borderId="0" xfId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16" xfId="1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38" fontId="3" fillId="7" borderId="1" xfId="0" applyNumberFormat="1" applyFont="1" applyFill="1" applyBorder="1" applyAlignment="1">
      <alignment horizontal="right"/>
    </xf>
    <xf numFmtId="0" fontId="3" fillId="7" borderId="15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shrinkToFit="1"/>
    </xf>
    <xf numFmtId="0" fontId="3" fillId="7" borderId="15" xfId="0" applyFont="1" applyFill="1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38" fontId="7" fillId="4" borderId="48" xfId="0" applyNumberFormat="1" applyFont="1" applyFill="1" applyBorder="1" applyAlignment="1">
      <alignment horizontal="center" vertical="center"/>
    </xf>
    <xf numFmtId="38" fontId="7" fillId="4" borderId="0" xfId="0" applyNumberFormat="1" applyFont="1" applyFill="1" applyAlignment="1">
      <alignment horizontal="center" vertical="center"/>
    </xf>
    <xf numFmtId="38" fontId="7" fillId="4" borderId="39" xfId="0" applyNumberFormat="1" applyFont="1" applyFill="1" applyBorder="1" applyAlignment="1">
      <alignment horizontal="center" vertical="center"/>
    </xf>
    <xf numFmtId="38" fontId="7" fillId="4" borderId="49" xfId="0" applyNumberFormat="1" applyFont="1" applyFill="1" applyBorder="1" applyAlignment="1">
      <alignment horizontal="center" vertical="center"/>
    </xf>
    <xf numFmtId="38" fontId="7" fillId="4" borderId="44" xfId="0" applyNumberFormat="1" applyFont="1" applyFill="1" applyBorder="1" applyAlignment="1">
      <alignment horizontal="center" vertical="center"/>
    </xf>
    <xf numFmtId="38" fontId="7" fillId="4" borderId="50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38" fontId="3" fillId="0" borderId="25" xfId="1" applyFont="1" applyBorder="1" applyAlignment="1">
      <alignment horizontal="center" vertical="center" wrapText="1"/>
    </xf>
    <xf numFmtId="38" fontId="3" fillId="0" borderId="46" xfId="1" applyFont="1" applyBorder="1" applyAlignment="1">
      <alignment horizontal="center" vertical="center" wrapText="1"/>
    </xf>
    <xf numFmtId="38" fontId="3" fillId="0" borderId="26" xfId="1" applyFont="1" applyBorder="1" applyAlignment="1">
      <alignment horizontal="center" vertical="center" wrapText="1"/>
    </xf>
    <xf numFmtId="38" fontId="3" fillId="0" borderId="47" xfId="1" applyFont="1" applyBorder="1" applyAlignment="1">
      <alignment horizontal="center" vertical="center" wrapText="1"/>
    </xf>
    <xf numFmtId="38" fontId="3" fillId="0" borderId="25" xfId="1" applyFont="1" applyBorder="1" applyAlignment="1">
      <alignment horizontal="right"/>
    </xf>
    <xf numFmtId="38" fontId="3" fillId="0" borderId="46" xfId="1" applyFont="1" applyBorder="1" applyAlignment="1">
      <alignment horizontal="right"/>
    </xf>
    <xf numFmtId="38" fontId="3" fillId="0" borderId="26" xfId="1" applyFont="1" applyBorder="1" applyAlignment="1">
      <alignment horizontal="right"/>
    </xf>
    <xf numFmtId="38" fontId="3" fillId="0" borderId="47" xfId="1" applyFont="1" applyBorder="1" applyAlignment="1">
      <alignment horizontal="right"/>
    </xf>
    <xf numFmtId="38" fontId="3" fillId="0" borderId="16" xfId="1" applyFont="1" applyFill="1" applyBorder="1" applyAlignment="1">
      <alignment horizontal="right" vertical="center"/>
    </xf>
    <xf numFmtId="38" fontId="3" fillId="0" borderId="22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26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38" fontId="3" fillId="2" borderId="3" xfId="1" applyFont="1" applyFill="1" applyBorder="1" applyAlignment="1" applyProtection="1">
      <alignment horizontal="center" vertical="center"/>
      <protection locked="0"/>
    </xf>
    <xf numFmtId="38" fontId="3" fillId="2" borderId="34" xfId="1" applyFont="1" applyFill="1" applyBorder="1" applyAlignment="1" applyProtection="1">
      <alignment horizontal="center" vertical="center"/>
      <protection locked="0"/>
    </xf>
    <xf numFmtId="38" fontId="3" fillId="2" borderId="35" xfId="1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3" fillId="2" borderId="9" xfId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38" fontId="3" fillId="2" borderId="26" xfId="1" applyFont="1" applyFill="1" applyBorder="1" applyAlignment="1" applyProtection="1">
      <alignment horizontal="center" vertical="center"/>
      <protection locked="0"/>
    </xf>
    <xf numFmtId="38" fontId="3" fillId="2" borderId="5" xfId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38" fontId="3" fillId="0" borderId="1" xfId="1" applyFont="1" applyBorder="1" applyAlignment="1">
      <alignment horizontal="right"/>
    </xf>
    <xf numFmtId="38" fontId="3" fillId="0" borderId="15" xfId="1" applyFont="1" applyBorder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6" borderId="15" xfId="0" applyFont="1" applyFill="1" applyBorder="1" applyAlignment="1">
      <alignment horizontal="center" vertical="center" shrinkToFit="1"/>
    </xf>
    <xf numFmtId="38" fontId="3" fillId="6" borderId="1" xfId="0" applyNumberFormat="1" applyFont="1" applyFill="1" applyBorder="1" applyAlignment="1">
      <alignment horizontal="right"/>
    </xf>
    <xf numFmtId="0" fontId="3" fillId="6" borderId="15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267E0-D330-40FE-80BB-24A4629C7BC0}">
  <sheetPr>
    <tabColor rgb="FFFFC000"/>
    <pageSetUpPr fitToPage="1"/>
  </sheetPr>
  <dimension ref="B1:Z50"/>
  <sheetViews>
    <sheetView tabSelected="1" zoomScale="70" zoomScaleNormal="70" workbookViewId="0">
      <selection activeCell="B1" sqref="B1"/>
    </sheetView>
  </sheetViews>
  <sheetFormatPr defaultColWidth="9" defaultRowHeight="17.25" customHeight="1" x14ac:dyDescent="0.4"/>
  <cols>
    <col min="1" max="12" width="9" style="1"/>
    <col min="13" max="13" width="18.5" style="1" customWidth="1"/>
    <col min="14" max="14" width="23.125" style="1" bestFit="1" customWidth="1"/>
    <col min="15" max="21" width="13.25" style="1" customWidth="1"/>
    <col min="22" max="23" width="18.25" style="1" customWidth="1"/>
    <col min="24" max="24" width="9" style="1"/>
    <col min="25" max="25" width="13.625" style="1" bestFit="1" customWidth="1"/>
    <col min="26" max="26" width="10.875" style="1" bestFit="1" customWidth="1"/>
    <col min="27" max="16384" width="9" style="1"/>
  </cols>
  <sheetData>
    <row r="1" spans="2:25" ht="21" x14ac:dyDescent="0.4">
      <c r="B1" s="17" t="s">
        <v>74</v>
      </c>
    </row>
    <row r="2" spans="2:25" ht="17.25" customHeight="1" x14ac:dyDescent="0.4">
      <c r="V2" s="2"/>
    </row>
    <row r="3" spans="2:25" ht="17.25" customHeight="1" thickBot="1" x14ac:dyDescent="0.45">
      <c r="B3" s="1" t="s">
        <v>9</v>
      </c>
    </row>
    <row r="4" spans="2:25" ht="17.25" customHeight="1" x14ac:dyDescent="0.4">
      <c r="B4" s="104" t="s">
        <v>1</v>
      </c>
      <c r="C4" s="105"/>
      <c r="D4" s="105"/>
      <c r="E4" s="105"/>
      <c r="F4" s="105"/>
      <c r="G4" s="106"/>
      <c r="H4" s="8"/>
      <c r="I4" s="121" t="s">
        <v>3</v>
      </c>
      <c r="J4" s="122"/>
      <c r="K4" s="122" t="s">
        <v>4</v>
      </c>
      <c r="L4" s="122"/>
      <c r="M4" s="123" t="s">
        <v>30</v>
      </c>
      <c r="N4" s="125" t="s">
        <v>5</v>
      </c>
      <c r="O4" s="126"/>
      <c r="P4" s="117" t="s">
        <v>66</v>
      </c>
      <c r="Q4" s="117"/>
      <c r="R4" s="117"/>
      <c r="S4" s="114" t="s">
        <v>39</v>
      </c>
      <c r="T4" s="114"/>
      <c r="U4" s="115"/>
      <c r="V4" s="117" t="s">
        <v>12</v>
      </c>
      <c r="W4" s="118"/>
    </row>
    <row r="5" spans="2:25" ht="17.25" customHeight="1" x14ac:dyDescent="0.4">
      <c r="B5" s="107"/>
      <c r="C5" s="108"/>
      <c r="D5" s="108"/>
      <c r="E5" s="108"/>
      <c r="F5" s="108"/>
      <c r="G5" s="109"/>
      <c r="H5" s="8"/>
      <c r="I5" s="47"/>
      <c r="J5" s="32"/>
      <c r="K5" s="32"/>
      <c r="L5" s="32"/>
      <c r="M5" s="124"/>
      <c r="N5" s="6" t="s">
        <v>10</v>
      </c>
      <c r="O5" s="3" t="s">
        <v>11</v>
      </c>
      <c r="P5" s="62"/>
      <c r="Q5" s="62"/>
      <c r="R5" s="62"/>
      <c r="S5" s="116"/>
      <c r="T5" s="116"/>
      <c r="U5" s="116"/>
      <c r="V5" s="32"/>
      <c r="W5" s="63"/>
    </row>
    <row r="6" spans="2:25" ht="17.25" customHeight="1" x14ac:dyDescent="0.4">
      <c r="B6" s="96" t="s">
        <v>16</v>
      </c>
      <c r="C6" s="85"/>
      <c r="D6" s="86"/>
      <c r="E6" s="90"/>
      <c r="F6" s="91"/>
      <c r="G6" s="94" t="s">
        <v>0</v>
      </c>
      <c r="H6" s="8"/>
      <c r="I6" s="47"/>
      <c r="J6" s="32"/>
      <c r="K6" s="32"/>
      <c r="L6" s="32"/>
      <c r="M6" s="6" t="s">
        <v>40</v>
      </c>
      <c r="N6" s="6" t="s">
        <v>16</v>
      </c>
      <c r="O6" s="4">
        <f>E6</f>
        <v>0</v>
      </c>
      <c r="P6" s="18">
        <v>2</v>
      </c>
      <c r="Q6" s="18"/>
      <c r="R6" s="18"/>
      <c r="S6" s="83">
        <f>O6*P6</f>
        <v>0</v>
      </c>
      <c r="T6" s="83"/>
      <c r="U6" s="83"/>
      <c r="V6" s="119">
        <f>SUM(S6:U14)</f>
        <v>0</v>
      </c>
      <c r="W6" s="120"/>
    </row>
    <row r="7" spans="2:25" ht="17.25" customHeight="1" x14ac:dyDescent="0.4">
      <c r="B7" s="110"/>
      <c r="C7" s="88"/>
      <c r="D7" s="89"/>
      <c r="E7" s="111"/>
      <c r="F7" s="112"/>
      <c r="G7" s="113"/>
      <c r="H7" s="8"/>
      <c r="I7" s="47"/>
      <c r="J7" s="32"/>
      <c r="K7" s="32"/>
      <c r="L7" s="32"/>
      <c r="M7" s="6" t="s">
        <v>31</v>
      </c>
      <c r="N7" s="7" t="s">
        <v>19</v>
      </c>
      <c r="O7" s="4">
        <f t="shared" ref="O7:O14" si="0">O6+$E$8</f>
        <v>0</v>
      </c>
      <c r="P7" s="18">
        <v>94</v>
      </c>
      <c r="Q7" s="18"/>
      <c r="R7" s="18"/>
      <c r="S7" s="83">
        <f>O7*P7</f>
        <v>0</v>
      </c>
      <c r="T7" s="83"/>
      <c r="U7" s="83"/>
      <c r="V7" s="119"/>
      <c r="W7" s="120"/>
    </row>
    <row r="8" spans="2:25" ht="17.25" customHeight="1" x14ac:dyDescent="0.4">
      <c r="B8" s="96" t="s">
        <v>17</v>
      </c>
      <c r="C8" s="85"/>
      <c r="D8" s="86"/>
      <c r="E8" s="90"/>
      <c r="F8" s="91"/>
      <c r="G8" s="94" t="s">
        <v>0</v>
      </c>
      <c r="H8" s="8"/>
      <c r="I8" s="47"/>
      <c r="J8" s="32"/>
      <c r="K8" s="32"/>
      <c r="L8" s="32"/>
      <c r="M8" s="6" t="s">
        <v>32</v>
      </c>
      <c r="N8" s="7" t="s">
        <v>20</v>
      </c>
      <c r="O8" s="4">
        <f t="shared" si="0"/>
        <v>0</v>
      </c>
      <c r="P8" s="18">
        <v>1379</v>
      </c>
      <c r="Q8" s="18"/>
      <c r="R8" s="18"/>
      <c r="S8" s="83">
        <f>O8*P8</f>
        <v>0</v>
      </c>
      <c r="T8" s="83"/>
      <c r="U8" s="83"/>
      <c r="V8" s="119"/>
      <c r="W8" s="120"/>
    </row>
    <row r="9" spans="2:25" ht="17.25" customHeight="1" thickBot="1" x14ac:dyDescent="0.45">
      <c r="B9" s="97"/>
      <c r="C9" s="98"/>
      <c r="D9" s="99"/>
      <c r="E9" s="92"/>
      <c r="F9" s="93"/>
      <c r="G9" s="95"/>
      <c r="H9" s="8"/>
      <c r="I9" s="47"/>
      <c r="J9" s="32"/>
      <c r="K9" s="32"/>
      <c r="L9" s="32"/>
      <c r="M9" s="6" t="s">
        <v>33</v>
      </c>
      <c r="N9" s="7" t="s">
        <v>21</v>
      </c>
      <c r="O9" s="4">
        <f t="shared" si="0"/>
        <v>0</v>
      </c>
      <c r="P9" s="18">
        <v>5</v>
      </c>
      <c r="Q9" s="18"/>
      <c r="R9" s="18"/>
      <c r="S9" s="83">
        <f>O9*P9</f>
        <v>0</v>
      </c>
      <c r="T9" s="83"/>
      <c r="U9" s="83"/>
      <c r="V9" s="119"/>
      <c r="W9" s="120"/>
    </row>
    <row r="10" spans="2:25" ht="17.25" customHeight="1" x14ac:dyDescent="0.4">
      <c r="B10" s="96" t="s">
        <v>28</v>
      </c>
      <c r="C10" s="85"/>
      <c r="D10" s="86"/>
      <c r="E10" s="90"/>
      <c r="F10" s="91"/>
      <c r="G10" s="94" t="s">
        <v>0</v>
      </c>
      <c r="H10" s="8"/>
      <c r="I10" s="47"/>
      <c r="J10" s="32"/>
      <c r="K10" s="32"/>
      <c r="L10" s="32"/>
      <c r="M10" s="6" t="s">
        <v>34</v>
      </c>
      <c r="N10" s="7" t="s">
        <v>22</v>
      </c>
      <c r="O10" s="4">
        <f t="shared" si="0"/>
        <v>0</v>
      </c>
      <c r="P10" s="18">
        <v>0</v>
      </c>
      <c r="Q10" s="18"/>
      <c r="R10" s="18"/>
      <c r="S10" s="83">
        <f t="shared" ref="S10:S14" si="1">O10*P10</f>
        <v>0</v>
      </c>
      <c r="T10" s="83"/>
      <c r="U10" s="83"/>
      <c r="V10" s="119"/>
      <c r="W10" s="120"/>
    </row>
    <row r="11" spans="2:25" ht="17.25" customHeight="1" x14ac:dyDescent="0.4">
      <c r="B11" s="110"/>
      <c r="C11" s="88"/>
      <c r="D11" s="89"/>
      <c r="E11" s="111"/>
      <c r="F11" s="112"/>
      <c r="G11" s="113"/>
      <c r="H11" s="8"/>
      <c r="I11" s="47"/>
      <c r="J11" s="32"/>
      <c r="K11" s="32"/>
      <c r="L11" s="32"/>
      <c r="M11" s="6" t="s">
        <v>35</v>
      </c>
      <c r="N11" s="7" t="s">
        <v>23</v>
      </c>
      <c r="O11" s="4">
        <f t="shared" si="0"/>
        <v>0</v>
      </c>
      <c r="P11" s="18">
        <v>45</v>
      </c>
      <c r="Q11" s="18"/>
      <c r="R11" s="18"/>
      <c r="S11" s="83">
        <f t="shared" si="1"/>
        <v>0</v>
      </c>
      <c r="T11" s="83"/>
      <c r="U11" s="83"/>
      <c r="V11" s="119"/>
      <c r="W11" s="120"/>
    </row>
    <row r="12" spans="2:25" ht="17.25" customHeight="1" x14ac:dyDescent="0.4">
      <c r="B12" s="96" t="s">
        <v>29</v>
      </c>
      <c r="C12" s="85"/>
      <c r="D12" s="86"/>
      <c r="E12" s="90"/>
      <c r="F12" s="91"/>
      <c r="G12" s="94" t="s">
        <v>0</v>
      </c>
      <c r="H12" s="8"/>
      <c r="I12" s="47"/>
      <c r="J12" s="32"/>
      <c r="K12" s="32"/>
      <c r="L12" s="32"/>
      <c r="M12" s="6" t="s">
        <v>36</v>
      </c>
      <c r="N12" s="7" t="s">
        <v>24</v>
      </c>
      <c r="O12" s="4">
        <f t="shared" si="0"/>
        <v>0</v>
      </c>
      <c r="P12" s="18">
        <v>242</v>
      </c>
      <c r="Q12" s="18"/>
      <c r="R12" s="18"/>
      <c r="S12" s="83">
        <f t="shared" si="1"/>
        <v>0</v>
      </c>
      <c r="T12" s="83"/>
      <c r="U12" s="83"/>
      <c r="V12" s="119"/>
      <c r="W12" s="120"/>
    </row>
    <row r="13" spans="2:25" ht="17.25" customHeight="1" thickBot="1" x14ac:dyDescent="0.45">
      <c r="B13" s="97"/>
      <c r="C13" s="98"/>
      <c r="D13" s="99"/>
      <c r="E13" s="92"/>
      <c r="F13" s="93"/>
      <c r="G13" s="95"/>
      <c r="H13" s="8"/>
      <c r="I13" s="47"/>
      <c r="J13" s="32"/>
      <c r="K13" s="32"/>
      <c r="L13" s="32"/>
      <c r="M13" s="6" t="s">
        <v>37</v>
      </c>
      <c r="N13" s="7" t="s">
        <v>25</v>
      </c>
      <c r="O13" s="4">
        <f t="shared" si="0"/>
        <v>0</v>
      </c>
      <c r="P13" s="18">
        <v>314</v>
      </c>
      <c r="Q13" s="18"/>
      <c r="R13" s="18"/>
      <c r="S13" s="83">
        <f t="shared" si="1"/>
        <v>0</v>
      </c>
      <c r="T13" s="83"/>
      <c r="U13" s="83"/>
      <c r="V13" s="119"/>
      <c r="W13" s="120"/>
      <c r="Y13" s="5"/>
    </row>
    <row r="14" spans="2:25" ht="17.25" customHeight="1" x14ac:dyDescent="0.4">
      <c r="B14" s="9"/>
      <c r="C14" s="9"/>
      <c r="D14" s="9"/>
      <c r="E14" s="9"/>
      <c r="F14" s="9"/>
      <c r="G14" s="9"/>
      <c r="H14" s="9"/>
      <c r="I14" s="47"/>
      <c r="J14" s="32"/>
      <c r="K14" s="32"/>
      <c r="L14" s="32"/>
      <c r="M14" s="6" t="s">
        <v>38</v>
      </c>
      <c r="N14" s="7" t="s">
        <v>26</v>
      </c>
      <c r="O14" s="4">
        <f t="shared" si="0"/>
        <v>0</v>
      </c>
      <c r="P14" s="18">
        <v>256</v>
      </c>
      <c r="Q14" s="18"/>
      <c r="R14" s="18"/>
      <c r="S14" s="83">
        <f t="shared" si="1"/>
        <v>0</v>
      </c>
      <c r="T14" s="83"/>
      <c r="U14" s="83"/>
      <c r="V14" s="119"/>
      <c r="W14" s="120"/>
    </row>
    <row r="15" spans="2:25" ht="17.25" customHeight="1" thickBot="1" x14ac:dyDescent="0.45">
      <c r="B15" s="11"/>
      <c r="C15" s="11"/>
      <c r="D15" s="11"/>
      <c r="E15" s="12"/>
      <c r="F15" s="12"/>
      <c r="G15" s="11"/>
      <c r="H15" s="9"/>
      <c r="I15" s="47"/>
      <c r="J15" s="32"/>
      <c r="K15" s="71" t="s">
        <v>44</v>
      </c>
      <c r="L15" s="72"/>
      <c r="M15" s="64" t="s">
        <v>49</v>
      </c>
      <c r="N15" s="66" t="s">
        <v>5</v>
      </c>
      <c r="O15" s="67"/>
      <c r="P15" s="84" t="s">
        <v>67</v>
      </c>
      <c r="Q15" s="85"/>
      <c r="R15" s="86"/>
      <c r="S15" s="77" t="s">
        <v>50</v>
      </c>
      <c r="T15" s="78"/>
      <c r="U15" s="79"/>
      <c r="V15" s="51" t="s">
        <v>51</v>
      </c>
      <c r="W15" s="52"/>
    </row>
    <row r="16" spans="2:25" ht="17.25" customHeight="1" x14ac:dyDescent="0.4">
      <c r="B16" s="104" t="s">
        <v>2</v>
      </c>
      <c r="C16" s="105"/>
      <c r="D16" s="105"/>
      <c r="E16" s="105"/>
      <c r="F16" s="105"/>
      <c r="G16" s="106"/>
      <c r="H16" s="8"/>
      <c r="I16" s="47"/>
      <c r="J16" s="32"/>
      <c r="K16" s="73"/>
      <c r="L16" s="74"/>
      <c r="M16" s="65"/>
      <c r="N16" s="6" t="s">
        <v>10</v>
      </c>
      <c r="O16" s="4" t="s">
        <v>14</v>
      </c>
      <c r="P16" s="87"/>
      <c r="Q16" s="88"/>
      <c r="R16" s="89"/>
      <c r="S16" s="80"/>
      <c r="T16" s="81"/>
      <c r="U16" s="82"/>
      <c r="V16" s="53"/>
      <c r="W16" s="54"/>
    </row>
    <row r="17" spans="2:25" ht="17.25" customHeight="1" x14ac:dyDescent="0.4">
      <c r="B17" s="107"/>
      <c r="C17" s="108"/>
      <c r="D17" s="108"/>
      <c r="E17" s="108"/>
      <c r="F17" s="108"/>
      <c r="G17" s="109"/>
      <c r="H17" s="8"/>
      <c r="I17" s="47"/>
      <c r="J17" s="32"/>
      <c r="K17" s="73"/>
      <c r="L17" s="74"/>
      <c r="M17" s="6" t="s">
        <v>45</v>
      </c>
      <c r="N17" s="6" t="s">
        <v>47</v>
      </c>
      <c r="O17" s="4">
        <f>E10</f>
        <v>0</v>
      </c>
      <c r="P17" s="68">
        <v>188</v>
      </c>
      <c r="Q17" s="69"/>
      <c r="R17" s="70"/>
      <c r="S17" s="59">
        <f>O17*P17</f>
        <v>0</v>
      </c>
      <c r="T17" s="60"/>
      <c r="U17" s="61"/>
      <c r="V17" s="55">
        <f>SUM(S17:U18)</f>
        <v>0</v>
      </c>
      <c r="W17" s="56"/>
    </row>
    <row r="18" spans="2:25" ht="17.25" customHeight="1" x14ac:dyDescent="0.4">
      <c r="B18" s="127" t="s">
        <v>18</v>
      </c>
      <c r="C18" s="32"/>
      <c r="D18" s="32"/>
      <c r="E18" s="100"/>
      <c r="F18" s="100"/>
      <c r="G18" s="102" t="s">
        <v>0</v>
      </c>
      <c r="H18" s="8"/>
      <c r="I18" s="47"/>
      <c r="J18" s="32"/>
      <c r="K18" s="75"/>
      <c r="L18" s="76"/>
      <c r="M18" s="6" t="s">
        <v>46</v>
      </c>
      <c r="N18" s="6" t="s">
        <v>48</v>
      </c>
      <c r="O18" s="4">
        <f>E12</f>
        <v>0</v>
      </c>
      <c r="P18" s="68">
        <v>147</v>
      </c>
      <c r="Q18" s="69"/>
      <c r="R18" s="70"/>
      <c r="S18" s="59">
        <f>O18*P18</f>
        <v>0</v>
      </c>
      <c r="T18" s="60"/>
      <c r="U18" s="61"/>
      <c r="V18" s="57"/>
      <c r="W18" s="58"/>
    </row>
    <row r="19" spans="2:25" ht="17.25" customHeight="1" thickBot="1" x14ac:dyDescent="0.45">
      <c r="B19" s="128"/>
      <c r="C19" s="129"/>
      <c r="D19" s="129"/>
      <c r="E19" s="101"/>
      <c r="F19" s="101"/>
      <c r="G19" s="103"/>
      <c r="H19" s="8"/>
      <c r="I19" s="47"/>
      <c r="J19" s="32"/>
      <c r="K19" s="32" t="s">
        <v>6</v>
      </c>
      <c r="L19" s="32"/>
      <c r="M19" s="32" t="s">
        <v>68</v>
      </c>
      <c r="N19" s="32"/>
      <c r="O19" s="32"/>
      <c r="P19" s="32"/>
      <c r="Q19" s="32"/>
      <c r="R19" s="32"/>
      <c r="S19" s="32"/>
      <c r="T19" s="32"/>
      <c r="U19" s="32"/>
      <c r="V19" s="62" t="s">
        <v>52</v>
      </c>
      <c r="W19" s="63"/>
      <c r="Y19" s="5"/>
    </row>
    <row r="20" spans="2:25" ht="17.25" customHeight="1" x14ac:dyDescent="0.4">
      <c r="B20" s="96" t="s">
        <v>59</v>
      </c>
      <c r="C20" s="85"/>
      <c r="D20" s="86"/>
      <c r="E20" s="90"/>
      <c r="F20" s="91"/>
      <c r="G20" s="94" t="s">
        <v>0</v>
      </c>
      <c r="H20" s="8"/>
      <c r="I20" s="47"/>
      <c r="J20" s="32"/>
      <c r="K20" s="32"/>
      <c r="L20" s="32"/>
      <c r="M20" s="13" t="s">
        <v>65</v>
      </c>
      <c r="N20" s="13" t="s">
        <v>42</v>
      </c>
      <c r="O20" s="13" t="s">
        <v>43</v>
      </c>
      <c r="P20" s="13" t="s">
        <v>60</v>
      </c>
      <c r="Q20" s="13" t="s">
        <v>61</v>
      </c>
      <c r="R20" s="13" t="s">
        <v>62</v>
      </c>
      <c r="S20" s="13" t="s">
        <v>63</v>
      </c>
      <c r="T20" s="13" t="s">
        <v>64</v>
      </c>
      <c r="U20" s="13" t="s">
        <v>69</v>
      </c>
      <c r="V20" s="119">
        <f>SUM(M21:U21)</f>
        <v>1528100</v>
      </c>
      <c r="W20" s="120"/>
    </row>
    <row r="21" spans="2:25" ht="17.25" customHeight="1" thickBot="1" x14ac:dyDescent="0.45">
      <c r="B21" s="97"/>
      <c r="C21" s="98"/>
      <c r="D21" s="99"/>
      <c r="E21" s="92"/>
      <c r="F21" s="93"/>
      <c r="G21" s="95"/>
      <c r="H21" s="8"/>
      <c r="I21" s="47"/>
      <c r="J21" s="32"/>
      <c r="K21" s="32"/>
      <c r="L21" s="32"/>
      <c r="M21" s="14">
        <v>174950</v>
      </c>
      <c r="N21" s="15">
        <v>164100</v>
      </c>
      <c r="O21" s="4">
        <v>152250</v>
      </c>
      <c r="P21" s="4">
        <v>172400</v>
      </c>
      <c r="Q21" s="4">
        <v>165550</v>
      </c>
      <c r="R21" s="4">
        <v>169400</v>
      </c>
      <c r="S21" s="4">
        <v>175500</v>
      </c>
      <c r="T21" s="4">
        <v>149750</v>
      </c>
      <c r="U21" s="4">
        <v>204200</v>
      </c>
      <c r="V21" s="119"/>
      <c r="W21" s="120"/>
    </row>
    <row r="22" spans="2:25" ht="17.25" customHeight="1" x14ac:dyDescent="0.4">
      <c r="B22" s="8"/>
      <c r="C22" s="8"/>
      <c r="D22" s="8"/>
      <c r="E22" s="8"/>
      <c r="F22" s="8"/>
      <c r="G22" s="8"/>
      <c r="H22" s="8"/>
      <c r="I22" s="47"/>
      <c r="J22" s="32"/>
      <c r="K22" s="32" t="s">
        <v>7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30" t="s">
        <v>70</v>
      </c>
      <c r="W22" s="131"/>
    </row>
    <row r="23" spans="2:25" ht="17.25" customHeight="1" x14ac:dyDescent="0.4">
      <c r="B23" s="8"/>
      <c r="C23" s="8"/>
      <c r="D23" s="8"/>
      <c r="E23" s="8"/>
      <c r="F23" s="8"/>
      <c r="G23" s="8"/>
      <c r="H23" s="8"/>
      <c r="I23" s="47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32">
        <f>(V6+V17)-V20</f>
        <v>-1528100</v>
      </c>
      <c r="W23" s="133"/>
    </row>
    <row r="24" spans="2:25" ht="17.25" customHeight="1" x14ac:dyDescent="0.4">
      <c r="B24" s="8"/>
      <c r="C24" s="8"/>
      <c r="D24" s="8"/>
      <c r="E24" s="8"/>
      <c r="F24" s="8"/>
      <c r="G24" s="8"/>
      <c r="H24" s="8"/>
      <c r="I24" s="47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34"/>
      <c r="W24" s="133"/>
    </row>
    <row r="25" spans="2:25" ht="17.25" customHeight="1" x14ac:dyDescent="0.4">
      <c r="B25" s="8"/>
      <c r="C25" s="8"/>
      <c r="D25" s="8"/>
      <c r="E25" s="8"/>
      <c r="F25" s="8"/>
      <c r="G25" s="8"/>
      <c r="H25" s="8"/>
      <c r="I25" s="47" t="s">
        <v>8</v>
      </c>
      <c r="J25" s="32"/>
      <c r="K25" s="32" t="s">
        <v>4</v>
      </c>
      <c r="L25" s="32"/>
      <c r="M25" s="66" t="s">
        <v>13</v>
      </c>
      <c r="N25" s="136"/>
      <c r="O25" s="67"/>
      <c r="P25" s="62" t="s">
        <v>71</v>
      </c>
      <c r="Q25" s="62"/>
      <c r="R25" s="62"/>
      <c r="S25" s="135" t="s">
        <v>54</v>
      </c>
      <c r="T25" s="135"/>
      <c r="U25" s="116"/>
      <c r="V25" s="32" t="s">
        <v>55</v>
      </c>
      <c r="W25" s="63"/>
    </row>
    <row r="26" spans="2:25" ht="17.25" customHeight="1" x14ac:dyDescent="0.4">
      <c r="B26" s="8"/>
      <c r="C26" s="8"/>
      <c r="D26" s="8"/>
      <c r="E26" s="8"/>
      <c r="F26" s="8"/>
      <c r="G26" s="8"/>
      <c r="H26" s="8"/>
      <c r="I26" s="47"/>
      <c r="J26" s="32"/>
      <c r="K26" s="32"/>
      <c r="L26" s="32"/>
      <c r="M26" s="66" t="s">
        <v>10</v>
      </c>
      <c r="N26" s="67"/>
      <c r="O26" s="3" t="s">
        <v>53</v>
      </c>
      <c r="P26" s="62"/>
      <c r="Q26" s="62"/>
      <c r="R26" s="62"/>
      <c r="S26" s="116"/>
      <c r="T26" s="116"/>
      <c r="U26" s="116"/>
      <c r="V26" s="32"/>
      <c r="W26" s="63"/>
    </row>
    <row r="27" spans="2:25" ht="17.25" customHeight="1" x14ac:dyDescent="0.4">
      <c r="B27" s="8"/>
      <c r="C27" s="8"/>
      <c r="D27" s="8"/>
      <c r="E27" s="8"/>
      <c r="F27" s="8"/>
      <c r="G27" s="8"/>
      <c r="H27" s="8"/>
      <c r="I27" s="47"/>
      <c r="J27" s="32"/>
      <c r="K27" s="32"/>
      <c r="L27" s="32"/>
      <c r="M27" s="66" t="s">
        <v>27</v>
      </c>
      <c r="N27" s="67"/>
      <c r="O27" s="4">
        <f>E18</f>
        <v>0</v>
      </c>
      <c r="P27" s="48">
        <v>1645</v>
      </c>
      <c r="Q27" s="48"/>
      <c r="R27" s="48"/>
      <c r="S27" s="48">
        <f>O27*P27</f>
        <v>0</v>
      </c>
      <c r="T27" s="48"/>
      <c r="U27" s="48"/>
      <c r="V27" s="49">
        <f>S27</f>
        <v>0</v>
      </c>
      <c r="W27" s="50"/>
    </row>
    <row r="28" spans="2:25" ht="17.25" customHeight="1" x14ac:dyDescent="0.4">
      <c r="B28" s="8"/>
      <c r="C28" s="8"/>
      <c r="D28" s="8"/>
      <c r="E28" s="8"/>
      <c r="F28" s="8"/>
      <c r="G28" s="8"/>
      <c r="H28" s="8"/>
      <c r="I28" s="47"/>
      <c r="J28" s="32"/>
      <c r="K28" s="71" t="s">
        <v>44</v>
      </c>
      <c r="L28" s="72"/>
      <c r="M28" s="64" t="s">
        <v>49</v>
      </c>
      <c r="N28" s="66" t="s">
        <v>5</v>
      </c>
      <c r="O28" s="67"/>
      <c r="P28" s="84" t="s">
        <v>67</v>
      </c>
      <c r="Q28" s="85"/>
      <c r="R28" s="86"/>
      <c r="S28" s="77" t="s">
        <v>50</v>
      </c>
      <c r="T28" s="78"/>
      <c r="U28" s="79"/>
      <c r="V28" s="51" t="s">
        <v>57</v>
      </c>
      <c r="W28" s="52"/>
    </row>
    <row r="29" spans="2:25" ht="17.25" customHeight="1" x14ac:dyDescent="0.4">
      <c r="B29" s="8"/>
      <c r="C29" s="8"/>
      <c r="D29" s="8"/>
      <c r="E29" s="8"/>
      <c r="F29" s="8"/>
      <c r="G29" s="8"/>
      <c r="H29" s="8"/>
      <c r="I29" s="47"/>
      <c r="J29" s="32"/>
      <c r="K29" s="73"/>
      <c r="L29" s="74"/>
      <c r="M29" s="65"/>
      <c r="N29" s="6" t="s">
        <v>10</v>
      </c>
      <c r="O29" s="4" t="s">
        <v>14</v>
      </c>
      <c r="P29" s="87"/>
      <c r="Q29" s="88"/>
      <c r="R29" s="89"/>
      <c r="S29" s="80"/>
      <c r="T29" s="81"/>
      <c r="U29" s="82"/>
      <c r="V29" s="53"/>
      <c r="W29" s="54"/>
    </row>
    <row r="30" spans="2:25" ht="17.25" customHeight="1" x14ac:dyDescent="0.15">
      <c r="B30" s="8"/>
      <c r="C30" s="8"/>
      <c r="D30" s="8"/>
      <c r="E30" s="8"/>
      <c r="F30" s="8"/>
      <c r="G30" s="8"/>
      <c r="H30" s="8"/>
      <c r="I30" s="47"/>
      <c r="J30" s="32"/>
      <c r="K30" s="73"/>
      <c r="L30" s="74"/>
      <c r="M30" s="6" t="s">
        <v>56</v>
      </c>
      <c r="N30" s="6" t="s">
        <v>59</v>
      </c>
      <c r="O30" s="4">
        <f>$E$20</f>
        <v>0</v>
      </c>
      <c r="P30" s="68">
        <v>54</v>
      </c>
      <c r="Q30" s="69"/>
      <c r="R30" s="70"/>
      <c r="S30" s="59">
        <f>O30*P30</f>
        <v>0</v>
      </c>
      <c r="T30" s="60"/>
      <c r="U30" s="61"/>
      <c r="V30" s="55">
        <f>SUM(S30:U30)</f>
        <v>0</v>
      </c>
      <c r="W30" s="56"/>
    </row>
    <row r="31" spans="2:25" ht="17.25" customHeight="1" x14ac:dyDescent="0.4">
      <c r="B31" s="8"/>
      <c r="C31" s="8"/>
      <c r="D31" s="8"/>
      <c r="E31" s="8"/>
      <c r="F31" s="8"/>
      <c r="G31" s="8"/>
      <c r="H31" s="8"/>
      <c r="I31" s="47"/>
      <c r="J31" s="32"/>
      <c r="K31" s="32" t="s">
        <v>6</v>
      </c>
      <c r="L31" s="32"/>
      <c r="M31" s="32" t="s">
        <v>68</v>
      </c>
      <c r="N31" s="32"/>
      <c r="O31" s="32"/>
      <c r="P31" s="32"/>
      <c r="Q31" s="32"/>
      <c r="R31" s="32"/>
      <c r="S31" s="32"/>
      <c r="T31" s="32"/>
      <c r="U31" s="32"/>
      <c r="V31" s="32" t="s">
        <v>58</v>
      </c>
      <c r="W31" s="63"/>
    </row>
    <row r="32" spans="2:25" ht="17.25" customHeight="1" x14ac:dyDescent="0.4">
      <c r="B32" s="8"/>
      <c r="C32" s="8"/>
      <c r="D32" s="8"/>
      <c r="E32" s="8"/>
      <c r="F32" s="8"/>
      <c r="G32" s="8"/>
      <c r="H32" s="8"/>
      <c r="I32" s="47"/>
      <c r="J32" s="32"/>
      <c r="K32" s="32"/>
      <c r="L32" s="32"/>
      <c r="M32" s="13" t="s">
        <v>65</v>
      </c>
      <c r="N32" s="13" t="s">
        <v>42</v>
      </c>
      <c r="O32" s="13" t="s">
        <v>43</v>
      </c>
      <c r="P32" s="13" t="s">
        <v>60</v>
      </c>
      <c r="Q32" s="13" t="s">
        <v>61</v>
      </c>
      <c r="R32" s="13" t="s">
        <v>62</v>
      </c>
      <c r="S32" s="13" t="s">
        <v>63</v>
      </c>
      <c r="T32" s="13" t="s">
        <v>64</v>
      </c>
      <c r="U32" s="13" t="s">
        <v>69</v>
      </c>
      <c r="V32" s="137">
        <f>SUM(M33:U33)</f>
        <v>671350</v>
      </c>
      <c r="W32" s="138"/>
    </row>
    <row r="33" spans="2:26" ht="17.25" customHeight="1" x14ac:dyDescent="0.4">
      <c r="B33" s="8"/>
      <c r="C33" s="8"/>
      <c r="D33" s="8"/>
      <c r="E33" s="8"/>
      <c r="F33" s="8"/>
      <c r="G33" s="8"/>
      <c r="H33" s="8"/>
      <c r="I33" s="47"/>
      <c r="J33" s="32"/>
      <c r="K33" s="32"/>
      <c r="L33" s="32"/>
      <c r="M33" s="14">
        <v>74950</v>
      </c>
      <c r="N33" s="15">
        <v>73000</v>
      </c>
      <c r="O33" s="4">
        <v>76850</v>
      </c>
      <c r="P33" s="4">
        <v>83550</v>
      </c>
      <c r="Q33" s="4">
        <v>74450</v>
      </c>
      <c r="R33" s="4">
        <v>83450</v>
      </c>
      <c r="S33" s="4">
        <v>69350</v>
      </c>
      <c r="T33" s="4">
        <v>65000</v>
      </c>
      <c r="U33" s="4">
        <v>70750</v>
      </c>
      <c r="V33" s="139"/>
      <c r="W33" s="138"/>
    </row>
    <row r="34" spans="2:26" ht="17.25" customHeight="1" x14ac:dyDescent="0.4">
      <c r="B34" s="8"/>
      <c r="C34" s="8"/>
      <c r="D34" s="8"/>
      <c r="E34" s="8"/>
      <c r="F34" s="8"/>
      <c r="G34" s="8"/>
      <c r="H34" s="8"/>
      <c r="I34" s="47"/>
      <c r="J34" s="32"/>
      <c r="K34" s="32" t="s"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 t="s">
        <v>72</v>
      </c>
      <c r="W34" s="34"/>
    </row>
    <row r="35" spans="2:26" ht="17.25" customHeight="1" x14ac:dyDescent="0.4">
      <c r="B35" s="8"/>
      <c r="C35" s="8"/>
      <c r="D35" s="8"/>
      <c r="E35" s="8"/>
      <c r="F35" s="8"/>
      <c r="G35" s="8"/>
      <c r="H35" s="8"/>
      <c r="I35" s="47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29">
        <f>V27+V30-V32</f>
        <v>-671350</v>
      </c>
      <c r="W35" s="30"/>
    </row>
    <row r="36" spans="2:26" ht="17.25" customHeight="1" x14ac:dyDescent="0.4">
      <c r="B36" s="8"/>
      <c r="C36" s="8"/>
      <c r="D36" s="8"/>
      <c r="E36" s="8"/>
      <c r="F36" s="8"/>
      <c r="G36" s="8"/>
      <c r="H36" s="8"/>
      <c r="I36" s="47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1"/>
      <c r="W36" s="30"/>
    </row>
    <row r="37" spans="2:26" ht="17.25" customHeight="1" x14ac:dyDescent="0.4">
      <c r="B37" s="8"/>
      <c r="C37" s="8"/>
      <c r="D37" s="8"/>
      <c r="E37" s="8"/>
      <c r="F37" s="8"/>
      <c r="G37" s="8"/>
      <c r="H37" s="10"/>
      <c r="I37" s="21" t="s">
        <v>15</v>
      </c>
      <c r="J37" s="22"/>
      <c r="K37" s="22"/>
      <c r="L37" s="22"/>
      <c r="M37" s="23"/>
      <c r="N37" s="23"/>
      <c r="O37" s="24"/>
      <c r="P37" s="35" t="s">
        <v>73</v>
      </c>
      <c r="Q37" s="36"/>
      <c r="R37" s="36"/>
      <c r="S37" s="36"/>
      <c r="T37" s="36"/>
      <c r="U37" s="36"/>
      <c r="V37" s="36"/>
      <c r="W37" s="37"/>
      <c r="Y37" s="19" t="s">
        <v>41</v>
      </c>
      <c r="Z37" s="19"/>
    </row>
    <row r="38" spans="2:26" ht="17.25" customHeight="1" x14ac:dyDescent="0.4">
      <c r="B38" s="8"/>
      <c r="C38" s="8"/>
      <c r="D38" s="8"/>
      <c r="E38" s="8"/>
      <c r="F38" s="8"/>
      <c r="G38" s="8"/>
      <c r="H38" s="10"/>
      <c r="I38" s="25"/>
      <c r="J38" s="23"/>
      <c r="K38" s="23"/>
      <c r="L38" s="23"/>
      <c r="M38" s="23"/>
      <c r="N38" s="23"/>
      <c r="O38" s="24"/>
      <c r="P38" s="38"/>
      <c r="Q38" s="39"/>
      <c r="R38" s="39"/>
      <c r="S38" s="39"/>
      <c r="T38" s="39"/>
      <c r="U38" s="39"/>
      <c r="V38" s="39"/>
      <c r="W38" s="40"/>
      <c r="Y38" s="19"/>
      <c r="Z38" s="19"/>
    </row>
    <row r="39" spans="2:26" ht="17.25" customHeight="1" x14ac:dyDescent="0.4">
      <c r="B39" s="8"/>
      <c r="C39" s="8"/>
      <c r="D39" s="8"/>
      <c r="E39" s="8"/>
      <c r="F39" s="8"/>
      <c r="G39" s="8"/>
      <c r="H39" s="10"/>
      <c r="I39" s="25"/>
      <c r="J39" s="23"/>
      <c r="K39" s="23"/>
      <c r="L39" s="23"/>
      <c r="M39" s="23"/>
      <c r="N39" s="23"/>
      <c r="O39" s="24"/>
      <c r="P39" s="41">
        <f>V23+V35</f>
        <v>-2199450</v>
      </c>
      <c r="Q39" s="42"/>
      <c r="R39" s="42"/>
      <c r="S39" s="42"/>
      <c r="T39" s="42"/>
      <c r="U39" s="42"/>
      <c r="V39" s="42"/>
      <c r="W39" s="43"/>
      <c r="Y39" s="20">
        <f>ROUNDDOWN(P39/1.1,0)</f>
        <v>-1999500</v>
      </c>
      <c r="Z39" s="20"/>
    </row>
    <row r="40" spans="2:26" ht="17.25" customHeight="1" thickBot="1" x14ac:dyDescent="0.45">
      <c r="B40" s="8"/>
      <c r="C40" s="8"/>
      <c r="D40" s="8"/>
      <c r="E40" s="8"/>
      <c r="F40" s="8"/>
      <c r="G40" s="8"/>
      <c r="H40" s="10"/>
      <c r="I40" s="26"/>
      <c r="J40" s="27"/>
      <c r="K40" s="27"/>
      <c r="L40" s="27"/>
      <c r="M40" s="27"/>
      <c r="N40" s="27"/>
      <c r="O40" s="28"/>
      <c r="P40" s="44"/>
      <c r="Q40" s="45"/>
      <c r="R40" s="45"/>
      <c r="S40" s="45"/>
      <c r="T40" s="45"/>
      <c r="U40" s="45"/>
      <c r="V40" s="45"/>
      <c r="W40" s="46"/>
      <c r="Y40" s="20"/>
      <c r="Z40" s="20"/>
    </row>
    <row r="41" spans="2:26" ht="17.25" customHeight="1" x14ac:dyDescent="0.4">
      <c r="B41" s="8"/>
      <c r="C41" s="8"/>
      <c r="D41" s="8"/>
      <c r="E41" s="8"/>
      <c r="F41" s="8"/>
      <c r="G41" s="8"/>
      <c r="H41" s="8"/>
      <c r="I41" s="16"/>
      <c r="J41" s="16"/>
      <c r="K41" s="16"/>
      <c r="L41" s="16"/>
      <c r="M41" s="16"/>
      <c r="N41" s="16"/>
      <c r="O41" s="16"/>
    </row>
    <row r="42" spans="2:26" ht="17.25" customHeight="1" x14ac:dyDescent="0.4">
      <c r="B42" s="8"/>
      <c r="C42" s="8"/>
      <c r="D42" s="8"/>
      <c r="E42" s="8"/>
      <c r="F42" s="8"/>
      <c r="G42" s="8"/>
      <c r="H42" s="8"/>
      <c r="I42" s="16"/>
      <c r="J42" s="16"/>
      <c r="K42" s="16"/>
      <c r="L42" s="16"/>
      <c r="M42" s="16"/>
      <c r="N42" s="16"/>
      <c r="O42" s="16"/>
    </row>
    <row r="43" spans="2:26" ht="17.25" customHeight="1" x14ac:dyDescent="0.4">
      <c r="B43" s="8"/>
      <c r="C43" s="8"/>
      <c r="D43" s="8"/>
      <c r="E43" s="8"/>
      <c r="F43" s="8"/>
      <c r="G43" s="8"/>
      <c r="H43" s="8"/>
      <c r="I43" s="16"/>
      <c r="J43" s="16"/>
      <c r="K43" s="16"/>
      <c r="L43" s="16"/>
      <c r="M43" s="16"/>
      <c r="N43" s="16"/>
      <c r="O43" s="16"/>
    </row>
    <row r="50" spans="22:22" ht="17.25" customHeight="1" x14ac:dyDescent="0.4">
      <c r="V50" s="5"/>
    </row>
  </sheetData>
  <sheetProtection selectLockedCells="1"/>
  <mergeCells count="98">
    <mergeCell ref="V32:W33"/>
    <mergeCell ref="V28:W29"/>
    <mergeCell ref="P30:R30"/>
    <mergeCell ref="S30:U30"/>
    <mergeCell ref="V30:W30"/>
    <mergeCell ref="M31:U31"/>
    <mergeCell ref="V31:W31"/>
    <mergeCell ref="K28:L30"/>
    <mergeCell ref="M28:M29"/>
    <mergeCell ref="N28:O28"/>
    <mergeCell ref="P28:R29"/>
    <mergeCell ref="S28:U29"/>
    <mergeCell ref="P25:R26"/>
    <mergeCell ref="S25:U26"/>
    <mergeCell ref="V25:W26"/>
    <mergeCell ref="M26:N26"/>
    <mergeCell ref="M27:N27"/>
    <mergeCell ref="M25:O25"/>
    <mergeCell ref="B18:D19"/>
    <mergeCell ref="K22:L24"/>
    <mergeCell ref="M22:U24"/>
    <mergeCell ref="V22:W22"/>
    <mergeCell ref="V23:W24"/>
    <mergeCell ref="V20:W21"/>
    <mergeCell ref="S4:U5"/>
    <mergeCell ref="V4:W5"/>
    <mergeCell ref="B6:D7"/>
    <mergeCell ref="E6:F7"/>
    <mergeCell ref="G6:G7"/>
    <mergeCell ref="P6:R6"/>
    <mergeCell ref="S6:U6"/>
    <mergeCell ref="V6:W14"/>
    <mergeCell ref="P7:R7"/>
    <mergeCell ref="S7:U7"/>
    <mergeCell ref="B4:G5"/>
    <mergeCell ref="I4:J24"/>
    <mergeCell ref="K4:L14"/>
    <mergeCell ref="M4:M5"/>
    <mergeCell ref="N4:O4"/>
    <mergeCell ref="P4:R5"/>
    <mergeCell ref="G12:G13"/>
    <mergeCell ref="P8:R8"/>
    <mergeCell ref="S8:U8"/>
    <mergeCell ref="P9:R9"/>
    <mergeCell ref="S9:U9"/>
    <mergeCell ref="S10:U10"/>
    <mergeCell ref="P11:R11"/>
    <mergeCell ref="S11:U11"/>
    <mergeCell ref="P12:R12"/>
    <mergeCell ref="S12:U12"/>
    <mergeCell ref="P10:R10"/>
    <mergeCell ref="P13:R13"/>
    <mergeCell ref="S13:U13"/>
    <mergeCell ref="S14:U14"/>
    <mergeCell ref="P15:R16"/>
    <mergeCell ref="E20:F21"/>
    <mergeCell ref="G20:G21"/>
    <mergeCell ref="B8:D9"/>
    <mergeCell ref="E8:F9"/>
    <mergeCell ref="G8:G9"/>
    <mergeCell ref="E18:F19"/>
    <mergeCell ref="G18:G19"/>
    <mergeCell ref="B16:G17"/>
    <mergeCell ref="B20:D21"/>
    <mergeCell ref="B10:D11"/>
    <mergeCell ref="B12:D13"/>
    <mergeCell ref="E10:F11"/>
    <mergeCell ref="G10:G11"/>
    <mergeCell ref="E12:F13"/>
    <mergeCell ref="M15:M16"/>
    <mergeCell ref="N15:O15"/>
    <mergeCell ref="P18:R18"/>
    <mergeCell ref="P17:R17"/>
    <mergeCell ref="K19:L21"/>
    <mergeCell ref="M19:U19"/>
    <mergeCell ref="K15:L18"/>
    <mergeCell ref="S15:U16"/>
    <mergeCell ref="V15:W16"/>
    <mergeCell ref="V17:W18"/>
    <mergeCell ref="S18:U18"/>
    <mergeCell ref="S17:U17"/>
    <mergeCell ref="V19:W19"/>
    <mergeCell ref="P14:R14"/>
    <mergeCell ref="Y37:Z38"/>
    <mergeCell ref="Y39:Z40"/>
    <mergeCell ref="I37:O40"/>
    <mergeCell ref="V35:W36"/>
    <mergeCell ref="K34:L36"/>
    <mergeCell ref="M34:U36"/>
    <mergeCell ref="V34:W34"/>
    <mergeCell ref="P37:W38"/>
    <mergeCell ref="P39:W40"/>
    <mergeCell ref="I25:J36"/>
    <mergeCell ref="K25:L27"/>
    <mergeCell ref="P27:R27"/>
    <mergeCell ref="S27:U27"/>
    <mergeCell ref="V27:W27"/>
    <mergeCell ref="K31:L33"/>
  </mergeCells>
  <phoneticPr fontId="1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OtsuCity</cp:lastModifiedBy>
  <cp:lastPrinted>2025-03-19T04:25:36Z</cp:lastPrinted>
  <dcterms:created xsi:type="dcterms:W3CDTF">2023-12-05T02:30:28Z</dcterms:created>
  <dcterms:modified xsi:type="dcterms:W3CDTF">2025-04-18T00:53:36Z</dcterms:modified>
</cp:coreProperties>
</file>