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silon.otsu.local\jimu\F2808\02.経営分析\07.経営比較分析表\10.R6年度（R5決算）\02.起案用\"/>
    </mc:Choice>
  </mc:AlternateContent>
  <xr:revisionPtr revIDLastSave="0" documentId="13_ncr:1_{664866AA-E8A3-43D4-97DD-50430170CA0C}" xr6:coauthVersionLast="47" xr6:coauthVersionMax="47" xr10:uidLastSave="{00000000-0000-0000-0000-000000000000}"/>
  <workbookProtection workbookAlgorithmName="SHA-512" workbookHashValue="LH8hIZ7njEt9GDIdb1hLjpzyUWIxBq7mdpyM8vsmks9C4L8Yh6Kp4eai+837+u6Oo6d8uPITov+B5pxoIeRemA==" workbookSaltValue="5J8TXsTWJkj3gQpn4itaX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H85" i="4"/>
  <c r="G85" i="4"/>
  <c r="F85" i="4"/>
  <c r="BB10" i="4"/>
  <c r="B10" i="4"/>
  <c r="AD8" i="4"/>
  <c r="W8" i="4"/>
  <c r="B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<sst xmlns="http://schemas.openxmlformats.org/spreadsheetml/2006/main" count="231" uniqueCount="115">
  <si>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</si>
  <si>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</si>
  <si>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</si>
  <si>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</si>
  <si>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</si>
  <si>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</si>
  <si>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</si>
  <si>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</si>
  <si>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</si>
  <si>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</si>
  <si>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</si>
  <si>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</si>
  <si>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</si>
  <si>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</si>
  <si>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</si>
  <si>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</si>
  <si>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</si>
  <si>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</si>
  <si>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</si>
  <si>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</si>
  <si>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</si>
  <si>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</si>
  <si>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</si>
  <si>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</si>
  <si>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</si>
  <si>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</si>
  <si>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</si>
  <si>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</si>
  <si>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</si>
  <si>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</si>
  <si>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</si>
  <si>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</si>
  <si>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</si>
  <si>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</si>
  <si>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</si>
  <si>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</si>
  <si>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</si>
  <si>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</si>
  <si>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</si>
  <si>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</si>
  <si>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</si>
  <si>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</si>
  <si>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</si>
  <si>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</si>
  <si>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</si>
  <si>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</si>
  <si>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</si>
  <si>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</si>
  <si>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</si>
  <si>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</si>
  <si>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</si>
  <si>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</si>
  <si>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</si>
  <si>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</si>
  <si>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</si>
  <si>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</si>
  <si>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</si>
  <si>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</si>
  <si>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</si>
  <si>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</si>
  <si>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</si>
  <si>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</si>
  <si>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</si>
  <si>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</si>
  <si>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</si>
  <si>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</si>
  <si>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</si>
  <si>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</si>
  <si>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</si>
  <si>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</si>
  <si>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</si>
  <si>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</si>
  <si>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</si>
  <si>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</si>
  <si>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</si>
  <si>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</si>
  <si>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</si>
  <si>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</si>
  <si>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</si>
  <si>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</si>
  <si>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</si>
  <si>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</si>
  <si>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</si>
  <si>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</si>
  <si>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</si>
  <si>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</si>
  <si>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</si>
  <si>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</si>
  <si>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</si>
  <si>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</si>
  <si>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</si>
  <si>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</si>
  <si>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</si>
  <si>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</si>
  <si>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</si>
  <si>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</si>
  <si>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</si>
  <si>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</si>
  <si>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</si>
  <si>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</si>
  <si>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</si>
  <si>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</si>
  <si>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</si>
  <si>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</si>
  <si>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</si>
  <si>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</si>
  <si>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</si>
  <si>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</si>
  <si>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</si>
  <si>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</si>
  <si>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</si>
  <si>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</si>
  <si>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償却資産の減価償却がどの程度進んでいるかを表す指標で、②管渠老朽化率は、法定耐用年数を超えた管渠延長の割合を表す指標です。それぞれが、資産と管渠の老朽化度合を示しています。①有形固定資産減価償却率は全国平均を、②管渠老朽化率は全国平均及び類似団体平均をそれぞれ下回っていますが、ともに増加傾向であり、老朽化が進行していることが分かります。
③管渠改善率は、管渠延長のうち当該年度に更新した管渠延長の割合を表す指標です。全国平均及び類似団体平均を下回っています。</t>
    <phoneticPr fontId="4"/>
  </si>
  <si>
    <t>　経常収支比率・経費回収率は100％を超えていることに加え、企業債残高対事業規模比率は減少していることから、経営の健全度は良好な状態を維持できているといえます。
　また、既に高水準である水洗化率が年々向上していることから、地道な普及促進活動の成果が表れているといえます。
　一方、今後は水需要の減少に伴う有収水量の減少や、処理場の改築更新等による大規模な建設投資が見込まれていることから、経営状況を注視していく必要があります。
　引き続き、「大津市下水道事業中長期経営計画（経営戦略）」に基づき、お客様に安全で安定した下水道サービスを提供できるよう、持続可能な経営を実施していきます。</t>
    <rPh sb="215" eb="216">
      <t>ヒ</t>
    </rPh>
    <rPh sb="217" eb="218">
      <t>ツヅ</t>
    </rPh>
    <phoneticPr fontId="4"/>
  </si>
  <si>
    <t>①経常収支比率、③流動比率及び⑤経費回収率は、100％以上が良い状態である指標で、全国平均及び類似団体平均を上回っています。ただし、一般会計からの繰入金の影響により大きく増減しうることから、注意が必要と考えています。
④企業債残高対事業規模比率は、企業債残高の規模を表す指標で、低い方が良い状態です。全国平均及び類似団体平均を下回っており、さらに企業債の発行抑制等により減少傾向にあり、改善が見られます。
⑥汚水処理原価は、有収水量1㎥あたりの費用を表す指標で、低い方が良い状態です。全国平均及び類似団体平均を下回っているものの、近年はやや増加傾向となっています。
⑦施設利用率は、高い方が施設の利用状況や規模が良い状態である指標です。全国平均及び類似団体平均を上回っており、今後も適正規模の維持を図っていきます。
⑧水洗化率は、処理区域内人口のうち汚水処理をしている人口の割合を表す指標です。概ね横ばいであり、全国平均及び類似団体平均を上回っています。</t>
    <rPh sb="270" eb="27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</si>
</sst>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0.01</c:v>
                </c:pt>
                <c:pt idx="1">
                  <c:v>0.05</c:v>
                </c:pt>
                <c:pt idx="2">
                  <c:v>0.05</c:v>
                </c:pt>
                <c:pt idx="3">
                  <c:v>0.12</c:v>
                </c:pt>
                <c:pt idx="4">
                  <c:v>0.04</c:v>
                </c:pt>
              </c:numCache>
            </c:numRef>
          </c:val>
          <c:extLst>
            <c:ext xmlns:c16="http://schemas.microsoft.com/office/drawing/2014/chart" uri="{C3380CC4-5D6E-409C-BE32-E72D297353CC}">
              <c16:uniqueId val="{00000000-1D9B-4965-BC88-3C49280493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1D9B-4965-BC88-3C49280493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64.48</c:v>
                </c:pt>
                <c:pt idx="1">
                  <c:v>62.39</c:v>
                </c:pt>
                <c:pt idx="2">
                  <c:v>64.400000000000006</c:v>
                </c:pt>
                <c:pt idx="3">
                  <c:v>63.75</c:v>
                </c:pt>
                <c:pt idx="4">
                  <c:v>62.71</c:v>
                </c:pt>
              </c:numCache>
            </c:numRef>
          </c:val>
          <c:extLst>
            <c:ext xmlns:c16="http://schemas.microsoft.com/office/drawing/2014/chart" uri="{C3380CC4-5D6E-409C-BE32-E72D297353CC}">
              <c16:uniqueId val="{00000000-7383-4EE6-826C-338AF08124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7383-4EE6-826C-338AF08124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98.1</c:v>
                </c:pt>
                <c:pt idx="1">
                  <c:v>98.14</c:v>
                </c:pt>
                <c:pt idx="2">
                  <c:v>98.22</c:v>
                </c:pt>
                <c:pt idx="3">
                  <c:v>98.28</c:v>
                </c:pt>
                <c:pt idx="4">
                  <c:v>98.32</c:v>
                </c:pt>
              </c:numCache>
            </c:numRef>
          </c:val>
          <c:extLst>
            <c:ext xmlns:c16="http://schemas.microsoft.com/office/drawing/2014/chart" uri="{C3380CC4-5D6E-409C-BE32-E72D297353CC}">
              <c16:uniqueId val="{00000000-571B-4E4E-957E-835CBAC36E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571B-4E4E-957E-835CBAC36E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109.3</c:v>
                </c:pt>
                <c:pt idx="1">
                  <c:v>108.5</c:v>
                </c:pt>
                <c:pt idx="2">
                  <c:v>120.32</c:v>
                </c:pt>
                <c:pt idx="3">
                  <c:v>119.8</c:v>
                </c:pt>
                <c:pt idx="4">
                  <c:v>119.49</c:v>
                </c:pt>
              </c:numCache>
            </c:numRef>
          </c:val>
          <c:extLst>
            <c:ext xmlns:c16="http://schemas.microsoft.com/office/drawing/2014/chart" uri="{C3380CC4-5D6E-409C-BE32-E72D297353CC}">
              <c16:uniqueId val="{00000000-C978-44AD-860D-1891CBE8E8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C978-44AD-860D-1891CBE8E8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27.19</c:v>
                </c:pt>
                <c:pt idx="1">
                  <c:v>29.61</c:v>
                </c:pt>
                <c:pt idx="2">
                  <c:v>32.06</c:v>
                </c:pt>
                <c:pt idx="3">
                  <c:v>34.19</c:v>
                </c:pt>
                <c:pt idx="4">
                  <c:v>36.590000000000003</c:v>
                </c:pt>
              </c:numCache>
            </c:numRef>
          </c:val>
          <c:extLst>
            <c:ext xmlns:c16="http://schemas.microsoft.com/office/drawing/2014/chart" uri="{C3380CC4-5D6E-409C-BE32-E72D297353CC}">
              <c16:uniqueId val="{00000000-BB9B-4500-825B-03BB5CDAC3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BB9B-4500-825B-03BB5CDAC3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1.85</c:v>
                </c:pt>
                <c:pt idx="1">
                  <c:v>2.59</c:v>
                </c:pt>
                <c:pt idx="2">
                  <c:v>3.01</c:v>
                </c:pt>
                <c:pt idx="3">
                  <c:v>2.92</c:v>
                </c:pt>
                <c:pt idx="4">
                  <c:v>4.49</c:v>
                </c:pt>
              </c:numCache>
            </c:numRef>
          </c:val>
          <c:extLst>
            <c:ext xmlns:c16="http://schemas.microsoft.com/office/drawing/2014/chart" uri="{C3380CC4-5D6E-409C-BE32-E72D297353CC}">
              <c16:uniqueId val="{00000000-8868-4A68-8808-03A69BB346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8868-4A68-8808-03A69BB346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61-409C-8403-AB9BC0EA44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7261-409C-8403-AB9BC0EA44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91.96</c:v>
                </c:pt>
                <c:pt idx="1">
                  <c:v>104.69</c:v>
                </c:pt>
                <c:pt idx="2">
                  <c:v>140.82</c:v>
                </c:pt>
                <c:pt idx="3">
                  <c:v>158.41999999999999</c:v>
                </c:pt>
                <c:pt idx="4">
                  <c:v>184.01</c:v>
                </c:pt>
              </c:numCache>
            </c:numRef>
          </c:val>
          <c:extLst>
            <c:ext xmlns:c16="http://schemas.microsoft.com/office/drawing/2014/chart" uri="{C3380CC4-5D6E-409C-BE32-E72D297353CC}">
              <c16:uniqueId val="{00000000-AD48-4275-9A9D-05FD012B47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AD48-4275-9A9D-05FD012B47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520.6</c:v>
                </c:pt>
                <c:pt idx="1">
                  <c:v>503.15</c:v>
                </c:pt>
                <c:pt idx="2">
                  <c:v>456.14</c:v>
                </c:pt>
                <c:pt idx="3">
                  <c:v>410.8</c:v>
                </c:pt>
                <c:pt idx="4">
                  <c:v>371.2</c:v>
                </c:pt>
              </c:numCache>
            </c:numRef>
          </c:val>
          <c:extLst>
            <c:ext xmlns:c16="http://schemas.microsoft.com/office/drawing/2014/chart" uri="{C3380CC4-5D6E-409C-BE32-E72D297353CC}">
              <c16:uniqueId val="{00000000-A6A7-462E-A8AE-1DC9B24D83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A6A7-462E-A8AE-1DC9B24D83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139.07</c:v>
                </c:pt>
                <c:pt idx="1">
                  <c:v>138.41999999999999</c:v>
                </c:pt>
                <c:pt idx="2">
                  <c:v>139.37</c:v>
                </c:pt>
                <c:pt idx="3">
                  <c:v>140.66</c:v>
                </c:pt>
                <c:pt idx="4">
                  <c:v>137.74</c:v>
                </c:pt>
              </c:numCache>
            </c:numRef>
          </c:val>
          <c:extLst>
            <c:ext xmlns:c16="http://schemas.microsoft.com/office/drawing/2014/chart" uri="{C3380CC4-5D6E-409C-BE32-E72D297353CC}">
              <c16:uniqueId val="{00000000-9264-4910-9274-0EA7638096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9264-4910-9274-0EA7638096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131.33000000000001</c:v>
                </c:pt>
                <c:pt idx="1">
                  <c:v>127.35</c:v>
                </c:pt>
                <c:pt idx="2">
                  <c:v>126.82</c:v>
                </c:pt>
                <c:pt idx="3">
                  <c:v>127.03</c:v>
                </c:pt>
                <c:pt idx="4">
                  <c:v>130.66999999999999</c:v>
                </c:pt>
              </c:numCache>
            </c:numRef>
          </c:val>
          <c:extLst>
            <c:ext xmlns:c16="http://schemas.microsoft.com/office/drawing/2014/chart" uri="{C3380CC4-5D6E-409C-BE32-E72D297353CC}">
              <c16:uniqueId val="{00000000-95D5-4697-936B-116E776B39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95D5-4697-936B-116E776B39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大津市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自治体職員</v>
      </c>
      <c r="AE8" s="40"/>
      <c r="AF8" s="40"/>
      <c r="AG8" s="40"/>
      <c r="AH8" s="40"/>
      <c r="AI8" s="40"/>
      <c r="AJ8" s="40"/>
      <c r="AK8" s="3"/>
      <c r="AL8" s="41">
        <f>データ!S6</f>
        <v>343916</v>
      </c>
      <c r="AM8" s="41"/>
      <c r="AN8" s="41"/>
      <c r="AO8" s="41"/>
      <c r="AP8" s="41"/>
      <c r="AQ8" s="41"/>
      <c r="AR8" s="41"/>
      <c r="AS8" s="41"/>
      <c r="AT8" s="34">
        <f>データ!T6</f>
        <v>464.51</v>
      </c>
      <c r="AU8" s="34"/>
      <c r="AV8" s="34"/>
      <c r="AW8" s="34"/>
      <c r="AX8" s="34"/>
      <c r="AY8" s="34"/>
      <c r="AZ8" s="34"/>
      <c r="BA8" s="34"/>
      <c r="BB8" s="34">
        <f>データ!U6</f>
        <v>740.38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76.94</v>
      </c>
      <c r="J10" s="34"/>
      <c r="K10" s="34"/>
      <c r="L10" s="34"/>
      <c r="M10" s="34"/>
      <c r="N10" s="34"/>
      <c r="O10" s="34"/>
      <c r="P10" s="34">
        <f>データ!P6</f>
        <v>97.03</v>
      </c>
      <c r="Q10" s="34"/>
      <c r="R10" s="34"/>
      <c r="S10" s="34"/>
      <c r="T10" s="34"/>
      <c r="U10" s="34"/>
      <c r="V10" s="34"/>
      <c r="W10" s="34">
        <f>データ!Q6</f>
        <v>82.3</v>
      </c>
      <c r="X10" s="34"/>
      <c r="Y10" s="34"/>
      <c r="Z10" s="34"/>
      <c r="AA10" s="34"/>
      <c r="AB10" s="34"/>
      <c r="AC10" s="34"/>
      <c r="AD10" s="41">
        <f>データ!R6</f>
        <v>2931</v>
      </c>
      <c r="AE10" s="41"/>
      <c r="AF10" s="41"/>
      <c r="AG10" s="41"/>
      <c r="AH10" s="41"/>
      <c r="AI10" s="41"/>
      <c r="AJ10" s="41"/>
      <c r="AK10" s="2"/>
      <c r="AL10" s="41">
        <f>データ!V6</f>
        <v>333161</v>
      </c>
      <c r="AM10" s="41"/>
      <c r="AN10" s="41"/>
      <c r="AO10" s="41"/>
      <c r="AP10" s="41"/>
      <c r="AQ10" s="41"/>
      <c r="AR10" s="41"/>
      <c r="AS10" s="41"/>
      <c r="AT10" s="34">
        <f>データ!W6</f>
        <v>55.4</v>
      </c>
      <c r="AU10" s="34"/>
      <c r="AV10" s="34"/>
      <c r="AW10" s="34"/>
      <c r="AX10" s="34"/>
      <c r="AY10" s="34"/>
      <c r="AZ10" s="34"/>
      <c r="BA10" s="34"/>
      <c r="BB10" s="34">
        <f>データ!X6</f>
        <v>6013.74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hgY1BSG4AbobsAxA3Fy1rEGPibZDAUeUrVunHv7NGmQMpEGxjWALDZ/zBCmb67O3SI0SjPg8xTmwMA0bjgtYQ==" saltValue="PrMyP2I1rlsdeeyvErCV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252018</v>
      </c>
      <c r="D6" s="19">
        <f t="shared" si="3"/>
        <v>46</v>
      </c>
      <c r="E6" s="19">
        <f t="shared" si="3"/>
        <v>17</v>
      </c>
      <c r="F6" s="19">
        <f t="shared" si="3"/>
        <v>1</v>
      </c>
      <c r="G6" s="19">
        <f t="shared" si="3"/>
        <v>0</v>
      </c>
      <c r="H6" s="19" t="str">
        <f t="shared" si="3"/>
        <v>滋賀県　大津市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76.94</v>
      </c>
      <c r="P6" s="20">
        <f t="shared" si="3"/>
        <v>97.03</v>
      </c>
      <c r="Q6" s="20">
        <f t="shared" si="3"/>
        <v>82.3</v>
      </c>
      <c r="R6" s="20">
        <f t="shared" si="3"/>
        <v>2931</v>
      </c>
      <c r="S6" s="20">
        <f t="shared" si="3"/>
        <v>343916</v>
      </c>
      <c r="T6" s="20">
        <f t="shared" si="3"/>
        <v>464.51</v>
      </c>
      <c r="U6" s="20">
        <f t="shared" si="3"/>
        <v>740.38</v>
      </c>
      <c r="V6" s="20">
        <f t="shared" si="3"/>
        <v>333161</v>
      </c>
      <c r="W6" s="20">
        <f t="shared" si="3"/>
        <v>55.4</v>
      </c>
      <c r="X6" s="20">
        <f t="shared" si="3"/>
        <v>6013.74</v>
      </c>
      <c r="Y6" s="21">
        <f>IF(Y7="",NA(),Y7)</f>
        <v>109.3</v>
      </c>
      <c r="Z6" s="21">
        <f t="shared" ref="Z6:AH6" si="4">IF(Z7="",NA(),Z7)</f>
        <v>108.5</v>
      </c>
      <c r="AA6" s="21">
        <f t="shared" si="4"/>
        <v>120.32</v>
      </c>
      <c r="AB6" s="21">
        <f t="shared" si="4"/>
        <v>119.8</v>
      </c>
      <c r="AC6" s="21">
        <f t="shared" si="4"/>
        <v>119.49</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91.96</v>
      </c>
      <c r="AV6" s="21">
        <f t="shared" ref="AV6:BD6" si="6">IF(AV7="",NA(),AV7)</f>
        <v>104.69</v>
      </c>
      <c r="AW6" s="21">
        <f t="shared" si="6"/>
        <v>140.82</v>
      </c>
      <c r="AX6" s="21">
        <f t="shared" si="6"/>
        <v>158.41999999999999</v>
      </c>
      <c r="AY6" s="21">
        <f t="shared" si="6"/>
        <v>184.01</v>
      </c>
      <c r="AZ6" s="21">
        <f t="shared" si="6"/>
        <v>73.02</v>
      </c>
      <c r="BA6" s="21">
        <f t="shared" si="6"/>
        <v>72.930000000000007</v>
      </c>
      <c r="BB6" s="21">
        <f t="shared" si="6"/>
        <v>80.08</v>
      </c>
      <c r="BC6" s="21">
        <f t="shared" si="6"/>
        <v>87.33</v>
      </c>
      <c r="BD6" s="21">
        <f t="shared" si="6"/>
        <v>92.26</v>
      </c>
      <c r="BE6" s="20" t="str">
        <f>IF(BE7="","",IF(BE7="-","【-】","【"&amp;SUBSTITUTE(TEXT(BE7,"#,##0.00"),"-","△")&amp;"】"))</f>
        <v>【78.43】</v>
      </c>
      <c r="BF6" s="21">
        <f>IF(BF7="",NA(),BF7)</f>
        <v>520.6</v>
      </c>
      <c r="BG6" s="21">
        <f t="shared" ref="BG6:BO6" si="7">IF(BG7="",NA(),BG7)</f>
        <v>503.15</v>
      </c>
      <c r="BH6" s="21">
        <f t="shared" si="7"/>
        <v>456.14</v>
      </c>
      <c r="BI6" s="21">
        <f t="shared" si="7"/>
        <v>410.8</v>
      </c>
      <c r="BJ6" s="21">
        <f t="shared" si="7"/>
        <v>371.2</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139.07</v>
      </c>
      <c r="BR6" s="21">
        <f t="shared" ref="BR6:BZ6" si="8">IF(BR7="",NA(),BR7)</f>
        <v>138.41999999999999</v>
      </c>
      <c r="BS6" s="21">
        <f t="shared" si="8"/>
        <v>139.37</v>
      </c>
      <c r="BT6" s="21">
        <f t="shared" si="8"/>
        <v>140.66</v>
      </c>
      <c r="BU6" s="21">
        <f t="shared" si="8"/>
        <v>137.74</v>
      </c>
      <c r="BV6" s="21">
        <f t="shared" si="8"/>
        <v>97.91</v>
      </c>
      <c r="BW6" s="21">
        <f t="shared" si="8"/>
        <v>98.61</v>
      </c>
      <c r="BX6" s="21">
        <f t="shared" si="8"/>
        <v>98.75</v>
      </c>
      <c r="BY6" s="21">
        <f t="shared" si="8"/>
        <v>98.36</v>
      </c>
      <c r="BZ6" s="21">
        <f t="shared" si="8"/>
        <v>97.29</v>
      </c>
      <c r="CA6" s="20" t="str">
        <f>IF(CA7="","",IF(CA7="-","【-】","【"&amp;SUBSTITUTE(TEXT(CA7,"#,##0.00"),"-","△")&amp;"】"))</f>
        <v>【97.81】</v>
      </c>
      <c r="CB6" s="21">
        <f>IF(CB7="",NA(),CB7)</f>
        <v>131.33000000000001</v>
      </c>
      <c r="CC6" s="21">
        <f t="shared" ref="CC6:CK6" si="9">IF(CC7="",NA(),CC7)</f>
        <v>127.35</v>
      </c>
      <c r="CD6" s="21">
        <f t="shared" si="9"/>
        <v>126.82</v>
      </c>
      <c r="CE6" s="21">
        <f t="shared" si="9"/>
        <v>127.03</v>
      </c>
      <c r="CF6" s="21">
        <f t="shared" si="9"/>
        <v>130.66999999999999</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64.48</v>
      </c>
      <c r="CN6" s="21">
        <f t="shared" ref="CN6:CV6" si="10">IF(CN7="",NA(),CN7)</f>
        <v>62.39</v>
      </c>
      <c r="CO6" s="21">
        <f t="shared" si="10"/>
        <v>64.400000000000006</v>
      </c>
      <c r="CP6" s="21">
        <f t="shared" si="10"/>
        <v>63.75</v>
      </c>
      <c r="CQ6" s="21">
        <f t="shared" si="10"/>
        <v>62.71</v>
      </c>
      <c r="CR6" s="21">
        <f t="shared" si="10"/>
        <v>61.32</v>
      </c>
      <c r="CS6" s="21">
        <f t="shared" si="10"/>
        <v>61.7</v>
      </c>
      <c r="CT6" s="21">
        <f t="shared" si="10"/>
        <v>63.04</v>
      </c>
      <c r="CU6" s="21">
        <f t="shared" si="10"/>
        <v>60.55</v>
      </c>
      <c r="CV6" s="21">
        <f t="shared" si="10"/>
        <v>61.49</v>
      </c>
      <c r="CW6" s="20" t="str">
        <f>IF(CW7="","",IF(CW7="-","【-】","【"&amp;SUBSTITUTE(TEXT(CW7,"#,##0.00"),"-","△")&amp;"】"))</f>
        <v>【58.94】</v>
      </c>
      <c r="CX6" s="21">
        <f>IF(CX7="",NA(),CX7)</f>
        <v>98.1</v>
      </c>
      <c r="CY6" s="21">
        <f t="shared" ref="CY6:DG6" si="11">IF(CY7="",NA(),CY7)</f>
        <v>98.14</v>
      </c>
      <c r="CZ6" s="21">
        <f t="shared" si="11"/>
        <v>98.22</v>
      </c>
      <c r="DA6" s="21">
        <f t="shared" si="11"/>
        <v>98.28</v>
      </c>
      <c r="DB6" s="21">
        <f t="shared" si="11"/>
        <v>98.32</v>
      </c>
      <c r="DC6" s="21">
        <f t="shared" si="11"/>
        <v>94.58</v>
      </c>
      <c r="DD6" s="21">
        <f t="shared" si="11"/>
        <v>94.56</v>
      </c>
      <c r="DE6" s="21">
        <f t="shared" si="11"/>
        <v>94.75</v>
      </c>
      <c r="DF6" s="21">
        <f t="shared" si="11"/>
        <v>94.92</v>
      </c>
      <c r="DG6" s="21">
        <f t="shared" si="11"/>
        <v>95.01</v>
      </c>
      <c r="DH6" s="20" t="str">
        <f>IF(DH7="","",IF(DH7="-","【-】","【"&amp;SUBSTITUTE(TEXT(DH7,"#,##0.00"),"-","△")&amp;"】"))</f>
        <v>【95.91】</v>
      </c>
      <c r="DI6" s="21">
        <f>IF(DI7="",NA(),DI7)</f>
        <v>27.19</v>
      </c>
      <c r="DJ6" s="21">
        <f t="shared" ref="DJ6:DR6" si="12">IF(DJ7="",NA(),DJ7)</f>
        <v>29.61</v>
      </c>
      <c r="DK6" s="21">
        <f t="shared" si="12"/>
        <v>32.06</v>
      </c>
      <c r="DL6" s="21">
        <f t="shared" si="12"/>
        <v>34.19</v>
      </c>
      <c r="DM6" s="21">
        <f t="shared" si="12"/>
        <v>36.590000000000003</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1.85</v>
      </c>
      <c r="DU6" s="21">
        <f t="shared" ref="DU6:EC6" si="13">IF(DU7="",NA(),DU7)</f>
        <v>2.59</v>
      </c>
      <c r="DV6" s="21">
        <f t="shared" si="13"/>
        <v>3.01</v>
      </c>
      <c r="DW6" s="21">
        <f t="shared" si="13"/>
        <v>2.92</v>
      </c>
      <c r="DX6" s="21">
        <f t="shared" si="13"/>
        <v>4.49</v>
      </c>
      <c r="DY6" s="21">
        <f t="shared" si="13"/>
        <v>4.95</v>
      </c>
      <c r="DZ6" s="21">
        <f t="shared" si="13"/>
        <v>5.64</v>
      </c>
      <c r="EA6" s="21">
        <f t="shared" si="13"/>
        <v>6.43</v>
      </c>
      <c r="EB6" s="21">
        <f t="shared" si="13"/>
        <v>7.75</v>
      </c>
      <c r="EC6" s="21">
        <f t="shared" si="13"/>
        <v>9.44</v>
      </c>
      <c r="ED6" s="20" t="str">
        <f>IF(ED7="","",IF(ED7="-","【-】","【"&amp;SUBSTITUTE(TEXT(ED7,"#,##0.00"),"-","△")&amp;"】"))</f>
        <v>【8.68】</v>
      </c>
      <c r="EE6" s="21">
        <f>IF(EE7="",NA(),EE7)</f>
        <v>0.01</v>
      </c>
      <c r="EF6" s="21">
        <f t="shared" ref="EF6:EN6" si="14">IF(EF7="",NA(),EF7)</f>
        <v>0.05</v>
      </c>
      <c r="EG6" s="21">
        <f t="shared" si="14"/>
        <v>0.05</v>
      </c>
      <c r="EH6" s="21">
        <f t="shared" si="14"/>
        <v>0.12</v>
      </c>
      <c r="EI6" s="21">
        <f t="shared" si="14"/>
        <v>0.04</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252018</v>
      </c>
      <c r="D7" s="23">
        <v>46</v>
      </c>
      <c r="E7" s="23">
        <v>17</v>
      </c>
      <c r="F7" s="23">
        <v>1</v>
      </c>
      <c r="G7" s="23">
        <v>0</v>
      </c>
      <c r="H7" s="23" t="s">
        <v>96</v>
      </c>
      <c r="I7" s="23" t="s">
        <v>97</v>
      </c>
      <c r="J7" s="23" t="s">
        <v>98</v>
      </c>
      <c r="K7" s="23" t="s">
        <v>99</v>
      </c>
      <c r="L7" s="23" t="s">
        <v>100</v>
      </c>
      <c r="M7" s="23" t="s">
        <v>101</v>
      </c>
      <c r="N7" s="24" t="s">
        <v>102</v>
      </c>
      <c r="O7" s="24">
        <v>76.94</v>
      </c>
      <c r="P7" s="24">
        <v>97.03</v>
      </c>
      <c r="Q7" s="24">
        <v>82.3</v>
      </c>
      <c r="R7" s="24">
        <v>2931</v>
      </c>
      <c r="S7" s="24">
        <v>343916</v>
      </c>
      <c r="T7" s="24">
        <v>464.51</v>
      </c>
      <c r="U7" s="24">
        <v>740.38</v>
      </c>
      <c r="V7" s="24">
        <v>333161</v>
      </c>
      <c r="W7" s="24">
        <v>55.4</v>
      </c>
      <c r="X7" s="24">
        <v>6013.74</v>
      </c>
      <c r="Y7" s="24">
        <v>109.3</v>
      </c>
      <c r="Z7" s="24">
        <v>108.5</v>
      </c>
      <c r="AA7" s="24">
        <v>120.32</v>
      </c>
      <c r="AB7" s="24">
        <v>119.8</v>
      </c>
      <c r="AC7" s="24">
        <v>119.49</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91.96</v>
      </c>
      <c r="AV7" s="24">
        <v>104.69</v>
      </c>
      <c r="AW7" s="24">
        <v>140.82</v>
      </c>
      <c r="AX7" s="24">
        <v>158.41999999999999</v>
      </c>
      <c r="AY7" s="24">
        <v>184.01</v>
      </c>
      <c r="AZ7" s="24">
        <v>73.02</v>
      </c>
      <c r="BA7" s="24">
        <v>72.930000000000007</v>
      </c>
      <c r="BB7" s="24">
        <v>80.08</v>
      </c>
      <c r="BC7" s="24">
        <v>87.33</v>
      </c>
      <c r="BD7" s="24">
        <v>92.26</v>
      </c>
      <c r="BE7" s="24">
        <v>78.430000000000007</v>
      </c>
      <c r="BF7" s="24">
        <v>520.6</v>
      </c>
      <c r="BG7" s="24">
        <v>503.15</v>
      </c>
      <c r="BH7" s="24">
        <v>456.14</v>
      </c>
      <c r="BI7" s="24">
        <v>410.8</v>
      </c>
      <c r="BJ7" s="24">
        <v>371.2</v>
      </c>
      <c r="BK7" s="24">
        <v>708.89</v>
      </c>
      <c r="BL7" s="24">
        <v>730.52</v>
      </c>
      <c r="BM7" s="24">
        <v>672.33</v>
      </c>
      <c r="BN7" s="24">
        <v>668.8</v>
      </c>
      <c r="BO7" s="24">
        <v>652.79999999999995</v>
      </c>
      <c r="BP7" s="24">
        <v>630.82000000000005</v>
      </c>
      <c r="BQ7" s="24">
        <v>139.07</v>
      </c>
      <c r="BR7" s="24">
        <v>138.41999999999999</v>
      </c>
      <c r="BS7" s="24">
        <v>139.37</v>
      </c>
      <c r="BT7" s="24">
        <v>140.66</v>
      </c>
      <c r="BU7" s="24">
        <v>137.74</v>
      </c>
      <c r="BV7" s="24">
        <v>97.91</v>
      </c>
      <c r="BW7" s="24">
        <v>98.61</v>
      </c>
      <c r="BX7" s="24">
        <v>98.75</v>
      </c>
      <c r="BY7" s="24">
        <v>98.36</v>
      </c>
      <c r="BZ7" s="24">
        <v>97.29</v>
      </c>
      <c r="CA7" s="24">
        <v>97.81</v>
      </c>
      <c r="CB7" s="24">
        <v>131.33000000000001</v>
      </c>
      <c r="CC7" s="24">
        <v>127.35</v>
      </c>
      <c r="CD7" s="24">
        <v>126.82</v>
      </c>
      <c r="CE7" s="24">
        <v>127.03</v>
      </c>
      <c r="CF7" s="24">
        <v>130.66999999999999</v>
      </c>
      <c r="CG7" s="24">
        <v>144.11000000000001</v>
      </c>
      <c r="CH7" s="24">
        <v>141.24</v>
      </c>
      <c r="CI7" s="24">
        <v>142.03</v>
      </c>
      <c r="CJ7" s="24">
        <v>142.11000000000001</v>
      </c>
      <c r="CK7" s="24">
        <v>145.49</v>
      </c>
      <c r="CL7" s="24">
        <v>138.75</v>
      </c>
      <c r="CM7" s="24">
        <v>64.48</v>
      </c>
      <c r="CN7" s="24">
        <v>62.39</v>
      </c>
      <c r="CO7" s="24">
        <v>64.400000000000006</v>
      </c>
      <c r="CP7" s="24">
        <v>63.75</v>
      </c>
      <c r="CQ7" s="24">
        <v>62.71</v>
      </c>
      <c r="CR7" s="24">
        <v>61.32</v>
      </c>
      <c r="CS7" s="24">
        <v>61.7</v>
      </c>
      <c r="CT7" s="24">
        <v>63.04</v>
      </c>
      <c r="CU7" s="24">
        <v>60.55</v>
      </c>
      <c r="CV7" s="24">
        <v>61.49</v>
      </c>
      <c r="CW7" s="24">
        <v>58.94</v>
      </c>
      <c r="CX7" s="24">
        <v>98.1</v>
      </c>
      <c r="CY7" s="24">
        <v>98.14</v>
      </c>
      <c r="CZ7" s="24">
        <v>98.22</v>
      </c>
      <c r="DA7" s="24">
        <v>98.28</v>
      </c>
      <c r="DB7" s="24">
        <v>98.32</v>
      </c>
      <c r="DC7" s="24">
        <v>94.58</v>
      </c>
      <c r="DD7" s="24">
        <v>94.56</v>
      </c>
      <c r="DE7" s="24">
        <v>94.75</v>
      </c>
      <c r="DF7" s="24">
        <v>94.92</v>
      </c>
      <c r="DG7" s="24">
        <v>95.01</v>
      </c>
      <c r="DH7" s="24">
        <v>95.91</v>
      </c>
      <c r="DI7" s="24">
        <v>27.19</v>
      </c>
      <c r="DJ7" s="24">
        <v>29.61</v>
      </c>
      <c r="DK7" s="24">
        <v>32.06</v>
      </c>
      <c r="DL7" s="24">
        <v>34.19</v>
      </c>
      <c r="DM7" s="24">
        <v>36.590000000000003</v>
      </c>
      <c r="DN7" s="24">
        <v>31.01</v>
      </c>
      <c r="DO7" s="24">
        <v>28.87</v>
      </c>
      <c r="DP7" s="24">
        <v>31.34</v>
      </c>
      <c r="DQ7" s="24">
        <v>32.909999999999997</v>
      </c>
      <c r="DR7" s="24">
        <v>34.869999999999997</v>
      </c>
      <c r="DS7" s="24">
        <v>41.09</v>
      </c>
      <c r="DT7" s="24">
        <v>1.85</v>
      </c>
      <c r="DU7" s="24">
        <v>2.59</v>
      </c>
      <c r="DV7" s="24">
        <v>3.01</v>
      </c>
      <c r="DW7" s="24">
        <v>2.92</v>
      </c>
      <c r="DX7" s="24">
        <v>4.49</v>
      </c>
      <c r="DY7" s="24">
        <v>4.95</v>
      </c>
      <c r="DZ7" s="24">
        <v>5.64</v>
      </c>
      <c r="EA7" s="24">
        <v>6.43</v>
      </c>
      <c r="EB7" s="24">
        <v>7.75</v>
      </c>
      <c r="EC7" s="24">
        <v>9.44</v>
      </c>
      <c r="ED7" s="24">
        <v>8.68</v>
      </c>
      <c r="EE7" s="24">
        <v>0.01</v>
      </c>
      <c r="EF7" s="24">
        <v>0.05</v>
      </c>
      <c r="EG7" s="24">
        <v>0.05</v>
      </c>
      <c r="EH7" s="24">
        <v>0.12</v>
      </c>
      <c r="EI7" s="24">
        <v>0.04</v>
      </c>
      <c r="EJ7" s="24">
        <v>0.19</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OtsuCity</cp:lastModifiedBy>
  <cp:lastPrinted>2025-01-29T01:11:39Z</cp:lastPrinted>
  <dcterms:created xsi:type="dcterms:W3CDTF">2025-01-24T07:03:35Z</dcterms:created>
  <dcterms:modified xsi:type="dcterms:W3CDTF">2025-01-29T05:02:31Z</dcterms:modified>
  <cp:category/>
</cp:coreProperties>
</file>