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silon.otsu.local\jimu\F2808\02.経営分析\07.経営比較分析表\10.R6年度（R5決算）\02.起案用\"/>
    </mc:Choice>
  </mc:AlternateContent>
  <xr:revisionPtr revIDLastSave="0" documentId="13_ncr:1_{F668E95B-9C04-42C1-8D11-3BC0A4B78EA3}" xr6:coauthVersionLast="47" xr6:coauthVersionMax="47" xr10:uidLastSave="{00000000-0000-0000-0000-000000000000}"/>
  <workbookProtection workbookAlgorithmName="SHA-512" workbookHashValue="FMxtFO4haiqssHPnlzQjqwiua/P05Kq0UQcp0A89ae4r7/pZ67bLvvjOuoKPAHHPxPu0gMRDC0MChcJUqm+aGA==" workbookSaltValue="6DKm/y7FUo0oJ6Dbvm3vr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E85" i="4"/>
  <c r="BB10" i="4"/>
  <c r="AT10" i="4"/>
  <c r="AL10" i="4"/>
  <c r="I10" i="4"/>
  <c r="B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<sst xmlns="http://schemas.openxmlformats.org/spreadsheetml/2006/main" count="228" uniqueCount="113">
  <si>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</si>
  <si>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</si>
  <si>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</si>
  <si>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</si>
  <si>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</si>
  <si>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</si>
  <si>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</si>
  <si>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</si>
  <si>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</si>
  <si>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</si>
  <si>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</si>
  <si>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</si>
  <si>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</si>
  <si>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</si>
  <si>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</si>
  <si>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</si>
  <si>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</si>
  <si>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</si>
  <si>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</si>
  <si>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</si>
  <si>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</si>
  <si>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</si>
  <si>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</si>
  <si>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</si>
  <si>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</si>
  <si>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</si>
  <si>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</si>
  <si>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</si>
  <si>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</si>
  <si>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</si>
  <si>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</si>
  <si>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</si>
  <si>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</si>
  <si>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</si>
  <si>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</si>
  <si>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</si>
  <si>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</si>
  <si>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</si>
  <si>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</si>
  <si>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</si>
  <si>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</si>
  <si>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</si>
  <si>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</si>
  <si>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</si>
  <si>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</si>
  <si>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</si>
  <si>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</si>
  <si>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</si>
  <si>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</si>
  <si>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</si>
  <si>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</si>
  <si>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</si>
  <si>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</si>
  <si>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</si>
  <si>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</si>
  <si>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</si>
  <si>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</si>
  <si>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</si>
  <si>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</si>
  <si>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</si>
  <si>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</si>
  <si>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</si>
  <si>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</si>
  <si>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</si>
  <si>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</si>
  <si>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</si>
  <si>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</si>
  <si>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</si>
  <si>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</si>
  <si>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</si>
  <si>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</si>
  <si>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</si>
  <si>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</si>
  <si>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</si>
  <si>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</si>
  <si>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</si>
  <si>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</si>
  <si>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</si>
  <si>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</si>
  <si>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</si>
  <si>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</si>
  <si>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</si>
  <si>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</si>
  <si>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</si>
  <si>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</si>
  <si>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</si>
  <si>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</si>
  <si>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</si>
  <si>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</si>
  <si>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</si>
  <si>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</si>
  <si>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</si>
  <si>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</si>
  <si>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</si>
  <si>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</si>
  <si>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</si>
  <si>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</si>
  <si>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</si>
  <si>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</si>
  <si>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</si>
  <si>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</si>
  <si>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</si>
  <si>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</si>
  <si>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</si>
  <si>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</si>
  <si>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</si>
  <si>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</si>
  <si>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</si>
  <si>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</si>
  <si>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</si>
  <si>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と、⑤料金回収率は、100％を超えて数値が高いほど良い指標です。現状、①・⑤ともに100％を上回っているものの、低下傾向がみられます。また、⑥給水原価は、有収水量1㎥あたりの費用を表す指標で、低い方が良い状態ですが、増加傾向が顕著となっています。
③流動比率は、短期的な支払能力を表す指標で、100％以上であることが必要です。全国平均及び類似団体平均を下回っていますが、100％を上回っており、1年以内（短期）の支払に対して十分な現金を保有しています。
④企業債残高対給水収益比率は、企業債残高の規模を表す指標で、低い方が良い状態です。令和5年度は上昇に転じたため、今後の状況に注視が必要です。
⑦施設利用率は、高い方が施設の利用状況や規模が良い状態である指標です。全国平均及び類似団体平均を下回っており、浄水場の統廃合などダウンサイジングを進めることで改善に取り組んでいます。
⑧有収率は、100％に近いほど施設の稼動が収益に反映されていると言える指標です。全国平均及び類似団体平均を上回っており、漏水調査の計画的な実施と古くなった水道管の計画的な更新により高水準を維持しています。</t>
    <rPh sb="387" eb="388">
      <t>ト</t>
    </rPh>
    <rPh sb="389" eb="390">
      <t>ク</t>
    </rPh>
    <phoneticPr fontId="4"/>
  </si>
  <si>
    <t>　人口減少に伴い給水収益は減少傾向にあることに加えて、昨今の急激な物価高騰等の影響により水道施設の運転維持管理などに必要となる経費は増嵩しています。さらに、水道施設の老朽化に伴う改築・更新費用の増加が見込まれており、経営状況は一層厳しくなると想定しています。
　引き続き、「湖都大津・新水道ビジョン」に基づき、経費の削減や効率的な事務運営に努めるとともに、お客様に安心安全な水道水を提供し続けることができるよう、持続可能な経営を実施していきます。</t>
    <rPh sb="131" eb="132">
      <t>ヒ</t>
    </rPh>
    <rPh sb="133" eb="134">
      <t>ツヅ</t>
    </rPh>
    <phoneticPr fontId="4"/>
  </si>
  <si>
    <t>①有形固定資産減価償却率は、償却資産の減価償却がどの程度進んでいるかを表す指標で、②管路経年化率は、法定耐用年数を超えた管路延長の割合を表す指標であり、それぞれが資産と管路の老朽化度合を示しています。①・②ともに増加傾向を示していることから、経年化が進行していることが分かります。
③管路更新率は、管路延長のうち当該年度に更新した管路延長の割合を表す指標です。基幹管路を優先して更新していることもあり、全国平均及び類似団体平均よりも低い水準となっています。今後は、漏水発生時におけるお客様への影響を考慮しつつ、計画的に管路更新を実施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</si>
</sst>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0.32</c:v>
                </c:pt>
                <c:pt idx="1">
                  <c:v>0.2</c:v>
                </c:pt>
                <c:pt idx="2">
                  <c:v>0.33</c:v>
                </c:pt>
                <c:pt idx="3">
                  <c:v>0.3</c:v>
                </c:pt>
                <c:pt idx="4">
                  <c:v>0.45</c:v>
                </c:pt>
              </c:numCache>
            </c:numRef>
          </c:val>
          <c:extLst>
            <c:ext xmlns:c16="http://schemas.microsoft.com/office/drawing/2014/chart" uri="{C3380CC4-5D6E-409C-BE32-E72D297353CC}">
              <c16:uniqueId val="{00000000-5CDD-4BF7-8DA6-AA7A7A3BD9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5CDD-4BF7-8DA6-AA7A7A3BD9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59.47</c:v>
                </c:pt>
                <c:pt idx="1">
                  <c:v>60.06</c:v>
                </c:pt>
                <c:pt idx="2">
                  <c:v>58.43</c:v>
                </c:pt>
                <c:pt idx="3">
                  <c:v>59.33</c:v>
                </c:pt>
                <c:pt idx="4">
                  <c:v>58.88</c:v>
                </c:pt>
              </c:numCache>
            </c:numRef>
          </c:val>
          <c:extLst>
            <c:ext xmlns:c16="http://schemas.microsoft.com/office/drawing/2014/chart" uri="{C3380CC4-5D6E-409C-BE32-E72D297353CC}">
              <c16:uniqueId val="{00000000-70DB-441A-BC27-007C433AE2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70DB-441A-BC27-007C433AE2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95.05</c:v>
                </c:pt>
                <c:pt idx="1">
                  <c:v>95.26</c:v>
                </c:pt>
                <c:pt idx="2">
                  <c:v>96.44</c:v>
                </c:pt>
                <c:pt idx="3">
                  <c:v>96.17</c:v>
                </c:pt>
                <c:pt idx="4">
                  <c:v>95.77</c:v>
                </c:pt>
              </c:numCache>
            </c:numRef>
          </c:val>
          <c:extLst>
            <c:ext xmlns:c16="http://schemas.microsoft.com/office/drawing/2014/chart" uri="{C3380CC4-5D6E-409C-BE32-E72D297353CC}">
              <c16:uniqueId val="{00000000-9023-4706-977E-C3594392FE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9023-4706-977E-C3594392FE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127.34</c:v>
                </c:pt>
                <c:pt idx="1">
                  <c:v>121.84</c:v>
                </c:pt>
                <c:pt idx="2">
                  <c:v>124.79</c:v>
                </c:pt>
                <c:pt idx="3">
                  <c:v>116.18</c:v>
                </c:pt>
                <c:pt idx="4">
                  <c:v>104.98</c:v>
                </c:pt>
              </c:numCache>
            </c:numRef>
          </c:val>
          <c:extLst>
            <c:ext xmlns:c16="http://schemas.microsoft.com/office/drawing/2014/chart" uri="{C3380CC4-5D6E-409C-BE32-E72D297353CC}">
              <c16:uniqueId val="{00000000-9819-4FCE-801F-EF5FD26B3A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9819-4FCE-801F-EF5FD26B3A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49.78</c:v>
                </c:pt>
                <c:pt idx="1">
                  <c:v>51.22</c:v>
                </c:pt>
                <c:pt idx="2">
                  <c:v>52.58</c:v>
                </c:pt>
                <c:pt idx="3">
                  <c:v>52.22</c:v>
                </c:pt>
                <c:pt idx="4">
                  <c:v>53.43</c:v>
                </c:pt>
              </c:numCache>
            </c:numRef>
          </c:val>
          <c:extLst>
            <c:ext xmlns:c16="http://schemas.microsoft.com/office/drawing/2014/chart" uri="{C3380CC4-5D6E-409C-BE32-E72D297353CC}">
              <c16:uniqueId val="{00000000-527A-4272-96B8-9C01F88DE0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527A-4272-96B8-9C01F88DE0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19.489999999999998</c:v>
                </c:pt>
                <c:pt idx="1">
                  <c:v>21.93</c:v>
                </c:pt>
                <c:pt idx="2">
                  <c:v>23.74</c:v>
                </c:pt>
                <c:pt idx="3">
                  <c:v>24.91</c:v>
                </c:pt>
                <c:pt idx="4">
                  <c:v>26.56</c:v>
                </c:pt>
              </c:numCache>
            </c:numRef>
          </c:val>
          <c:extLst>
            <c:ext xmlns:c16="http://schemas.microsoft.com/office/drawing/2014/chart" uri="{C3380CC4-5D6E-409C-BE32-E72D297353CC}">
              <c16:uniqueId val="{00000000-EC05-407E-AEA5-0CC4D6E302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EC05-407E-AEA5-0CC4D6E302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F-4694-9D50-50D1EBE022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BF-4694-9D50-50D1EBE022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189.86</c:v>
                </c:pt>
                <c:pt idx="1">
                  <c:v>186.05</c:v>
                </c:pt>
                <c:pt idx="2">
                  <c:v>207.32</c:v>
                </c:pt>
                <c:pt idx="3">
                  <c:v>184.77</c:v>
                </c:pt>
                <c:pt idx="4">
                  <c:v>204.57</c:v>
                </c:pt>
              </c:numCache>
            </c:numRef>
          </c:val>
          <c:extLst>
            <c:ext xmlns:c16="http://schemas.microsoft.com/office/drawing/2014/chart" uri="{C3380CC4-5D6E-409C-BE32-E72D297353CC}">
              <c16:uniqueId val="{00000000-D709-4C49-9260-3FE60D5D68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D709-4C49-9260-3FE60D5D68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290.41000000000003</c:v>
                </c:pt>
                <c:pt idx="1">
                  <c:v>271.61</c:v>
                </c:pt>
                <c:pt idx="2">
                  <c:v>263.64</c:v>
                </c:pt>
                <c:pt idx="3">
                  <c:v>258.36</c:v>
                </c:pt>
                <c:pt idx="4">
                  <c:v>265.77</c:v>
                </c:pt>
              </c:numCache>
            </c:numRef>
          </c:val>
          <c:extLst>
            <c:ext xmlns:c16="http://schemas.microsoft.com/office/drawing/2014/chart" uri="{C3380CC4-5D6E-409C-BE32-E72D297353CC}">
              <c16:uniqueId val="{00000000-4538-4E27-BA15-8D1464BC4D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4538-4E27-BA15-8D1464BC4D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123.44</c:v>
                </c:pt>
                <c:pt idx="1">
                  <c:v>118.16</c:v>
                </c:pt>
                <c:pt idx="2">
                  <c:v>120.55</c:v>
                </c:pt>
                <c:pt idx="3">
                  <c:v>112.34</c:v>
                </c:pt>
                <c:pt idx="4">
                  <c:v>100.26</c:v>
                </c:pt>
              </c:numCache>
            </c:numRef>
          </c:val>
          <c:extLst>
            <c:ext xmlns:c16="http://schemas.microsoft.com/office/drawing/2014/chart" uri="{C3380CC4-5D6E-409C-BE32-E72D297353CC}">
              <c16:uniqueId val="{00000000-D4E4-44C1-A9AB-5EB9619D4C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D4E4-44C1-A9AB-5EB9619D4C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130.33000000000001</c:v>
                </c:pt>
                <c:pt idx="1">
                  <c:v>133.88999999999999</c:v>
                </c:pt>
                <c:pt idx="2">
                  <c:v>130.28</c:v>
                </c:pt>
                <c:pt idx="3">
                  <c:v>140.19999999999999</c:v>
                </c:pt>
                <c:pt idx="4">
                  <c:v>157.25</c:v>
                </c:pt>
              </c:numCache>
            </c:numRef>
          </c:val>
          <c:extLst>
            <c:ext xmlns:c16="http://schemas.microsoft.com/office/drawing/2014/chart" uri="{C3380CC4-5D6E-409C-BE32-E72D297353CC}">
              <c16:uniqueId val="{00000000-0BBD-4D8D-8E90-CC4F396158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0BBD-4D8D-8E90-CC4F396158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滋賀県　大津市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343916</v>
      </c>
      <c r="AM8" s="44"/>
      <c r="AN8" s="44"/>
      <c r="AO8" s="44"/>
      <c r="AP8" s="44"/>
      <c r="AQ8" s="44"/>
      <c r="AR8" s="44"/>
      <c r="AS8" s="44"/>
      <c r="AT8" s="45">
        <f>データ!$S$6</f>
        <v>464.51</v>
      </c>
      <c r="AU8" s="46"/>
      <c r="AV8" s="46"/>
      <c r="AW8" s="46"/>
      <c r="AX8" s="46"/>
      <c r="AY8" s="46"/>
      <c r="AZ8" s="46"/>
      <c r="BA8" s="46"/>
      <c r="BB8" s="47">
        <f>データ!$T$6</f>
        <v>740.38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73.58</v>
      </c>
      <c r="J10" s="46"/>
      <c r="K10" s="46"/>
      <c r="L10" s="46"/>
      <c r="M10" s="46"/>
      <c r="N10" s="46"/>
      <c r="O10" s="80"/>
      <c r="P10" s="47">
        <f>データ!$P$6</f>
        <v>99.75</v>
      </c>
      <c r="Q10" s="47"/>
      <c r="R10" s="47"/>
      <c r="S10" s="47"/>
      <c r="T10" s="47"/>
      <c r="U10" s="47"/>
      <c r="V10" s="47"/>
      <c r="W10" s="44">
        <f>データ!$Q$6</f>
        <v>2772</v>
      </c>
      <c r="X10" s="44"/>
      <c r="Y10" s="44"/>
      <c r="Z10" s="44"/>
      <c r="AA10" s="44"/>
      <c r="AB10" s="44"/>
      <c r="AC10" s="44"/>
      <c r="AD10" s="2"/>
      <c r="AE10" s="2"/>
      <c r="AF10" s="2"/>
      <c r="AG10" s="2"/>
      <c r="AH10" s="2"/>
      <c r="AI10" s="2"/>
      <c r="AJ10" s="2"/>
      <c r="AK10" s="2"/>
      <c r="AL10" s="44">
        <f>データ!$U$6</f>
        <v>342513</v>
      </c>
      <c r="AM10" s="44"/>
      <c r="AN10" s="44"/>
      <c r="AO10" s="44"/>
      <c r="AP10" s="44"/>
      <c r="AQ10" s="44"/>
      <c r="AR10" s="44"/>
      <c r="AS10" s="44"/>
      <c r="AT10" s="45">
        <f>データ!$V$6</f>
        <v>93.42</v>
      </c>
      <c r="AU10" s="46"/>
      <c r="AV10" s="46"/>
      <c r="AW10" s="46"/>
      <c r="AX10" s="46"/>
      <c r="AY10" s="46"/>
      <c r="AZ10" s="46"/>
      <c r="BA10" s="46"/>
      <c r="BB10" s="47">
        <f>データ!$W$6</f>
        <v>3666.38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MJJ4CPY0w5Ojtfr/JYcTzbRB3hbBAf6sLMRUBIpM67l/1mXRSS9ZMPHzesIWNtQOzOuGpLDGoyrM4DRVT8khA==" saltValue="crC0IqMWPthXcLi9jMDt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252018</v>
      </c>
      <c r="D6" s="20">
        <f t="shared" si="3"/>
        <v>46</v>
      </c>
      <c r="E6" s="20">
        <f t="shared" si="3"/>
        <v>1</v>
      </c>
      <c r="F6" s="20">
        <f t="shared" si="3"/>
        <v>0</v>
      </c>
      <c r="G6" s="20">
        <f t="shared" si="3"/>
        <v>1</v>
      </c>
      <c r="H6" s="20" t="str">
        <f t="shared" si="3"/>
        <v>滋賀県　大津市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73.58</v>
      </c>
      <c r="P6" s="21">
        <f t="shared" si="3"/>
        <v>99.75</v>
      </c>
      <c r="Q6" s="21">
        <f t="shared" si="3"/>
        <v>2772</v>
      </c>
      <c r="R6" s="21">
        <f t="shared" si="3"/>
        <v>343916</v>
      </c>
      <c r="S6" s="21">
        <f t="shared" si="3"/>
        <v>464.51</v>
      </c>
      <c r="T6" s="21">
        <f t="shared" si="3"/>
        <v>740.38</v>
      </c>
      <c r="U6" s="21">
        <f t="shared" si="3"/>
        <v>342513</v>
      </c>
      <c r="V6" s="21">
        <f t="shared" si="3"/>
        <v>93.42</v>
      </c>
      <c r="W6" s="21">
        <f t="shared" si="3"/>
        <v>3666.38</v>
      </c>
      <c r="X6" s="22">
        <f>IF(X7="",NA(),X7)</f>
        <v>127.34</v>
      </c>
      <c r="Y6" s="22">
        <f t="shared" ref="Y6:AG6" si="4">IF(Y7="",NA(),Y7)</f>
        <v>121.84</v>
      </c>
      <c r="Z6" s="22">
        <f t="shared" si="4"/>
        <v>124.79</v>
      </c>
      <c r="AA6" s="22">
        <f t="shared" si="4"/>
        <v>116.18</v>
      </c>
      <c r="AB6" s="22">
        <f t="shared" si="4"/>
        <v>104.98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189.86</v>
      </c>
      <c r="AU6" s="22">
        <f t="shared" ref="AU6:BC6" si="6">IF(AU7="",NA(),AU7)</f>
        <v>186.05</v>
      </c>
      <c r="AV6" s="22">
        <f t="shared" si="6"/>
        <v>207.32</v>
      </c>
      <c r="AW6" s="22">
        <f t="shared" si="6"/>
        <v>184.77</v>
      </c>
      <c r="AX6" s="22">
        <f t="shared" si="6"/>
        <v>204.57</v>
      </c>
      <c r="AY6" s="22">
        <f t="shared" si="6"/>
        <v>250.03</v>
      </c>
      <c r="AZ6" s="22">
        <f t="shared" si="6"/>
        <v>239.45</v>
      </c>
      <c r="BA6" s="22">
        <f t="shared" si="6"/>
        <v>246.01</v>
      </c>
      <c r="BB6" s="22">
        <f t="shared" si="6"/>
        <v>228.89</v>
      </c>
      <c r="BC6" s="22">
        <f t="shared" si="6"/>
        <v>232.66</v>
      </c>
      <c r="BD6" s="21" t="str">
        <f>IF(BD7="","",IF(BD7="-","【-】","【"&amp;SUBSTITUTE(TEXT(BD7,"#,##0.00"),"-","△")&amp;"】"))</f>
        <v>【243.36】</v>
      </c>
      <c r="BE6" s="22">
        <f>IF(BE7="",NA(),BE7)</f>
        <v>290.41000000000003</v>
      </c>
      <c r="BF6" s="22">
        <f t="shared" ref="BF6:BN6" si="7">IF(BF7="",NA(),BF7)</f>
        <v>271.61</v>
      </c>
      <c r="BG6" s="22">
        <f t="shared" si="7"/>
        <v>263.64</v>
      </c>
      <c r="BH6" s="22">
        <f t="shared" si="7"/>
        <v>258.36</v>
      </c>
      <c r="BI6" s="22">
        <f t="shared" si="7"/>
        <v>265.77</v>
      </c>
      <c r="BJ6" s="22">
        <f t="shared" si="7"/>
        <v>254.19</v>
      </c>
      <c r="BK6" s="22">
        <f t="shared" si="7"/>
        <v>259.56</v>
      </c>
      <c r="BL6" s="22">
        <f t="shared" si="7"/>
        <v>248.92</v>
      </c>
      <c r="BM6" s="22">
        <f t="shared" si="7"/>
        <v>251.26</v>
      </c>
      <c r="BN6" s="22">
        <f t="shared" si="7"/>
        <v>255.84</v>
      </c>
      <c r="BO6" s="21" t="str">
        <f>IF(BO7="","",IF(BO7="-","【-】","【"&amp;SUBSTITUTE(TEXT(BO7,"#,##0.00"),"-","△")&amp;"】"))</f>
        <v>【265.93】</v>
      </c>
      <c r="BP6" s="22">
        <f>IF(BP7="",NA(),BP7)</f>
        <v>123.44</v>
      </c>
      <c r="BQ6" s="22">
        <f t="shared" ref="BQ6:BY6" si="8">IF(BQ7="",NA(),BQ7)</f>
        <v>118.16</v>
      </c>
      <c r="BR6" s="22">
        <f t="shared" si="8"/>
        <v>120.55</v>
      </c>
      <c r="BS6" s="22">
        <f t="shared" si="8"/>
        <v>112.34</v>
      </c>
      <c r="BT6" s="22">
        <f t="shared" si="8"/>
        <v>100.26</v>
      </c>
      <c r="BU6" s="22">
        <f t="shared" si="8"/>
        <v>107.42</v>
      </c>
      <c r="BV6" s="22">
        <f t="shared" si="8"/>
        <v>105.07</v>
      </c>
      <c r="BW6" s="22">
        <f t="shared" si="8"/>
        <v>107.54</v>
      </c>
      <c r="BX6" s="22">
        <f t="shared" si="8"/>
        <v>101.93</v>
      </c>
      <c r="BY6" s="22">
        <f t="shared" si="8"/>
        <v>102.36</v>
      </c>
      <c r="BZ6" s="21" t="str">
        <f>IF(BZ7="","",IF(BZ7="-","【-】","【"&amp;SUBSTITUTE(TEXT(BZ7,"#,##0.00"),"-","△")&amp;"】"))</f>
        <v>【97.82】</v>
      </c>
      <c r="CA6" s="22">
        <f>IF(CA7="",NA(),CA7)</f>
        <v>130.33000000000001</v>
      </c>
      <c r="CB6" s="22">
        <f t="shared" ref="CB6:CJ6" si="9">IF(CB7="",NA(),CB7)</f>
        <v>133.88999999999999</v>
      </c>
      <c r="CC6" s="22">
        <f t="shared" si="9"/>
        <v>130.28</v>
      </c>
      <c r="CD6" s="22">
        <f t="shared" si="9"/>
        <v>140.19999999999999</v>
      </c>
      <c r="CE6" s="22">
        <f t="shared" si="9"/>
        <v>157.25</v>
      </c>
      <c r="CF6" s="22">
        <f t="shared" si="9"/>
        <v>157.19</v>
      </c>
      <c r="CG6" s="22">
        <f t="shared" si="9"/>
        <v>153.71</v>
      </c>
      <c r="CH6" s="22">
        <f t="shared" si="9"/>
        <v>155.9</v>
      </c>
      <c r="CI6" s="22">
        <f t="shared" si="9"/>
        <v>162.47</v>
      </c>
      <c r="CJ6" s="22">
        <f t="shared" si="9"/>
        <v>165.52</v>
      </c>
      <c r="CK6" s="21" t="str">
        <f>IF(CK7="","",IF(CK7="-","【-】","【"&amp;SUBSTITUTE(TEXT(CK7,"#,##0.00"),"-","△")&amp;"】"))</f>
        <v>【177.56】</v>
      </c>
      <c r="CL6" s="22">
        <f>IF(CL7="",NA(),CL7)</f>
        <v>59.47</v>
      </c>
      <c r="CM6" s="22">
        <f t="shared" ref="CM6:CU6" si="10">IF(CM7="",NA(),CM7)</f>
        <v>60.06</v>
      </c>
      <c r="CN6" s="22">
        <f t="shared" si="10"/>
        <v>58.43</v>
      </c>
      <c r="CO6" s="22">
        <f t="shared" si="10"/>
        <v>59.33</v>
      </c>
      <c r="CP6" s="22">
        <f t="shared" si="10"/>
        <v>58.88</v>
      </c>
      <c r="CQ6" s="22">
        <f t="shared" si="10"/>
        <v>63.16</v>
      </c>
      <c r="CR6" s="22">
        <f t="shared" si="10"/>
        <v>64.41</v>
      </c>
      <c r="CS6" s="22">
        <f t="shared" si="10"/>
        <v>64.11</v>
      </c>
      <c r="CT6" s="22">
        <f t="shared" si="10"/>
        <v>63.81</v>
      </c>
      <c r="CU6" s="22">
        <f t="shared" si="10"/>
        <v>63.58</v>
      </c>
      <c r="CV6" s="21" t="str">
        <f>IF(CV7="","",IF(CV7="-","【-】","【"&amp;SUBSTITUTE(TEXT(CV7,"#,##0.00"),"-","△")&amp;"】"))</f>
        <v>【59.81】</v>
      </c>
      <c r="CW6" s="22">
        <f>IF(CW7="",NA(),CW7)</f>
        <v>95.05</v>
      </c>
      <c r="CX6" s="22">
        <f t="shared" ref="CX6:DF6" si="11">IF(CX7="",NA(),CX7)</f>
        <v>95.26</v>
      </c>
      <c r="CY6" s="22">
        <f t="shared" si="11"/>
        <v>96.44</v>
      </c>
      <c r="CZ6" s="22">
        <f t="shared" si="11"/>
        <v>96.17</v>
      </c>
      <c r="DA6" s="22">
        <f t="shared" si="11"/>
        <v>95.77</v>
      </c>
      <c r="DB6" s="22">
        <f t="shared" si="11"/>
        <v>91.48</v>
      </c>
      <c r="DC6" s="22">
        <f t="shared" si="11"/>
        <v>91.64</v>
      </c>
      <c r="DD6" s="22">
        <f t="shared" si="11"/>
        <v>92.09</v>
      </c>
      <c r="DE6" s="22">
        <f t="shared" si="11"/>
        <v>91.76</v>
      </c>
      <c r="DF6" s="22">
        <f t="shared" si="11"/>
        <v>91.22</v>
      </c>
      <c r="DG6" s="21" t="str">
        <f>IF(DG7="","",IF(DG7="-","【-】","【"&amp;SUBSTITUTE(TEXT(DG7,"#,##0.00"),"-","△")&amp;"】"))</f>
        <v>【89.42】</v>
      </c>
      <c r="DH6" s="22">
        <f>IF(DH7="",NA(),DH7)</f>
        <v>49.78</v>
      </c>
      <c r="DI6" s="22">
        <f t="shared" ref="DI6:DQ6" si="12">IF(DI7="",NA(),DI7)</f>
        <v>51.22</v>
      </c>
      <c r="DJ6" s="22">
        <f t="shared" si="12"/>
        <v>52.58</v>
      </c>
      <c r="DK6" s="22">
        <f t="shared" si="12"/>
        <v>52.22</v>
      </c>
      <c r="DL6" s="22">
        <f t="shared" si="12"/>
        <v>53.43</v>
      </c>
      <c r="DM6" s="22">
        <f t="shared" si="12"/>
        <v>51.13</v>
      </c>
      <c r="DN6" s="22">
        <f t="shared" si="12"/>
        <v>51.62</v>
      </c>
      <c r="DO6" s="22">
        <f t="shared" si="12"/>
        <v>52.16</v>
      </c>
      <c r="DP6" s="22">
        <f t="shared" si="12"/>
        <v>52.59</v>
      </c>
      <c r="DQ6" s="22">
        <f t="shared" si="12"/>
        <v>52.74</v>
      </c>
      <c r="DR6" s="21" t="str">
        <f>IF(DR7="","",IF(DR7="-","【-】","【"&amp;SUBSTITUTE(TEXT(DR7,"#,##0.00"),"-","△")&amp;"】"))</f>
        <v>【52.02】</v>
      </c>
      <c r="DS6" s="22">
        <f>IF(DS7="",NA(),DS7)</f>
        <v>19.489999999999998</v>
      </c>
      <c r="DT6" s="22">
        <f t="shared" ref="DT6:EB6" si="13">IF(DT7="",NA(),DT7)</f>
        <v>21.93</v>
      </c>
      <c r="DU6" s="22">
        <f t="shared" si="13"/>
        <v>23.74</v>
      </c>
      <c r="DV6" s="22">
        <f t="shared" si="13"/>
        <v>24.91</v>
      </c>
      <c r="DW6" s="22">
        <f t="shared" si="13"/>
        <v>26.56</v>
      </c>
      <c r="DX6" s="22">
        <f t="shared" si="13"/>
        <v>22.41</v>
      </c>
      <c r="DY6" s="22">
        <f t="shared" si="13"/>
        <v>23.68</v>
      </c>
      <c r="DZ6" s="22">
        <f t="shared" si="13"/>
        <v>25.76</v>
      </c>
      <c r="EA6" s="22">
        <f t="shared" si="13"/>
        <v>27.51</v>
      </c>
      <c r="EB6" s="22">
        <f t="shared" si="13"/>
        <v>28.57</v>
      </c>
      <c r="EC6" s="21" t="str">
        <f>IF(EC7="","",IF(EC7="-","【-】","【"&amp;SUBSTITUTE(TEXT(EC7,"#,##0.00"),"-","△")&amp;"】"))</f>
        <v>【25.37】</v>
      </c>
      <c r="ED6" s="22">
        <f>IF(ED7="",NA(),ED7)</f>
        <v>0.32</v>
      </c>
      <c r="EE6" s="22">
        <f t="shared" ref="EE6:EM6" si="14">IF(EE7="",NA(),EE7)</f>
        <v>0.2</v>
      </c>
      <c r="EF6" s="22">
        <f t="shared" si="14"/>
        <v>0.33</v>
      </c>
      <c r="EG6" s="22">
        <f t="shared" si="14"/>
        <v>0.3</v>
      </c>
      <c r="EH6" s="22">
        <f t="shared" si="14"/>
        <v>0.45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252018</v>
      </c>
      <c r="D7" s="24">
        <v>46</v>
      </c>
      <c r="E7" s="24">
        <v>1</v>
      </c>
      <c r="F7" s="24">
        <v>0</v>
      </c>
      <c r="G7" s="24">
        <v>1</v>
      </c>
      <c r="H7" s="24" t="s">
        <v>93</v>
      </c>
      <c r="I7" s="24" t="s">
        <v>94</v>
      </c>
      <c r="J7" s="24" t="s">
        <v>95</v>
      </c>
      <c r="K7" s="24" t="s">
        <v>96</v>
      </c>
      <c r="L7" s="24" t="s">
        <v>97</v>
      </c>
      <c r="M7" s="24" t="s">
        <v>98</v>
      </c>
      <c r="N7" s="25" t="s">
        <v>99</v>
      </c>
      <c r="O7" s="25">
        <v>73.58</v>
      </c>
      <c r="P7" s="25">
        <v>99.75</v>
      </c>
      <c r="Q7" s="25">
        <v>2772</v>
      </c>
      <c r="R7" s="25">
        <v>343916</v>
      </c>
      <c r="S7" s="25">
        <v>464.51</v>
      </c>
      <c r="T7" s="25">
        <v>740.38</v>
      </c>
      <c r="U7" s="25">
        <v>342513</v>
      </c>
      <c r="V7" s="25">
        <v>93.42</v>
      </c>
      <c r="W7" s="25">
        <v>3666.38</v>
      </c>
      <c r="X7" s="25">
        <v>127.34</v>
      </c>
      <c r="Y7" s="25">
        <v>121.84</v>
      </c>
      <c r="Z7" s="25">
        <v>124.79</v>
      </c>
      <c r="AA7" s="25">
        <v>116.18</v>
      </c>
      <c r="AB7" s="25">
        <v>104.98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189.86</v>
      </c>
      <c r="AU7" s="25">
        <v>186.05</v>
      </c>
      <c r="AV7" s="25">
        <v>207.32</v>
      </c>
      <c r="AW7" s="25">
        <v>184.77</v>
      </c>
      <c r="AX7" s="25">
        <v>204.57</v>
      </c>
      <c r="AY7" s="25">
        <v>250.03</v>
      </c>
      <c r="AZ7" s="25">
        <v>239.45</v>
      </c>
      <c r="BA7" s="25">
        <v>246.01</v>
      </c>
      <c r="BB7" s="25">
        <v>228.89</v>
      </c>
      <c r="BC7" s="25">
        <v>232.66</v>
      </c>
      <c r="BD7" s="25">
        <v>243.36</v>
      </c>
      <c r="BE7" s="25">
        <v>290.41000000000003</v>
      </c>
      <c r="BF7" s="25">
        <v>271.61</v>
      </c>
      <c r="BG7" s="25">
        <v>263.64</v>
      </c>
      <c r="BH7" s="25">
        <v>258.36</v>
      </c>
      <c r="BI7" s="25">
        <v>265.77</v>
      </c>
      <c r="BJ7" s="25">
        <v>254.19</v>
      </c>
      <c r="BK7" s="25">
        <v>259.56</v>
      </c>
      <c r="BL7" s="25">
        <v>248.92</v>
      </c>
      <c r="BM7" s="25">
        <v>251.26</v>
      </c>
      <c r="BN7" s="25">
        <v>255.84</v>
      </c>
      <c r="BO7" s="25">
        <v>265.93</v>
      </c>
      <c r="BP7" s="25">
        <v>123.44</v>
      </c>
      <c r="BQ7" s="25">
        <v>118.16</v>
      </c>
      <c r="BR7" s="25">
        <v>120.55</v>
      </c>
      <c r="BS7" s="25">
        <v>112.34</v>
      </c>
      <c r="BT7" s="25">
        <v>100.26</v>
      </c>
      <c r="BU7" s="25">
        <v>107.42</v>
      </c>
      <c r="BV7" s="25">
        <v>105.07</v>
      </c>
      <c r="BW7" s="25">
        <v>107.54</v>
      </c>
      <c r="BX7" s="25">
        <v>101.93</v>
      </c>
      <c r="BY7" s="25">
        <v>102.36</v>
      </c>
      <c r="BZ7" s="25">
        <v>97.82</v>
      </c>
      <c r="CA7" s="25">
        <v>130.33000000000001</v>
      </c>
      <c r="CB7" s="25">
        <v>133.88999999999999</v>
      </c>
      <c r="CC7" s="25">
        <v>130.28</v>
      </c>
      <c r="CD7" s="25">
        <v>140.19999999999999</v>
      </c>
      <c r="CE7" s="25">
        <v>157.25</v>
      </c>
      <c r="CF7" s="25">
        <v>157.19</v>
      </c>
      <c r="CG7" s="25">
        <v>153.71</v>
      </c>
      <c r="CH7" s="25">
        <v>155.9</v>
      </c>
      <c r="CI7" s="25">
        <v>162.47</v>
      </c>
      <c r="CJ7" s="25">
        <v>165.52</v>
      </c>
      <c r="CK7" s="25">
        <v>177.56</v>
      </c>
      <c r="CL7" s="25">
        <v>59.47</v>
      </c>
      <c r="CM7" s="25">
        <v>60.06</v>
      </c>
      <c r="CN7" s="25">
        <v>58.43</v>
      </c>
      <c r="CO7" s="25">
        <v>59.33</v>
      </c>
      <c r="CP7" s="25">
        <v>58.88</v>
      </c>
      <c r="CQ7" s="25">
        <v>63.16</v>
      </c>
      <c r="CR7" s="25">
        <v>64.41</v>
      </c>
      <c r="CS7" s="25">
        <v>64.11</v>
      </c>
      <c r="CT7" s="25">
        <v>63.81</v>
      </c>
      <c r="CU7" s="25">
        <v>63.58</v>
      </c>
      <c r="CV7" s="25">
        <v>59.81</v>
      </c>
      <c r="CW7" s="25">
        <v>95.05</v>
      </c>
      <c r="CX7" s="25">
        <v>95.26</v>
      </c>
      <c r="CY7" s="25">
        <v>96.44</v>
      </c>
      <c r="CZ7" s="25">
        <v>96.17</v>
      </c>
      <c r="DA7" s="25">
        <v>95.77</v>
      </c>
      <c r="DB7" s="25">
        <v>91.48</v>
      </c>
      <c r="DC7" s="25">
        <v>91.64</v>
      </c>
      <c r="DD7" s="25">
        <v>92.09</v>
      </c>
      <c r="DE7" s="25">
        <v>91.76</v>
      </c>
      <c r="DF7" s="25">
        <v>91.22</v>
      </c>
      <c r="DG7" s="25">
        <v>89.42</v>
      </c>
      <c r="DH7" s="25">
        <v>49.78</v>
      </c>
      <c r="DI7" s="25">
        <v>51.22</v>
      </c>
      <c r="DJ7" s="25">
        <v>52.58</v>
      </c>
      <c r="DK7" s="25">
        <v>52.22</v>
      </c>
      <c r="DL7" s="25">
        <v>53.43</v>
      </c>
      <c r="DM7" s="25">
        <v>51.13</v>
      </c>
      <c r="DN7" s="25">
        <v>51.62</v>
      </c>
      <c r="DO7" s="25">
        <v>52.16</v>
      </c>
      <c r="DP7" s="25">
        <v>52.59</v>
      </c>
      <c r="DQ7" s="25">
        <v>52.74</v>
      </c>
      <c r="DR7" s="25">
        <v>52.02</v>
      </c>
      <c r="DS7" s="25">
        <v>19.489999999999998</v>
      </c>
      <c r="DT7" s="25">
        <v>21.93</v>
      </c>
      <c r="DU7" s="25">
        <v>23.74</v>
      </c>
      <c r="DV7" s="25">
        <v>24.91</v>
      </c>
      <c r="DW7" s="25">
        <v>26.56</v>
      </c>
      <c r="DX7" s="25">
        <v>22.41</v>
      </c>
      <c r="DY7" s="25">
        <v>23.68</v>
      </c>
      <c r="DZ7" s="25">
        <v>25.76</v>
      </c>
      <c r="EA7" s="25">
        <v>27.51</v>
      </c>
      <c r="EB7" s="25">
        <v>28.57</v>
      </c>
      <c r="EC7" s="25">
        <v>25.37</v>
      </c>
      <c r="ED7" s="25">
        <v>0.32</v>
      </c>
      <c r="EE7" s="25">
        <v>0.2</v>
      </c>
      <c r="EF7" s="25">
        <v>0.33</v>
      </c>
      <c r="EG7" s="25">
        <v>0.3</v>
      </c>
      <c r="EH7" s="25">
        <v>0.45</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OtsuCity</cp:lastModifiedBy>
  <dcterms:created xsi:type="dcterms:W3CDTF">2025-01-24T06:51:11Z</dcterms:created>
  <dcterms:modified xsi:type="dcterms:W3CDTF">2025-01-29T05:02:19Z</dcterms:modified>
  <cp:category/>
</cp:coreProperties>
</file>