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isilon.otsu.local\jimu\F2808\02.経営分析\07.経営比較分析表\10.R6年度（R5決算）\02.起案用\"/>
    </mc:Choice>
  </mc:AlternateContent>
  <xr:revisionPtr revIDLastSave="0" documentId="13_ncr:1_{1812A0C6-64CA-4F44-9C42-8A981E35F273}" xr6:coauthVersionLast="47" xr6:coauthVersionMax="47" xr10:uidLastSave="{00000000-0000-0000-0000-000000000000}"/>
  <workbookProtection workbookAlgorithmName="SHA-512" workbookHashValue="yssz/Natg8fccBzENGaODzBtSQyUCAMcMRugpqizwoMgfyM9Took4hBunkxcW0jYCUHr7kVjNDdK8VcyM585uw==" workbookSaltValue="lWwiaO1iQ/hzHlFfXKHXy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G85" i="4"/>
  <c r="F85" i="4"/>
  <c r="I10" i="4"/>
</calcChain>
</file>

<file path=xl/sharedStrings.xml><?xml version="1.0" encoding="utf-8"?>
<sst xmlns="http://schemas.openxmlformats.org/spreadsheetml/2006/main" count="231" uniqueCount="118">
  <si>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</si>
  <si>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</si>
  <si>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</si>
  <si>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</si>
  <si>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</si>
  <si>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</si>
  <si>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</si>
  <si>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</si>
  <si>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</si>
  <si>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</si>
  <si>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</si>
  <si>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</si>
  <si>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</si>
  <si>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</si>
  <si>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</si>
  <si>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</si>
  <si>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</si>
  <si>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</si>
  <si>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</si>
  <si>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</si>
  <si>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</si>
  <si>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</si>
  <si>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</si>
  <si>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</si>
  <si>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</si>
  <si>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</si>
  <si>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</si>
  <si>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</si>
  <si>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</si>
  <si>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</si>
  <si>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</si>
  <si>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</si>
  <si>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</si>
  <si>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</si>
  <si>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</si>
  <si>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</si>
  <si>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</si>
  <si>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</si>
  <si>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</si>
  <si>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</si>
  <si>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</si>
  <si>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</si>
  <si>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</si>
  <si>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</si>
  <si>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</si>
  <si>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</si>
  <si>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</si>
  <si>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</si>
  <si>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</si>
  <si>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</si>
  <si>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</si>
  <si>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</si>
  <si>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</si>
  <si>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</si>
  <si>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</si>
  <si>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</si>
  <si>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</si>
  <si>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</si>
  <si>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</si>
  <si>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</si>
  <si>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</si>
  <si>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</si>
  <si>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</si>
  <si>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</si>
  <si>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</si>
  <si>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</si>
  <si>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</si>
  <si>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</si>
  <si>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</si>
  <si>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</si>
  <si>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</si>
  <si>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</si>
  <si>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</si>
  <si>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</si>
  <si>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</si>
  <si>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</si>
  <si>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</si>
  <si>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</si>
  <si>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</si>
  <si>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</si>
  <si>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</si>
  <si>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</si>
  <si>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</si>
  <si>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</si>
  <si>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</si>
  <si>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</si>
  <si>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</si>
  <si>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</si>
  <si>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</si>
  <si>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</si>
  <si>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</si>
  <si>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</si>
  <si>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</si>
  <si>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</si>
  <si>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</si>
  <si>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</si>
  <si>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</si>
  <si>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</si>
  <si>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</si>
  <si>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</si>
  <si>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</si>
  <si>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</si>
  <si>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</si>
  <si>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</si>
  <si>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</si>
  <si>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</si>
  <si>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</si>
  <si>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</si>
  <si>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</si>
  <si>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</si>
  <si>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</si>
  <si>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</si>
  <si>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</si>
  <si>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</si>
  <si>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</si>
  <si>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有形固定資産減価償却率は、償却資産の減価償却がどの程度進んでいるかを表す指標で、資産の老朽化度合を示しています。前年度に比べると若干増加しているものの、全国平均及び類似団体平均を下回っています。管渠については、比較的新しいため、現状は老朽化対策は実施していませんが、将来的な改築更新を見据え、費用の平準化に努めつつ、計画的かつ効率的な管理を行っていく必要があります。</t>
    <phoneticPr fontId="4"/>
  </si>
  <si>
    <t>①経常収支比率は、使用料収入等の収益で費用をどの程度賄えているかを表す指標で、100％以上が良い状態である指標です。令和5年度は100%を下回り、厳しい経営状況となっています。
②累積欠損金比率は、営業収益に対する累積欠損金の割合を示しており、0%（＝累積欠損金が発生していない状態）であるべき指標ですが、過去からの収支不足により0%を大きく上回っています。
③流動比率（短期的な債務に対する支払能力を表す指標）について、①・②で記載した影響により、継続的にマイナスとなっています。
④企業債残高対事業規模比率は、企業債残高の規模を表す指標で、低い方が良い状態です。企業債の発行抑制により減少傾向にありますが、全国平均及び類似団体平均を上回っています。
⑤経費回収率（使用料で回収すべき経費をどの程度使用料で賄えているかを表す指標、100％以上が良い状態）及び⑥汚水処理原価（有収水量1㎥あたりの費用を表す指標、低い方が良い状態）について、それぞれ近年悪化傾向にあり、全国平均及び類似団体平均より悪い状態となっています。
⑦施設利用率は、高い方が施設の利用状況や規模が良い状態である指標です。全国平均及び類似団体平均を上回っています。
⑧水洗化率は、処理区域内人口のうち汚水処理をしている人口の割合を表す指標です。着実に増加しており、全国平均及び類似団体平均を上回っています。</t>
    <rPh sb="58" eb="60">
      <t>レイワ</t>
    </rPh>
    <rPh sb="61" eb="63">
      <t>ネンド</t>
    </rPh>
    <rPh sb="69" eb="71">
      <t>シタマワ</t>
    </rPh>
    <rPh sb="73" eb="74">
      <t>キビ</t>
    </rPh>
    <rPh sb="78" eb="80">
      <t>ジョウキョウ</t>
    </rPh>
    <rPh sb="90" eb="92">
      <t>ルイセキ</t>
    </rPh>
    <rPh sb="92" eb="94">
      <t>ケッソン</t>
    </rPh>
    <rPh sb="94" eb="95">
      <t>キン</t>
    </rPh>
    <rPh sb="95" eb="97">
      <t>ヒリツ</t>
    </rPh>
    <rPh sb="99" eb="101">
      <t>エイギョウ</t>
    </rPh>
    <rPh sb="101" eb="103">
      <t>シュウエキ</t>
    </rPh>
    <rPh sb="104" eb="105">
      <t>タイ</t>
    </rPh>
    <rPh sb="107" eb="109">
      <t>ルイセキ</t>
    </rPh>
    <rPh sb="109" eb="111">
      <t>ケッソン</t>
    </rPh>
    <rPh sb="111" eb="112">
      <t>キン</t>
    </rPh>
    <rPh sb="113" eb="115">
      <t>ワリアイ</t>
    </rPh>
    <rPh sb="116" eb="117">
      <t>シメ</t>
    </rPh>
    <rPh sb="126" eb="128">
      <t>ルイセキ</t>
    </rPh>
    <rPh sb="128" eb="130">
      <t>ケッソン</t>
    </rPh>
    <rPh sb="130" eb="131">
      <t>キン</t>
    </rPh>
    <rPh sb="132" eb="134">
      <t>ハッセイ</t>
    </rPh>
    <rPh sb="139" eb="141">
      <t>ジョウタイ</t>
    </rPh>
    <rPh sb="147" eb="149">
      <t>シヒョウ</t>
    </rPh>
    <rPh sb="153" eb="155">
      <t>カコ</t>
    </rPh>
    <rPh sb="158" eb="160">
      <t>シュウシ</t>
    </rPh>
    <rPh sb="160" eb="162">
      <t>フソク</t>
    </rPh>
    <rPh sb="168" eb="169">
      <t>オオ</t>
    </rPh>
    <rPh sb="171" eb="173">
      <t>ウワマワ</t>
    </rPh>
    <rPh sb="181" eb="183">
      <t>リュウドウ</t>
    </rPh>
    <rPh sb="183" eb="185">
      <t>ヒリツ</t>
    </rPh>
    <rPh sb="186" eb="189">
      <t>タンキテキ</t>
    </rPh>
    <rPh sb="190" eb="192">
      <t>サイム</t>
    </rPh>
    <rPh sb="193" eb="194">
      <t>タイ</t>
    </rPh>
    <rPh sb="196" eb="198">
      <t>シハライ</t>
    </rPh>
    <rPh sb="198" eb="200">
      <t>ノウリョク</t>
    </rPh>
    <rPh sb="201" eb="202">
      <t>アラワ</t>
    </rPh>
    <rPh sb="203" eb="205">
      <t>シヒョウ</t>
    </rPh>
    <rPh sb="215" eb="217">
      <t>キサイ</t>
    </rPh>
    <rPh sb="219" eb="221">
      <t>エイキョウ</t>
    </rPh>
    <rPh sb="225" eb="228">
      <t>ケイゾクテキ</t>
    </rPh>
    <rPh sb="378" eb="379">
      <t>オヨ</t>
    </rPh>
    <rPh sb="424" eb="426">
      <t>キンネン</t>
    </rPh>
    <rPh sb="426" eb="428">
      <t>アッカ</t>
    </rPh>
    <rPh sb="428" eb="430">
      <t>ケイコウ</t>
    </rPh>
    <phoneticPr fontId="4"/>
  </si>
  <si>
    <t>　特定環境保全公共下水道事業とは、市街化区域以外の区域にある下水道のことで、本市は公共下水道事業と一体で下水道事業として運営しており、各々の事業費は、全体の事業費を適切な方法で区分して算出しています。
　本事業においては、今後も厳しい経営状況が続くと想定していますが、引き続き「大津市下水道事業中長期経営計画（経営戦略）」に基づき、お客様に安全で安定した下水道サービスを提供できるよう、努めてまいります。</t>
    <rPh sb="134" eb="135">
      <t>ヒ</t>
    </rPh>
    <rPh sb="136" eb="137">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</si>
</sst>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5D-4278-96C7-685C877B1D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0.17</c:v>
                </c:pt>
              </c:numCache>
            </c:numRef>
          </c:val>
          <c:smooth val="0"/>
          <c:extLst>
            <c:ext xmlns:c16="http://schemas.microsoft.com/office/drawing/2014/chart" uri="{C3380CC4-5D6E-409C-BE32-E72D297353CC}">
              <c16:uniqueId val="{00000001-355D-4278-96C7-685C877B1D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74.489999999999995</c:v>
                </c:pt>
                <c:pt idx="1">
                  <c:v>68.22</c:v>
                </c:pt>
                <c:pt idx="2">
                  <c:v>74.319999999999993</c:v>
                </c:pt>
                <c:pt idx="3">
                  <c:v>75.97</c:v>
                </c:pt>
                <c:pt idx="4">
                  <c:v>73.45</c:v>
                </c:pt>
              </c:numCache>
            </c:numRef>
          </c:val>
          <c:extLst>
            <c:ext xmlns:c16="http://schemas.microsoft.com/office/drawing/2014/chart" uri="{C3380CC4-5D6E-409C-BE32-E72D297353CC}">
              <c16:uniqueId val="{00000000-2B69-4A63-8634-E254D88D8A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45.6</c:v>
                </c:pt>
              </c:numCache>
            </c:numRef>
          </c:val>
          <c:smooth val="0"/>
          <c:extLst>
            <c:ext xmlns:c16="http://schemas.microsoft.com/office/drawing/2014/chart" uri="{C3380CC4-5D6E-409C-BE32-E72D297353CC}">
              <c16:uniqueId val="{00000001-2B69-4A63-8634-E254D88D8A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96.62</c:v>
                </c:pt>
                <c:pt idx="1">
                  <c:v>97.47</c:v>
                </c:pt>
                <c:pt idx="2">
                  <c:v>98.16</c:v>
                </c:pt>
                <c:pt idx="3">
                  <c:v>99.58</c:v>
                </c:pt>
                <c:pt idx="4">
                  <c:v>99.63</c:v>
                </c:pt>
              </c:numCache>
            </c:numRef>
          </c:val>
          <c:extLst>
            <c:ext xmlns:c16="http://schemas.microsoft.com/office/drawing/2014/chart" uri="{C3380CC4-5D6E-409C-BE32-E72D297353CC}">
              <c16:uniqueId val="{00000000-88DD-4CEF-8225-9A432E0CA18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88.66</c:v>
                </c:pt>
              </c:numCache>
            </c:numRef>
          </c:val>
          <c:smooth val="0"/>
          <c:extLst>
            <c:ext xmlns:c16="http://schemas.microsoft.com/office/drawing/2014/chart" uri="{C3380CC4-5D6E-409C-BE32-E72D297353CC}">
              <c16:uniqueId val="{00000001-88DD-4CEF-8225-9A432E0CA18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53.26</c:v>
                </c:pt>
                <c:pt idx="1">
                  <c:v>54.7</c:v>
                </c:pt>
                <c:pt idx="2">
                  <c:v>73.69</c:v>
                </c:pt>
                <c:pt idx="3">
                  <c:v>105.02</c:v>
                </c:pt>
                <c:pt idx="4">
                  <c:v>89.56</c:v>
                </c:pt>
              </c:numCache>
            </c:numRef>
          </c:val>
          <c:extLst>
            <c:ext xmlns:c16="http://schemas.microsoft.com/office/drawing/2014/chart" uri="{C3380CC4-5D6E-409C-BE32-E72D297353CC}">
              <c16:uniqueId val="{00000000-7CE8-41C0-A0F0-0C009458E34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102.68</c:v>
                </c:pt>
              </c:numCache>
            </c:numRef>
          </c:val>
          <c:smooth val="0"/>
          <c:extLst>
            <c:ext xmlns:c16="http://schemas.microsoft.com/office/drawing/2014/chart" uri="{C3380CC4-5D6E-409C-BE32-E72D297353CC}">
              <c16:uniqueId val="{00000001-7CE8-41C0-A0F0-0C009458E34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21.52</c:v>
                </c:pt>
                <c:pt idx="1">
                  <c:v>23.44</c:v>
                </c:pt>
                <c:pt idx="2">
                  <c:v>25.09</c:v>
                </c:pt>
                <c:pt idx="3">
                  <c:v>26.85</c:v>
                </c:pt>
                <c:pt idx="4">
                  <c:v>29</c:v>
                </c:pt>
              </c:numCache>
            </c:numRef>
          </c:val>
          <c:extLst>
            <c:ext xmlns:c16="http://schemas.microsoft.com/office/drawing/2014/chart" uri="{C3380CC4-5D6E-409C-BE32-E72D297353CC}">
              <c16:uniqueId val="{00000000-DB51-4FD7-AB8D-1E16CA3963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33.159999999999997</c:v>
                </c:pt>
              </c:numCache>
            </c:numRef>
          </c:val>
          <c:smooth val="0"/>
          <c:extLst>
            <c:ext xmlns:c16="http://schemas.microsoft.com/office/drawing/2014/chart" uri="{C3380CC4-5D6E-409C-BE32-E72D297353CC}">
              <c16:uniqueId val="{00000001-DB51-4FD7-AB8D-1E16CA3963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B7-40A1-9C4E-3CB6C118160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0.12</c:v>
                </c:pt>
              </c:numCache>
            </c:numRef>
          </c:val>
          <c:smooth val="0"/>
          <c:extLst>
            <c:ext xmlns:c16="http://schemas.microsoft.com/office/drawing/2014/chart" uri="{C3380CC4-5D6E-409C-BE32-E72D297353CC}">
              <c16:uniqueId val="{00000001-83B7-40A1-9C4E-3CB6C118160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147.75</c:v>
                </c:pt>
                <c:pt idx="1">
                  <c:v>281.86</c:v>
                </c:pt>
                <c:pt idx="2">
                  <c:v>345.56</c:v>
                </c:pt>
                <c:pt idx="3">
                  <c:v>329.91</c:v>
                </c:pt>
                <c:pt idx="4">
                  <c:v>363.04</c:v>
                </c:pt>
              </c:numCache>
            </c:numRef>
          </c:val>
          <c:extLst>
            <c:ext xmlns:c16="http://schemas.microsoft.com/office/drawing/2014/chart" uri="{C3380CC4-5D6E-409C-BE32-E72D297353CC}">
              <c16:uniqueId val="{00000000-3044-47A5-93A4-BEF87419D34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58.68</c:v>
                </c:pt>
              </c:numCache>
            </c:numRef>
          </c:val>
          <c:smooth val="0"/>
          <c:extLst>
            <c:ext xmlns:c16="http://schemas.microsoft.com/office/drawing/2014/chart" uri="{C3380CC4-5D6E-409C-BE32-E72D297353CC}">
              <c16:uniqueId val="{00000001-3044-47A5-93A4-BEF87419D34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-271.25</c:v>
                </c:pt>
                <c:pt idx="1">
                  <c:v>-384.07</c:v>
                </c:pt>
                <c:pt idx="2">
                  <c:v>-484.46</c:v>
                </c:pt>
                <c:pt idx="3">
                  <c:v>-589.99</c:v>
                </c:pt>
                <c:pt idx="4">
                  <c:v>-516.58000000000004</c:v>
                </c:pt>
              </c:numCache>
            </c:numRef>
          </c:val>
          <c:extLst>
            <c:ext xmlns:c16="http://schemas.microsoft.com/office/drawing/2014/chart" uri="{C3380CC4-5D6E-409C-BE32-E72D297353CC}">
              <c16:uniqueId val="{00000000-830E-49F4-BC66-6B3E2A8FC2F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45.01</c:v>
                </c:pt>
              </c:numCache>
            </c:numRef>
          </c:val>
          <c:smooth val="0"/>
          <c:extLst>
            <c:ext xmlns:c16="http://schemas.microsoft.com/office/drawing/2014/chart" uri="{C3380CC4-5D6E-409C-BE32-E72D297353CC}">
              <c16:uniqueId val="{00000001-830E-49F4-BC66-6B3E2A8FC2F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2399.62</c:v>
                </c:pt>
                <c:pt idx="1">
                  <c:v>1921.5</c:v>
                </c:pt>
                <c:pt idx="2">
                  <c:v>1744.81</c:v>
                </c:pt>
                <c:pt idx="3">
                  <c:v>1645.66</c:v>
                </c:pt>
                <c:pt idx="4">
                  <c:v>1485.33</c:v>
                </c:pt>
              </c:numCache>
            </c:numRef>
          </c:val>
          <c:extLst>
            <c:ext xmlns:c16="http://schemas.microsoft.com/office/drawing/2014/chart" uri="{C3380CC4-5D6E-409C-BE32-E72D297353CC}">
              <c16:uniqueId val="{00000000-4C90-4732-A945-22FA3B5FBCB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1141.98</c:v>
                </c:pt>
              </c:numCache>
            </c:numRef>
          </c:val>
          <c:smooth val="0"/>
          <c:extLst>
            <c:ext xmlns:c16="http://schemas.microsoft.com/office/drawing/2014/chart" uri="{C3380CC4-5D6E-409C-BE32-E72D297353CC}">
              <c16:uniqueId val="{00000001-4C90-4732-A945-22FA3B5FBCB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116.25</c:v>
                </c:pt>
                <c:pt idx="1">
                  <c:v>126.64</c:v>
                </c:pt>
                <c:pt idx="2">
                  <c:v>120.14</c:v>
                </c:pt>
                <c:pt idx="3">
                  <c:v>99.57</c:v>
                </c:pt>
                <c:pt idx="4">
                  <c:v>73.83</c:v>
                </c:pt>
              </c:numCache>
            </c:numRef>
          </c:val>
          <c:extLst>
            <c:ext xmlns:c16="http://schemas.microsoft.com/office/drawing/2014/chart" uri="{C3380CC4-5D6E-409C-BE32-E72D297353CC}">
              <c16:uniqueId val="{00000000-15C2-423F-9943-5D9EF00968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82.27</c:v>
                </c:pt>
              </c:numCache>
            </c:numRef>
          </c:val>
          <c:smooth val="0"/>
          <c:extLst>
            <c:ext xmlns:c16="http://schemas.microsoft.com/office/drawing/2014/chart" uri="{C3380CC4-5D6E-409C-BE32-E72D297353CC}">
              <c16:uniqueId val="{00000001-15C2-423F-9943-5D9EF00968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164.15</c:v>
                </c:pt>
                <c:pt idx="1">
                  <c:v>149.06</c:v>
                </c:pt>
                <c:pt idx="2">
                  <c:v>160.91</c:v>
                </c:pt>
                <c:pt idx="3">
                  <c:v>193.45</c:v>
                </c:pt>
                <c:pt idx="4">
                  <c:v>260.5</c:v>
                </c:pt>
              </c:numCache>
            </c:numRef>
          </c:val>
          <c:extLst>
            <c:ext xmlns:c16="http://schemas.microsoft.com/office/drawing/2014/chart" uri="{C3380CC4-5D6E-409C-BE32-E72D297353CC}">
              <c16:uniqueId val="{00000000-B874-4AD2-AB1A-6DCB346864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194.42</c:v>
                </c:pt>
              </c:numCache>
            </c:numRef>
          </c:val>
          <c:smooth val="0"/>
          <c:extLst>
            <c:ext xmlns:c16="http://schemas.microsoft.com/office/drawing/2014/chart" uri="{C3380CC4-5D6E-409C-BE32-E72D297353CC}">
              <c16:uniqueId val="{00000001-B874-4AD2-AB1A-6DCB346864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滋賀県　大津市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自治体職員</v>
      </c>
      <c r="AE8" s="40"/>
      <c r="AF8" s="40"/>
      <c r="AG8" s="40"/>
      <c r="AH8" s="40"/>
      <c r="AI8" s="40"/>
      <c r="AJ8" s="40"/>
      <c r="AK8" s="3"/>
      <c r="AL8" s="41">
        <f>データ!S6</f>
        <v>343916</v>
      </c>
      <c r="AM8" s="41"/>
      <c r="AN8" s="41"/>
      <c r="AO8" s="41"/>
      <c r="AP8" s="41"/>
      <c r="AQ8" s="41"/>
      <c r="AR8" s="41"/>
      <c r="AS8" s="41"/>
      <c r="AT8" s="34">
        <f>データ!T6</f>
        <v>464.51</v>
      </c>
      <c r="AU8" s="34"/>
      <c r="AV8" s="34"/>
      <c r="AW8" s="34"/>
      <c r="AX8" s="34"/>
      <c r="AY8" s="34"/>
      <c r="AZ8" s="34"/>
      <c r="BA8" s="34"/>
      <c r="BB8" s="34">
        <f>データ!U6</f>
        <v>740.38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61.52</v>
      </c>
      <c r="J10" s="34"/>
      <c r="K10" s="34"/>
      <c r="L10" s="34"/>
      <c r="M10" s="34"/>
      <c r="N10" s="34"/>
      <c r="O10" s="34"/>
      <c r="P10" s="34">
        <f>データ!P6</f>
        <v>1.48</v>
      </c>
      <c r="Q10" s="34"/>
      <c r="R10" s="34"/>
      <c r="S10" s="34"/>
      <c r="T10" s="34"/>
      <c r="U10" s="34"/>
      <c r="V10" s="34"/>
      <c r="W10" s="34">
        <f>データ!Q6</f>
        <v>86.16</v>
      </c>
      <c r="X10" s="34"/>
      <c r="Y10" s="34"/>
      <c r="Z10" s="34"/>
      <c r="AA10" s="34"/>
      <c r="AB10" s="34"/>
      <c r="AC10" s="34"/>
      <c r="AD10" s="41">
        <f>データ!R6</f>
        <v>2931</v>
      </c>
      <c r="AE10" s="41"/>
      <c r="AF10" s="41"/>
      <c r="AG10" s="41"/>
      <c r="AH10" s="41"/>
      <c r="AI10" s="41"/>
      <c r="AJ10" s="41"/>
      <c r="AK10" s="2"/>
      <c r="AL10" s="41">
        <f>データ!V6</f>
        <v>5089</v>
      </c>
      <c r="AM10" s="41"/>
      <c r="AN10" s="41"/>
      <c r="AO10" s="41"/>
      <c r="AP10" s="41"/>
      <c r="AQ10" s="41"/>
      <c r="AR10" s="41"/>
      <c r="AS10" s="41"/>
      <c r="AT10" s="34">
        <f>データ!W6</f>
        <v>2.5099999999999998</v>
      </c>
      <c r="AU10" s="34"/>
      <c r="AV10" s="34"/>
      <c r="AW10" s="34"/>
      <c r="AX10" s="34"/>
      <c r="AY10" s="34"/>
      <c r="AZ10" s="34"/>
      <c r="BA10" s="34"/>
      <c r="BB10" s="34">
        <f>データ!X6</f>
        <v>2027.49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7.2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NckmV2E3P5mdoiZufpPlC7NU3wXEIWlzGTVmOVN5SrcZWpLrDBBA/Gl2whN74KcNo695m2/olimNC9aDA2Qe7Q==" saltValue="2zQr4Ka+EkOgWjUtUfOlZ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252018</v>
      </c>
      <c r="D6" s="19">
        <f t="shared" si="3"/>
        <v>46</v>
      </c>
      <c r="E6" s="19">
        <f t="shared" si="3"/>
        <v>17</v>
      </c>
      <c r="F6" s="19">
        <f t="shared" si="3"/>
        <v>4</v>
      </c>
      <c r="G6" s="19">
        <f t="shared" si="3"/>
        <v>0</v>
      </c>
      <c r="H6" s="19" t="str">
        <f t="shared" si="3"/>
        <v>滋賀県　大津市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61.52</v>
      </c>
      <c r="P6" s="20">
        <f t="shared" si="3"/>
        <v>1.48</v>
      </c>
      <c r="Q6" s="20">
        <f t="shared" si="3"/>
        <v>86.16</v>
      </c>
      <c r="R6" s="20">
        <f t="shared" si="3"/>
        <v>2931</v>
      </c>
      <c r="S6" s="20">
        <f t="shared" si="3"/>
        <v>343916</v>
      </c>
      <c r="T6" s="20">
        <f t="shared" si="3"/>
        <v>464.51</v>
      </c>
      <c r="U6" s="20">
        <f t="shared" si="3"/>
        <v>740.38</v>
      </c>
      <c r="V6" s="20">
        <f t="shared" si="3"/>
        <v>5089</v>
      </c>
      <c r="W6" s="20">
        <f t="shared" si="3"/>
        <v>2.5099999999999998</v>
      </c>
      <c r="X6" s="20">
        <f t="shared" si="3"/>
        <v>2027.49</v>
      </c>
      <c r="Y6" s="21">
        <f>IF(Y7="",NA(),Y7)</f>
        <v>53.26</v>
      </c>
      <c r="Z6" s="21">
        <f t="shared" ref="Z6:AH6" si="4">IF(Z7="",NA(),Z7)</f>
        <v>54.7</v>
      </c>
      <c r="AA6" s="21">
        <f t="shared" si="4"/>
        <v>73.69</v>
      </c>
      <c r="AB6" s="21">
        <f t="shared" si="4"/>
        <v>105.02</v>
      </c>
      <c r="AC6" s="21">
        <f t="shared" si="4"/>
        <v>89.56</v>
      </c>
      <c r="AD6" s="21">
        <f t="shared" si="4"/>
        <v>102.73</v>
      </c>
      <c r="AE6" s="21">
        <f t="shared" si="4"/>
        <v>105.78</v>
      </c>
      <c r="AF6" s="21">
        <f t="shared" si="4"/>
        <v>106.09</v>
      </c>
      <c r="AG6" s="21">
        <f t="shared" si="4"/>
        <v>106.44</v>
      </c>
      <c r="AH6" s="21">
        <f t="shared" si="4"/>
        <v>102.68</v>
      </c>
      <c r="AI6" s="20" t="str">
        <f>IF(AI7="","",IF(AI7="-","【-】","【"&amp;SUBSTITUTE(TEXT(AI7,"#,##0.00"),"-","△")&amp;"】"))</f>
        <v>【105.09】</v>
      </c>
      <c r="AJ6" s="21">
        <f>IF(AJ7="",NA(),AJ7)</f>
        <v>147.75</v>
      </c>
      <c r="AK6" s="21">
        <f t="shared" ref="AK6:AS6" si="5">IF(AK7="",NA(),AK7)</f>
        <v>281.86</v>
      </c>
      <c r="AL6" s="21">
        <f t="shared" si="5"/>
        <v>345.56</v>
      </c>
      <c r="AM6" s="21">
        <f t="shared" si="5"/>
        <v>329.91</v>
      </c>
      <c r="AN6" s="21">
        <f t="shared" si="5"/>
        <v>363.04</v>
      </c>
      <c r="AO6" s="21">
        <f t="shared" si="5"/>
        <v>94.97</v>
      </c>
      <c r="AP6" s="21">
        <f t="shared" si="5"/>
        <v>63.96</v>
      </c>
      <c r="AQ6" s="21">
        <f t="shared" si="5"/>
        <v>69.42</v>
      </c>
      <c r="AR6" s="21">
        <f t="shared" si="5"/>
        <v>72.86</v>
      </c>
      <c r="AS6" s="21">
        <f t="shared" si="5"/>
        <v>58.68</v>
      </c>
      <c r="AT6" s="20" t="str">
        <f>IF(AT7="","",IF(AT7="-","【-】","【"&amp;SUBSTITUTE(TEXT(AT7,"#,##0.00"),"-","△")&amp;"】"))</f>
        <v>【65.73】</v>
      </c>
      <c r="AU6" s="21">
        <f>IF(AU7="",NA(),AU7)</f>
        <v>-271.25</v>
      </c>
      <c r="AV6" s="21">
        <f t="shared" ref="AV6:BD6" si="6">IF(AV7="",NA(),AV7)</f>
        <v>-384.07</v>
      </c>
      <c r="AW6" s="21">
        <f t="shared" si="6"/>
        <v>-484.46</v>
      </c>
      <c r="AX6" s="21">
        <f t="shared" si="6"/>
        <v>-589.99</v>
      </c>
      <c r="AY6" s="21">
        <f t="shared" si="6"/>
        <v>-516.58000000000004</v>
      </c>
      <c r="AZ6" s="21">
        <f t="shared" si="6"/>
        <v>47.72</v>
      </c>
      <c r="BA6" s="21">
        <f t="shared" si="6"/>
        <v>44.24</v>
      </c>
      <c r="BB6" s="21">
        <f t="shared" si="6"/>
        <v>43.07</v>
      </c>
      <c r="BC6" s="21">
        <f t="shared" si="6"/>
        <v>45.42</v>
      </c>
      <c r="BD6" s="21">
        <f t="shared" si="6"/>
        <v>45.01</v>
      </c>
      <c r="BE6" s="20" t="str">
        <f>IF(BE7="","",IF(BE7="-","【-】","【"&amp;SUBSTITUTE(TEXT(BE7,"#,##0.00"),"-","△")&amp;"】"))</f>
        <v>【48.91】</v>
      </c>
      <c r="BF6" s="21">
        <f>IF(BF7="",NA(),BF7)</f>
        <v>2399.62</v>
      </c>
      <c r="BG6" s="21">
        <f t="shared" ref="BG6:BO6" si="7">IF(BG7="",NA(),BG7)</f>
        <v>1921.5</v>
      </c>
      <c r="BH6" s="21">
        <f t="shared" si="7"/>
        <v>1744.81</v>
      </c>
      <c r="BI6" s="21">
        <f t="shared" si="7"/>
        <v>1645.66</v>
      </c>
      <c r="BJ6" s="21">
        <f t="shared" si="7"/>
        <v>1485.33</v>
      </c>
      <c r="BK6" s="21">
        <f t="shared" si="7"/>
        <v>1206.79</v>
      </c>
      <c r="BL6" s="21">
        <f t="shared" si="7"/>
        <v>1258.43</v>
      </c>
      <c r="BM6" s="21">
        <f t="shared" si="7"/>
        <v>1163.75</v>
      </c>
      <c r="BN6" s="21">
        <f t="shared" si="7"/>
        <v>1195.47</v>
      </c>
      <c r="BO6" s="21">
        <f t="shared" si="7"/>
        <v>1141.98</v>
      </c>
      <c r="BP6" s="20" t="str">
        <f>IF(BP7="","",IF(BP7="-","【-】","【"&amp;SUBSTITUTE(TEXT(BP7,"#,##0.00"),"-","△")&amp;"】"))</f>
        <v>【1,156.82】</v>
      </c>
      <c r="BQ6" s="21">
        <f>IF(BQ7="",NA(),BQ7)</f>
        <v>116.25</v>
      </c>
      <c r="BR6" s="21">
        <f t="shared" ref="BR6:BZ6" si="8">IF(BR7="",NA(),BR7)</f>
        <v>126.64</v>
      </c>
      <c r="BS6" s="21">
        <f t="shared" si="8"/>
        <v>120.14</v>
      </c>
      <c r="BT6" s="21">
        <f t="shared" si="8"/>
        <v>99.57</v>
      </c>
      <c r="BU6" s="21">
        <f t="shared" si="8"/>
        <v>73.83</v>
      </c>
      <c r="BV6" s="21">
        <f t="shared" si="8"/>
        <v>71.84</v>
      </c>
      <c r="BW6" s="21">
        <f t="shared" si="8"/>
        <v>73.36</v>
      </c>
      <c r="BX6" s="21">
        <f t="shared" si="8"/>
        <v>72.599999999999994</v>
      </c>
      <c r="BY6" s="21">
        <f t="shared" si="8"/>
        <v>69.430000000000007</v>
      </c>
      <c r="BZ6" s="21">
        <f t="shared" si="8"/>
        <v>82.27</v>
      </c>
      <c r="CA6" s="20" t="str">
        <f>IF(CA7="","",IF(CA7="-","【-】","【"&amp;SUBSTITUTE(TEXT(CA7,"#,##0.00"),"-","△")&amp;"】"))</f>
        <v>【75.33】</v>
      </c>
      <c r="CB6" s="21">
        <f>IF(CB7="",NA(),CB7)</f>
        <v>164.15</v>
      </c>
      <c r="CC6" s="21">
        <f t="shared" ref="CC6:CK6" si="9">IF(CC7="",NA(),CC7)</f>
        <v>149.06</v>
      </c>
      <c r="CD6" s="21">
        <f t="shared" si="9"/>
        <v>160.91</v>
      </c>
      <c r="CE6" s="21">
        <f t="shared" si="9"/>
        <v>193.45</v>
      </c>
      <c r="CF6" s="21">
        <f t="shared" si="9"/>
        <v>260.5</v>
      </c>
      <c r="CG6" s="21">
        <f t="shared" si="9"/>
        <v>228.47</v>
      </c>
      <c r="CH6" s="21">
        <f t="shared" si="9"/>
        <v>224.88</v>
      </c>
      <c r="CI6" s="21">
        <f t="shared" si="9"/>
        <v>228.64</v>
      </c>
      <c r="CJ6" s="21">
        <f t="shared" si="9"/>
        <v>239.46</v>
      </c>
      <c r="CK6" s="21">
        <f t="shared" si="9"/>
        <v>194.42</v>
      </c>
      <c r="CL6" s="20" t="str">
        <f>IF(CL7="","",IF(CL7="-","【-】","【"&amp;SUBSTITUTE(TEXT(CL7,"#,##0.00"),"-","△")&amp;"】"))</f>
        <v>【215.73】</v>
      </c>
      <c r="CM6" s="21">
        <f>IF(CM7="",NA(),CM7)</f>
        <v>74.489999999999995</v>
      </c>
      <c r="CN6" s="21">
        <f t="shared" ref="CN6:CV6" si="10">IF(CN7="",NA(),CN7)</f>
        <v>68.22</v>
      </c>
      <c r="CO6" s="21">
        <f t="shared" si="10"/>
        <v>74.319999999999993</v>
      </c>
      <c r="CP6" s="21">
        <f t="shared" si="10"/>
        <v>75.97</v>
      </c>
      <c r="CQ6" s="21">
        <f t="shared" si="10"/>
        <v>73.45</v>
      </c>
      <c r="CR6" s="21">
        <f t="shared" si="10"/>
        <v>42.47</v>
      </c>
      <c r="CS6" s="21">
        <f t="shared" si="10"/>
        <v>42.4</v>
      </c>
      <c r="CT6" s="21">
        <f t="shared" si="10"/>
        <v>42.28</v>
      </c>
      <c r="CU6" s="21">
        <f t="shared" si="10"/>
        <v>41.06</v>
      </c>
      <c r="CV6" s="21">
        <f t="shared" si="10"/>
        <v>45.6</v>
      </c>
      <c r="CW6" s="20" t="str">
        <f>IF(CW7="","",IF(CW7="-","【-】","【"&amp;SUBSTITUTE(TEXT(CW7,"#,##0.00"),"-","△")&amp;"】"))</f>
        <v>【43.28】</v>
      </c>
      <c r="CX6" s="21">
        <f>IF(CX7="",NA(),CX7)</f>
        <v>96.62</v>
      </c>
      <c r="CY6" s="21">
        <f t="shared" ref="CY6:DG6" si="11">IF(CY7="",NA(),CY7)</f>
        <v>97.47</v>
      </c>
      <c r="CZ6" s="21">
        <f t="shared" si="11"/>
        <v>98.16</v>
      </c>
      <c r="DA6" s="21">
        <f t="shared" si="11"/>
        <v>99.58</v>
      </c>
      <c r="DB6" s="21">
        <f t="shared" si="11"/>
        <v>99.63</v>
      </c>
      <c r="DC6" s="21">
        <f t="shared" si="11"/>
        <v>83.75</v>
      </c>
      <c r="DD6" s="21">
        <f t="shared" si="11"/>
        <v>84.19</v>
      </c>
      <c r="DE6" s="21">
        <f t="shared" si="11"/>
        <v>84.34</v>
      </c>
      <c r="DF6" s="21">
        <f t="shared" si="11"/>
        <v>84.34</v>
      </c>
      <c r="DG6" s="21">
        <f t="shared" si="11"/>
        <v>88.66</v>
      </c>
      <c r="DH6" s="20" t="str">
        <f>IF(DH7="","",IF(DH7="-","【-】","【"&amp;SUBSTITUTE(TEXT(DH7,"#,##0.00"),"-","△")&amp;"】"))</f>
        <v>【86.21】</v>
      </c>
      <c r="DI6" s="21">
        <f>IF(DI7="",NA(),DI7)</f>
        <v>21.52</v>
      </c>
      <c r="DJ6" s="21">
        <f t="shared" ref="DJ6:DR6" si="12">IF(DJ7="",NA(),DJ7)</f>
        <v>23.44</v>
      </c>
      <c r="DK6" s="21">
        <f t="shared" si="12"/>
        <v>25.09</v>
      </c>
      <c r="DL6" s="21">
        <f t="shared" si="12"/>
        <v>26.85</v>
      </c>
      <c r="DM6" s="21">
        <f t="shared" si="12"/>
        <v>29</v>
      </c>
      <c r="DN6" s="21">
        <f t="shared" si="12"/>
        <v>24.68</v>
      </c>
      <c r="DO6" s="21">
        <f t="shared" si="12"/>
        <v>21.36</v>
      </c>
      <c r="DP6" s="21">
        <f t="shared" si="12"/>
        <v>22.79</v>
      </c>
      <c r="DQ6" s="21">
        <f t="shared" si="12"/>
        <v>24.8</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0.17</v>
      </c>
      <c r="EO6" s="20" t="str">
        <f>IF(EO7="","",IF(EO7="-","【-】","【"&amp;SUBSTITUTE(TEXT(EO7,"#,##0.00"),"-","△")&amp;"】"))</f>
        <v>【0.11】</v>
      </c>
    </row>
    <row r="7" spans="1:148" s="22" customFormat="1" x14ac:dyDescent="0.15">
      <c r="A7" s="14"/>
      <c r="B7" s="23">
        <v>2023</v>
      </c>
      <c r="C7" s="23">
        <v>252018</v>
      </c>
      <c r="D7" s="23">
        <v>46</v>
      </c>
      <c r="E7" s="23">
        <v>17</v>
      </c>
      <c r="F7" s="23">
        <v>4</v>
      </c>
      <c r="G7" s="23">
        <v>0</v>
      </c>
      <c r="H7" s="23" t="s">
        <v>96</v>
      </c>
      <c r="I7" s="23" t="s">
        <v>97</v>
      </c>
      <c r="J7" s="23" t="s">
        <v>98</v>
      </c>
      <c r="K7" s="23" t="s">
        <v>99</v>
      </c>
      <c r="L7" s="23" t="s">
        <v>100</v>
      </c>
      <c r="M7" s="23" t="s">
        <v>101</v>
      </c>
      <c r="N7" s="24" t="s">
        <v>102</v>
      </c>
      <c r="O7" s="24">
        <v>61.52</v>
      </c>
      <c r="P7" s="24">
        <v>1.48</v>
      </c>
      <c r="Q7" s="24">
        <v>86.16</v>
      </c>
      <c r="R7" s="24">
        <v>2931</v>
      </c>
      <c r="S7" s="24">
        <v>343916</v>
      </c>
      <c r="T7" s="24">
        <v>464.51</v>
      </c>
      <c r="U7" s="24">
        <v>740.38</v>
      </c>
      <c r="V7" s="24">
        <v>5089</v>
      </c>
      <c r="W7" s="24">
        <v>2.5099999999999998</v>
      </c>
      <c r="X7" s="24">
        <v>2027.49</v>
      </c>
      <c r="Y7" s="24">
        <v>53.26</v>
      </c>
      <c r="Z7" s="24">
        <v>54.7</v>
      </c>
      <c r="AA7" s="24">
        <v>73.69</v>
      </c>
      <c r="AB7" s="24">
        <v>105.02</v>
      </c>
      <c r="AC7" s="24">
        <v>89.56</v>
      </c>
      <c r="AD7" s="24">
        <v>102.73</v>
      </c>
      <c r="AE7" s="24">
        <v>105.78</v>
      </c>
      <c r="AF7" s="24">
        <v>106.09</v>
      </c>
      <c r="AG7" s="24">
        <v>106.44</v>
      </c>
      <c r="AH7" s="24">
        <v>102.68</v>
      </c>
      <c r="AI7" s="24">
        <v>105.09</v>
      </c>
      <c r="AJ7" s="24">
        <v>147.75</v>
      </c>
      <c r="AK7" s="24">
        <v>281.86</v>
      </c>
      <c r="AL7" s="24">
        <v>345.56</v>
      </c>
      <c r="AM7" s="24">
        <v>329.91</v>
      </c>
      <c r="AN7" s="24">
        <v>363.04</v>
      </c>
      <c r="AO7" s="24">
        <v>94.97</v>
      </c>
      <c r="AP7" s="24">
        <v>63.96</v>
      </c>
      <c r="AQ7" s="24">
        <v>69.42</v>
      </c>
      <c r="AR7" s="24">
        <v>72.86</v>
      </c>
      <c r="AS7" s="24">
        <v>58.68</v>
      </c>
      <c r="AT7" s="24">
        <v>65.73</v>
      </c>
      <c r="AU7" s="24">
        <v>-271.25</v>
      </c>
      <c r="AV7" s="24">
        <v>-384.07</v>
      </c>
      <c r="AW7" s="24">
        <v>-484.46</v>
      </c>
      <c r="AX7" s="24">
        <v>-589.99</v>
      </c>
      <c r="AY7" s="24">
        <v>-516.58000000000004</v>
      </c>
      <c r="AZ7" s="24">
        <v>47.72</v>
      </c>
      <c r="BA7" s="24">
        <v>44.24</v>
      </c>
      <c r="BB7" s="24">
        <v>43.07</v>
      </c>
      <c r="BC7" s="24">
        <v>45.42</v>
      </c>
      <c r="BD7" s="24">
        <v>45.01</v>
      </c>
      <c r="BE7" s="24">
        <v>48.91</v>
      </c>
      <c r="BF7" s="24">
        <v>2399.62</v>
      </c>
      <c r="BG7" s="24">
        <v>1921.5</v>
      </c>
      <c r="BH7" s="24">
        <v>1744.81</v>
      </c>
      <c r="BI7" s="24">
        <v>1645.66</v>
      </c>
      <c r="BJ7" s="24">
        <v>1485.33</v>
      </c>
      <c r="BK7" s="24">
        <v>1206.79</v>
      </c>
      <c r="BL7" s="24">
        <v>1258.43</v>
      </c>
      <c r="BM7" s="24">
        <v>1163.75</v>
      </c>
      <c r="BN7" s="24">
        <v>1195.47</v>
      </c>
      <c r="BO7" s="24">
        <v>1141.98</v>
      </c>
      <c r="BP7" s="24">
        <v>1156.82</v>
      </c>
      <c r="BQ7" s="24">
        <v>116.25</v>
      </c>
      <c r="BR7" s="24">
        <v>126.64</v>
      </c>
      <c r="BS7" s="24">
        <v>120.14</v>
      </c>
      <c r="BT7" s="24">
        <v>99.57</v>
      </c>
      <c r="BU7" s="24">
        <v>73.83</v>
      </c>
      <c r="BV7" s="24">
        <v>71.84</v>
      </c>
      <c r="BW7" s="24">
        <v>73.36</v>
      </c>
      <c r="BX7" s="24">
        <v>72.599999999999994</v>
      </c>
      <c r="BY7" s="24">
        <v>69.430000000000007</v>
      </c>
      <c r="BZ7" s="24">
        <v>82.27</v>
      </c>
      <c r="CA7" s="24">
        <v>75.33</v>
      </c>
      <c r="CB7" s="24">
        <v>164.15</v>
      </c>
      <c r="CC7" s="24">
        <v>149.06</v>
      </c>
      <c r="CD7" s="24">
        <v>160.91</v>
      </c>
      <c r="CE7" s="24">
        <v>193.45</v>
      </c>
      <c r="CF7" s="24">
        <v>260.5</v>
      </c>
      <c r="CG7" s="24">
        <v>228.47</v>
      </c>
      <c r="CH7" s="24">
        <v>224.88</v>
      </c>
      <c r="CI7" s="24">
        <v>228.64</v>
      </c>
      <c r="CJ7" s="24">
        <v>239.46</v>
      </c>
      <c r="CK7" s="24">
        <v>194.42</v>
      </c>
      <c r="CL7" s="24">
        <v>215.73</v>
      </c>
      <c r="CM7" s="24">
        <v>74.489999999999995</v>
      </c>
      <c r="CN7" s="24">
        <v>68.22</v>
      </c>
      <c r="CO7" s="24">
        <v>74.319999999999993</v>
      </c>
      <c r="CP7" s="24">
        <v>75.97</v>
      </c>
      <c r="CQ7" s="24">
        <v>73.45</v>
      </c>
      <c r="CR7" s="24">
        <v>42.47</v>
      </c>
      <c r="CS7" s="24">
        <v>42.4</v>
      </c>
      <c r="CT7" s="24">
        <v>42.28</v>
      </c>
      <c r="CU7" s="24">
        <v>41.06</v>
      </c>
      <c r="CV7" s="24">
        <v>45.6</v>
      </c>
      <c r="CW7" s="24">
        <v>43.28</v>
      </c>
      <c r="CX7" s="24">
        <v>96.62</v>
      </c>
      <c r="CY7" s="24">
        <v>97.47</v>
      </c>
      <c r="CZ7" s="24">
        <v>98.16</v>
      </c>
      <c r="DA7" s="24">
        <v>99.58</v>
      </c>
      <c r="DB7" s="24">
        <v>99.63</v>
      </c>
      <c r="DC7" s="24">
        <v>83.75</v>
      </c>
      <c r="DD7" s="24">
        <v>84.19</v>
      </c>
      <c r="DE7" s="24">
        <v>84.34</v>
      </c>
      <c r="DF7" s="24">
        <v>84.34</v>
      </c>
      <c r="DG7" s="24">
        <v>88.66</v>
      </c>
      <c r="DH7" s="24">
        <v>86.21</v>
      </c>
      <c r="DI7" s="24">
        <v>21.52</v>
      </c>
      <c r="DJ7" s="24">
        <v>23.44</v>
      </c>
      <c r="DK7" s="24">
        <v>25.09</v>
      </c>
      <c r="DL7" s="24">
        <v>26.85</v>
      </c>
      <c r="DM7" s="24">
        <v>29</v>
      </c>
      <c r="DN7" s="24">
        <v>24.68</v>
      </c>
      <c r="DO7" s="24">
        <v>21.36</v>
      </c>
      <c r="DP7" s="24">
        <v>22.79</v>
      </c>
      <c r="DQ7" s="24">
        <v>24.8</v>
      </c>
      <c r="DR7" s="24">
        <v>33.159999999999997</v>
      </c>
      <c r="DS7" s="24">
        <v>29.62</v>
      </c>
      <c r="DT7" s="24">
        <v>0</v>
      </c>
      <c r="DU7" s="24">
        <v>0</v>
      </c>
      <c r="DV7" s="24">
        <v>0</v>
      </c>
      <c r="DW7" s="24">
        <v>0</v>
      </c>
      <c r="DX7" s="24">
        <v>0</v>
      </c>
      <c r="DY7" s="24">
        <v>8.6199999999999992</v>
      </c>
      <c r="DZ7" s="24">
        <v>0.01</v>
      </c>
      <c r="EA7" s="24">
        <v>0.01</v>
      </c>
      <c r="EB7" s="24">
        <v>0.02</v>
      </c>
      <c r="EC7" s="24">
        <v>0.12</v>
      </c>
      <c r="ED7" s="24">
        <v>0.09</v>
      </c>
      <c r="EE7" s="24">
        <v>0</v>
      </c>
      <c r="EF7" s="24">
        <v>0</v>
      </c>
      <c r="EG7" s="24">
        <v>0</v>
      </c>
      <c r="EH7" s="24">
        <v>0</v>
      </c>
      <c r="EI7" s="24">
        <v>0</v>
      </c>
      <c r="EJ7" s="24">
        <v>0.36</v>
      </c>
      <c r="EK7" s="24">
        <v>0.39</v>
      </c>
      <c r="EL7" s="24">
        <v>0.1</v>
      </c>
      <c r="EM7" s="24">
        <v>0.08</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OtsuCity</cp:lastModifiedBy>
  <cp:lastPrinted>2025-01-29T01:10:15Z</cp:lastPrinted>
  <dcterms:created xsi:type="dcterms:W3CDTF">2025-01-24T07:12:15Z</dcterms:created>
  <dcterms:modified xsi:type="dcterms:W3CDTF">2025-01-29T05:02:05Z</dcterms:modified>
  <cp:category/>
</cp:coreProperties>
</file>