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ilon.otsu.local\jimu\F1489\★★R7物価高騰対策支援補助金\2.周知\訂正（利用定員）\"/>
    </mc:Choice>
  </mc:AlternateContent>
  <xr:revisionPtr revIDLastSave="0" documentId="8_{04115008-CF8E-406E-BFD2-88870395B5BA}" xr6:coauthVersionLast="47" xr6:coauthVersionMax="47" xr10:uidLastSave="{00000000-0000-0000-0000-000000000000}"/>
  <bookViews>
    <workbookView xWindow="4005" yWindow="-16200" windowWidth="24240" windowHeight="14775" xr2:uid="{8BEC3906-3757-4C88-8561-B74066749796}"/>
  </bookViews>
  <sheets>
    <sheet name="様式第1号-1" sheetId="5" r:id="rId1"/>
    <sheet name="リスト" sheetId="2" r:id="rId2"/>
  </sheets>
  <definedNames>
    <definedName name="_xlnm.Print_Area" localSheetId="0">'様式第1号-1'!$A$1:$K$45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5" l="1"/>
  <c r="K45" i="5"/>
  <c r="K26" i="5"/>
  <c r="F13" i="5"/>
  <c r="E20" i="5"/>
  <c r="F20" i="5"/>
  <c r="E21" i="5"/>
  <c r="F21" i="5"/>
  <c r="E22" i="5"/>
  <c r="F22" i="5"/>
  <c r="E23" i="5"/>
  <c r="F23" i="5"/>
  <c r="E24" i="5"/>
  <c r="F24" i="5"/>
  <c r="F11" i="5"/>
  <c r="J43" i="5"/>
  <c r="K43" i="5" s="1"/>
  <c r="J42" i="5"/>
  <c r="K42" i="5" s="1"/>
  <c r="J41" i="5"/>
  <c r="K41" i="5" s="1"/>
  <c r="J40" i="5"/>
  <c r="J39" i="5"/>
  <c r="K39" i="5" s="1"/>
  <c r="J34" i="5"/>
  <c r="K34" i="5" s="1"/>
  <c r="J33" i="5"/>
  <c r="K33" i="5" s="1"/>
  <c r="J32" i="5"/>
  <c r="K32" i="5" s="1"/>
  <c r="J31" i="5"/>
  <c r="K31" i="5" s="1"/>
  <c r="J30" i="5"/>
  <c r="K30" i="5" s="1"/>
  <c r="J24" i="5"/>
  <c r="K24" i="5" s="1"/>
  <c r="J23" i="5"/>
  <c r="K23" i="5" s="1"/>
  <c r="J22" i="5"/>
  <c r="K22" i="5" s="1"/>
  <c r="J21" i="5"/>
  <c r="J20" i="5"/>
  <c r="K20" i="5" s="1"/>
  <c r="J15" i="5"/>
  <c r="J14" i="5"/>
  <c r="K14" i="5" s="1"/>
  <c r="K15" i="5"/>
  <c r="J12" i="5"/>
  <c r="K12" i="5" s="1"/>
  <c r="J13" i="5"/>
  <c r="K13" i="5" s="1"/>
  <c r="J11" i="5"/>
  <c r="K11" i="5" s="1"/>
  <c r="E40" i="5"/>
  <c r="F43" i="5"/>
  <c r="E43" i="5"/>
  <c r="F41" i="5"/>
  <c r="E41" i="5"/>
  <c r="F40" i="5"/>
  <c r="E39" i="5"/>
  <c r="F39" i="5"/>
  <c r="F34" i="5"/>
  <c r="F33" i="5"/>
  <c r="F32" i="5"/>
  <c r="F31" i="5"/>
  <c r="F30" i="5"/>
  <c r="F15" i="5"/>
  <c r="F14" i="5"/>
  <c r="F12" i="5"/>
  <c r="K40" i="5" l="1"/>
  <c r="K21" i="5"/>
</calcChain>
</file>

<file path=xl/sharedStrings.xml><?xml version="1.0" encoding="utf-8"?>
<sst xmlns="http://schemas.openxmlformats.org/spreadsheetml/2006/main" count="96" uniqueCount="67">
  <si>
    <t>事業所番号</t>
    <rPh sb="0" eb="2">
      <t>ジギョウ</t>
    </rPh>
    <rPh sb="2" eb="3">
      <t>ショ</t>
    </rPh>
    <rPh sb="3" eb="5">
      <t>バンゴウ</t>
    </rPh>
    <phoneticPr fontId="1"/>
  </si>
  <si>
    <t>　法人名　　</t>
    <rPh sb="1" eb="3">
      <t>ホウジン</t>
    </rPh>
    <rPh sb="3" eb="4">
      <t>メイ</t>
    </rPh>
    <phoneticPr fontId="1"/>
  </si>
  <si>
    <t>　申請額</t>
    <rPh sb="1" eb="3">
      <t>シンセイ</t>
    </rPh>
    <rPh sb="3" eb="4">
      <t>ガク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</si>
  <si>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</si>
  <si>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※申請額を様式第１号に記載してください。</t>
    <rPh sb="1" eb="3">
      <t>シンセイ</t>
    </rPh>
    <phoneticPr fontId="1"/>
  </si>
  <si>
    <t>※黄色で着色のあるセルのみ入力ください。</t>
    <rPh sb="1" eb="3">
      <t>キイロ</t>
    </rPh>
    <rPh sb="4" eb="6">
      <t>チャクショク</t>
    </rPh>
    <rPh sb="13" eb="15">
      <t>ニュウリョク</t>
    </rPh>
    <phoneticPr fontId="1"/>
  </si>
  <si>
    <t>単価</t>
    <rPh sb="0" eb="2">
      <t>タンカ</t>
    </rPh>
    <phoneticPr fontId="1"/>
  </si>
  <si>
    <t>介護報酬（単位：円）</t>
    <rPh sb="0" eb="2">
      <t>カイゴ</t>
    </rPh>
    <rPh sb="2" eb="4">
      <t>ホウシュウ</t>
    </rPh>
    <rPh sb="5" eb="7">
      <t>タンイ</t>
    </rPh>
    <rPh sb="8" eb="9">
      <t>エン</t>
    </rPh>
    <phoneticPr fontId="1"/>
  </si>
  <si>
    <t>判定</t>
    <rPh sb="0" eb="2">
      <t>ハンテイ</t>
    </rPh>
    <phoneticPr fontId="1"/>
  </si>
  <si>
    <t>支給額</t>
    <rPh sb="0" eb="2">
      <t>シキュウ</t>
    </rPh>
    <rPh sb="2" eb="3">
      <t>ガク</t>
    </rPh>
    <phoneticPr fontId="1"/>
  </si>
  <si>
    <t>基準別表の障(1)～障(9)に該当する障害福祉サービス事業所【入所系・通所系】</t>
    <rPh sb="0" eb="2">
      <t>キジュン</t>
    </rPh>
    <rPh sb="2" eb="4">
      <t>ベッピョウ</t>
    </rPh>
    <rPh sb="5" eb="6">
      <t>ショウ</t>
    </rPh>
    <rPh sb="10" eb="11">
      <t>ショウ</t>
    </rPh>
    <rPh sb="15" eb="17">
      <t>ガイトウ</t>
    </rPh>
    <rPh sb="19" eb="21">
      <t>ショウガイ</t>
    </rPh>
    <rPh sb="21" eb="23">
      <t>フクシ</t>
    </rPh>
    <rPh sb="27" eb="30">
      <t>ジギョウショ</t>
    </rPh>
    <rPh sb="31" eb="33">
      <t>ニュウショ</t>
    </rPh>
    <rPh sb="33" eb="34">
      <t>ケイ</t>
    </rPh>
    <rPh sb="35" eb="37">
      <t>ツウショ</t>
    </rPh>
    <rPh sb="37" eb="38">
      <t>ケイ</t>
    </rPh>
    <phoneticPr fontId="1"/>
  </si>
  <si>
    <t>介(1) 短期入所生活介護事業所（予防含）</t>
    <rPh sb="0" eb="1">
      <t>カイ</t>
    </rPh>
    <phoneticPr fontId="1"/>
  </si>
  <si>
    <t>障(1) 短期入所事業所</t>
    <rPh sb="0" eb="1">
      <t>サワ</t>
    </rPh>
    <rPh sb="5" eb="7">
      <t>タンキ</t>
    </rPh>
    <phoneticPr fontId="1"/>
  </si>
  <si>
    <t>障(2) 施設入所支援事業所</t>
    <phoneticPr fontId="1"/>
  </si>
  <si>
    <t>障(3) 共同生活援助事業所</t>
    <phoneticPr fontId="1"/>
  </si>
  <si>
    <t>障(4) 生活介護事業所</t>
    <phoneticPr fontId="1"/>
  </si>
  <si>
    <t>障(5) 自立訓練事業所</t>
    <phoneticPr fontId="1"/>
  </si>
  <si>
    <t>障(6) 就労移行支援事業所</t>
    <phoneticPr fontId="1"/>
  </si>
  <si>
    <t>障(7) 就労継続支援事業所</t>
    <phoneticPr fontId="1"/>
  </si>
  <si>
    <t>障(8) 児童発達支援事業所</t>
    <phoneticPr fontId="1"/>
  </si>
  <si>
    <t>障(9) 放課後等デイサービス事業所</t>
    <phoneticPr fontId="1"/>
  </si>
  <si>
    <t>障(10) 居宅介護事業所</t>
    <phoneticPr fontId="1"/>
  </si>
  <si>
    <t>障(11) 重度訪問介護事業所</t>
    <phoneticPr fontId="1"/>
  </si>
  <si>
    <t>障(12) 同行援護事業所</t>
    <phoneticPr fontId="1"/>
  </si>
  <si>
    <t>障(13) 行動援護事業所</t>
    <phoneticPr fontId="1"/>
  </si>
  <si>
    <t>障(14) 就労定着支援事業所</t>
    <phoneticPr fontId="1"/>
  </si>
  <si>
    <t>障(15) 自立生活援助事業所</t>
    <phoneticPr fontId="1"/>
  </si>
  <si>
    <t>障(16) 相談支援事業所</t>
    <phoneticPr fontId="1"/>
  </si>
  <si>
    <t>障(17) 地域移行支援事業所</t>
    <phoneticPr fontId="1"/>
  </si>
  <si>
    <t>障(18) 地域定着支援事業所</t>
    <phoneticPr fontId="1"/>
  </si>
  <si>
    <t>障(19) 居宅訪問型児童発達支援事業所</t>
    <phoneticPr fontId="1"/>
  </si>
  <si>
    <t>障(20) 保育所等訪問支援事業所</t>
    <phoneticPr fontId="1"/>
  </si>
  <si>
    <t>障(21) 障害児相談支援事業所</t>
    <phoneticPr fontId="1"/>
  </si>
  <si>
    <t>※障(4)、障(8)、障(9)を多機能型事業所としてそれぞれのサービスで定員を設けていない場合は、一体としている合計の定員</t>
    <phoneticPr fontId="1"/>
  </si>
  <si>
    <t>※障(10)～障(13)の内、障(16)～障(18)及び障(21)の内、複数のサービスを一の事業所で提供している場合、併給は認めないため、主たる事業所のみを入力してください</t>
    <rPh sb="69" eb="70">
      <t>シュ</t>
    </rPh>
    <rPh sb="72" eb="74">
      <t>ジギョウ</t>
    </rPh>
    <rPh sb="74" eb="75">
      <t>ショ</t>
    </rPh>
    <rPh sb="78" eb="80">
      <t>ニュウリョク</t>
    </rPh>
    <phoneticPr fontId="1"/>
  </si>
  <si>
    <t>基準別表の介(1)～介(13)に該当する介護サービス事業所等【入所系・通所系】</t>
    <rPh sb="0" eb="2">
      <t>キジュン</t>
    </rPh>
    <rPh sb="2" eb="4">
      <t>ベッピョウ</t>
    </rPh>
    <rPh sb="5" eb="6">
      <t>カイ</t>
    </rPh>
    <rPh sb="10" eb="11">
      <t>カイ</t>
    </rPh>
    <rPh sb="16" eb="18">
      <t>ガイトウ</t>
    </rPh>
    <rPh sb="20" eb="22">
      <t>カイゴ</t>
    </rPh>
    <rPh sb="26" eb="29">
      <t>ジギョウショ</t>
    </rPh>
    <rPh sb="29" eb="30">
      <t>ナド</t>
    </rPh>
    <rPh sb="31" eb="33">
      <t>ニュウショ</t>
    </rPh>
    <rPh sb="33" eb="34">
      <t>ケイ</t>
    </rPh>
    <rPh sb="35" eb="37">
      <t>ツウショ</t>
    </rPh>
    <rPh sb="37" eb="38">
      <t>ケイ</t>
    </rPh>
    <phoneticPr fontId="1"/>
  </si>
  <si>
    <t>介(2) 小規模多機能型居宅介護事業所</t>
    <phoneticPr fontId="1"/>
  </si>
  <si>
    <t>介(3) 認知症対応型共同生活介護事業所</t>
    <phoneticPr fontId="1"/>
  </si>
  <si>
    <t>介(4) 地域密着型介護老人福祉施設</t>
    <phoneticPr fontId="1"/>
  </si>
  <si>
    <t>介(5) 看護小規模多機能型居宅介護事業所</t>
    <phoneticPr fontId="1"/>
  </si>
  <si>
    <t>介(6) 介護老人福祉施設</t>
    <phoneticPr fontId="1"/>
  </si>
  <si>
    <t>介(7) 介護老人保健施設</t>
    <phoneticPr fontId="1"/>
  </si>
  <si>
    <t>介(8) 養護老人ホーム</t>
    <phoneticPr fontId="1"/>
  </si>
  <si>
    <t>介(9) 軽費老人ホーム</t>
    <phoneticPr fontId="1"/>
  </si>
  <si>
    <t>介(10) 通所介護事業所</t>
    <phoneticPr fontId="1"/>
  </si>
  <si>
    <t>介(11) 通所リハビリテーション事業所</t>
    <phoneticPr fontId="1"/>
  </si>
  <si>
    <t>介(12) 地域密着型通所介護事業所</t>
    <phoneticPr fontId="1"/>
  </si>
  <si>
    <t>介(13) 認知症対応型通所介護事業所</t>
    <phoneticPr fontId="1"/>
  </si>
  <si>
    <t>介(14) 訪問介護事業所</t>
    <phoneticPr fontId="1"/>
  </si>
  <si>
    <t>介(15) 訪問入浴介護事業所</t>
    <phoneticPr fontId="1"/>
  </si>
  <si>
    <t>介(16) 訪問看護事業所</t>
    <phoneticPr fontId="1"/>
  </si>
  <si>
    <t>介(17) 定期巡回・随時対応型訪問介護看護事業所</t>
    <phoneticPr fontId="1"/>
  </si>
  <si>
    <t>介(18) 居宅介護支援事業所</t>
    <phoneticPr fontId="1"/>
  </si>
  <si>
    <t>基準別表の介(14)～介(18)に該当する介護サービス事業所等【訪問系・居宅系】</t>
    <rPh sb="0" eb="2">
      <t>キジュン</t>
    </rPh>
    <rPh sb="2" eb="4">
      <t>ベッピョウ</t>
    </rPh>
    <rPh sb="5" eb="6">
      <t>カイ</t>
    </rPh>
    <rPh sb="11" eb="12">
      <t>カイ</t>
    </rPh>
    <rPh sb="17" eb="19">
      <t>ガイトウ</t>
    </rPh>
    <rPh sb="21" eb="23">
      <t>カイゴ</t>
    </rPh>
    <rPh sb="27" eb="30">
      <t>ジギョウショ</t>
    </rPh>
    <rPh sb="30" eb="31">
      <t>ナド</t>
    </rPh>
    <rPh sb="32" eb="34">
      <t>ホウモン</t>
    </rPh>
    <rPh sb="34" eb="35">
      <t>ケイ</t>
    </rPh>
    <rPh sb="36" eb="38">
      <t>キョタク</t>
    </rPh>
    <rPh sb="38" eb="39">
      <t>ケイ</t>
    </rPh>
    <phoneticPr fontId="1"/>
  </si>
  <si>
    <t>定員
R7.8.1現在</t>
    <rPh sb="0" eb="2">
      <t>テイイン</t>
    </rPh>
    <rPh sb="9" eb="11">
      <t>ゲンザイ</t>
    </rPh>
    <phoneticPr fontId="1"/>
  </si>
  <si>
    <t>サービス提供
R7.5月分</t>
    <rPh sb="4" eb="6">
      <t>テイキョウ</t>
    </rPh>
    <rPh sb="12" eb="13">
      <t>ブン</t>
    </rPh>
    <phoneticPr fontId="1"/>
  </si>
  <si>
    <t>基準別表の障(10)～障(21)に該当する障害福祉サービス事業所【訪問系・相談系】</t>
    <rPh sb="0" eb="2">
      <t>キジュン</t>
    </rPh>
    <rPh sb="2" eb="4">
      <t>ベッピョウ</t>
    </rPh>
    <rPh sb="5" eb="6">
      <t>ショウ</t>
    </rPh>
    <rPh sb="11" eb="12">
      <t>ショウ</t>
    </rPh>
    <rPh sb="17" eb="19">
      <t>ガイトウ</t>
    </rPh>
    <rPh sb="21" eb="23">
      <t>ショウガイ</t>
    </rPh>
    <rPh sb="23" eb="25">
      <t>フクシ</t>
    </rPh>
    <rPh sb="29" eb="32">
      <t>ジギョウショ</t>
    </rPh>
    <rPh sb="33" eb="35">
      <t>ホウモン</t>
    </rPh>
    <rPh sb="35" eb="36">
      <t>ケイ</t>
    </rPh>
    <rPh sb="37" eb="39">
      <t>ソウダン</t>
    </rPh>
    <rPh sb="39" eb="40">
      <t>ケイ</t>
    </rPh>
    <phoneticPr fontId="1"/>
  </si>
  <si>
    <t>介護給付費等（単位：円）</t>
    <rPh sb="0" eb="2">
      <t>カイゴ</t>
    </rPh>
    <rPh sb="2" eb="4">
      <t>キュウフ</t>
    </rPh>
    <rPh sb="4" eb="5">
      <t>ヒ</t>
    </rPh>
    <rPh sb="5" eb="6">
      <t>ナド</t>
    </rPh>
    <rPh sb="7" eb="9">
      <t>タンイ</t>
    </rPh>
    <rPh sb="10" eb="11">
      <t>エン</t>
    </rPh>
    <phoneticPr fontId="1"/>
  </si>
  <si>
    <t>介護サービス事業所等の種別
（プルダウンより選択）</t>
    <rPh sb="9" eb="10">
      <t>ナド</t>
    </rPh>
    <rPh sb="22" eb="24">
      <t>センタク</t>
    </rPh>
    <phoneticPr fontId="1"/>
  </si>
  <si>
    <t>障害福祉サービス事業所の種別
（プルダウンより選択）</t>
    <rPh sb="0" eb="2">
      <t>ショウガイ</t>
    </rPh>
    <rPh sb="2" eb="4">
      <t>フクシ</t>
    </rPh>
    <phoneticPr fontId="1"/>
  </si>
  <si>
    <t>サービス提供
R7.4月分</t>
    <rPh sb="4" eb="6">
      <t>テイキョウ</t>
    </rPh>
    <rPh sb="12" eb="13">
      <t>ブン</t>
    </rPh>
    <phoneticPr fontId="1"/>
  </si>
  <si>
    <t>サービス提供
R7.6月分</t>
    <rPh sb="4" eb="6">
      <t>テイキョウ</t>
    </rPh>
    <rPh sb="12" eb="13">
      <t>ブン</t>
    </rPh>
    <phoneticPr fontId="1"/>
  </si>
  <si>
    <t>様式第１号－１　　申請事業所等一覧表</t>
    <rPh sb="0" eb="2">
      <t>ヨウシキ</t>
    </rPh>
    <rPh sb="2" eb="3">
      <t>ダイ</t>
    </rPh>
    <rPh sb="4" eb="5">
      <t>ゴウ</t>
    </rPh>
    <phoneticPr fontId="1"/>
  </si>
  <si>
    <t>介護サービス事業所等小計</t>
    <rPh sb="0" eb="2">
      <t>カイゴ</t>
    </rPh>
    <rPh sb="6" eb="9">
      <t>ジギョウショ</t>
    </rPh>
    <rPh sb="9" eb="10">
      <t>ナド</t>
    </rPh>
    <rPh sb="10" eb="12">
      <t>ショウケイ</t>
    </rPh>
    <phoneticPr fontId="1"/>
  </si>
  <si>
    <t>障害福祉サービス事業所小計</t>
    <rPh sb="0" eb="2">
      <t>ショウガイ</t>
    </rPh>
    <rPh sb="2" eb="4">
      <t>フクシ</t>
    </rPh>
    <rPh sb="8" eb="11">
      <t>ジギョウショ</t>
    </rPh>
    <rPh sb="11" eb="13">
      <t>ショウケイ</t>
    </rPh>
    <phoneticPr fontId="1"/>
  </si>
  <si>
    <t>　</t>
    <phoneticPr fontId="1"/>
  </si>
  <si>
    <t xml:space="preserve">※介(2)、介(5)は利用定員 </t>
    <rPh sb="1" eb="2">
      <t>カイ</t>
    </rPh>
    <rPh sb="6" eb="7">
      <t>カイ</t>
    </rPh>
    <rPh sb="11" eb="13">
      <t>リヨウ</t>
    </rPh>
    <rPh sb="13" eb="15">
      <t>テイイン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</si>
</sst>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_);[Red]\(0.0\)"/>
  </numFmts>
  <fonts count="8">
    <font>
      <sz val="11"/>
      <color theme="1"/>
      <name val="Yu Gothic"/>
      <family val="2"/>
      <charset val="128"/>
    </font>
    <font>
      <sz val="6"/>
      <name val="Yu Gothic"/>
      <family val="2"/>
      <charset val="128"/>
    </font>
    <font>
      <sz val="11"/>
      <color theme="1"/>
      <name val="Yu Gothic"/>
      <family val="2"/>
      <charset val="128"/>
    </font>
    <font>
      <sz val="10"/>
      <color theme="1"/>
      <name val="Yu Gothic"/>
      <charset val="128"/>
    </font>
    <font>
      <sz val="10"/>
      <color theme="1"/>
      <name val="Yu Gothic"/>
      <family val="3"/>
      <charset val="128"/>
    </font>
    <font>
      <b/>
      <sz val="11"/>
      <color theme="1"/>
      <name val="Yu Gothic"/>
      <family val="3"/>
      <charset val="128"/>
    </font>
    <font>
      <sz val="8"/>
      <color rgb="FFFF0000"/>
      <name val="Yu Gothic"/>
      <charset val="128"/>
    </font>
    <font>
      <sz val="9"/>
      <color rgb="FFFF0000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38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0" fillId="0" borderId="5" xfId="1" applyNumberFormat="1" applyFont="1" applyBorder="1" applyAlignment="1">
      <alignment horizontal="center" vertical="center"/>
    </xf>
    <xf numFmtId="6" fontId="0" fillId="0" borderId="5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8" fontId="0" fillId="0" borderId="0" xfId="1" applyFont="1" applyAlignment="1">
      <alignment horizontal="left" vertical="center"/>
    </xf>
    <xf numFmtId="176" fontId="0" fillId="0" borderId="0" xfId="1" applyNumberFormat="1" applyFont="1" applyAlignment="1">
      <alignment horizontal="left" vertical="center"/>
    </xf>
    <xf numFmtId="38" fontId="0" fillId="0" borderId="0" xfId="0" applyNumberFormat="1" applyAlignment="1">
      <alignment horizontal="left" vertical="center"/>
    </xf>
    <xf numFmtId="6" fontId="0" fillId="0" borderId="0" xfId="1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38" fontId="0" fillId="0" borderId="0" xfId="1" applyFont="1">
      <alignment vertical="center"/>
    </xf>
    <xf numFmtId="38" fontId="0" fillId="0" borderId="5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38" fontId="3" fillId="2" borderId="5" xfId="1" applyFont="1" applyFill="1" applyBorder="1" applyAlignment="1" applyProtection="1">
      <alignment horizontal="center" vertical="center"/>
      <protection locked="0"/>
    </xf>
    <xf numFmtId="38" fontId="3" fillId="2" borderId="2" xfId="1" applyFont="1" applyFill="1" applyBorder="1" applyAlignment="1" applyProtection="1">
      <alignment horizontal="center" vertical="center"/>
      <protection locked="0"/>
    </xf>
    <xf numFmtId="176" fontId="0" fillId="0" borderId="0" xfId="1" applyNumberFormat="1" applyFont="1" applyAlignment="1">
      <alignment horizontal="right" vertical="center"/>
    </xf>
    <xf numFmtId="6" fontId="0" fillId="0" borderId="13" xfId="0" applyNumberForma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6" fontId="0" fillId="0" borderId="1" xfId="1" applyNumberFormat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 wrapText="1"/>
    </xf>
    <xf numFmtId="176" fontId="0" fillId="0" borderId="4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8" fontId="0" fillId="0" borderId="7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5AB61-87D0-42A0-AB03-FA1E7F8C1DA4}">
  <sheetPr transitionEvaluation="1"/>
  <dimension ref="A1:K45"/>
  <sheetViews>
    <sheetView tabSelected="1" zoomScaleNormal="100" workbookViewId="0">
      <selection activeCell="D11" sqref="D11"/>
    </sheetView>
  </sheetViews>
  <sheetFormatPr defaultRowHeight="18"/>
  <cols>
    <col min="1" max="1" width="1.75" style="3" customWidth="1"/>
    <col min="2" max="2" width="27.9140625" style="3" customWidth="1"/>
    <col min="3" max="3" width="13" style="3" customWidth="1"/>
    <col min="4" max="4" width="46.83203125" style="3" customWidth="1"/>
    <col min="5" max="5" width="10.9140625" style="3" customWidth="1"/>
    <col min="6" max="6" width="11" style="3" customWidth="1"/>
    <col min="7" max="9" width="11.25" style="3" customWidth="1"/>
    <col min="10" max="10" width="4.75" style="9" bestFit="1" customWidth="1"/>
    <col min="11" max="11" width="18.83203125" style="3" bestFit="1" customWidth="1"/>
    <col min="12" max="17" width="4.58203125" style="3" customWidth="1"/>
    <col min="18" max="16384" width="8.6640625" style="3"/>
  </cols>
  <sheetData>
    <row r="1" spans="1:11" ht="15" customHeight="1">
      <c r="A1" s="3" t="s">
        <v>62</v>
      </c>
    </row>
    <row r="2" spans="1:11" ht="7" customHeight="1"/>
    <row r="3" spans="1:11" ht="7" customHeight="1"/>
    <row r="4" spans="1:11">
      <c r="B4" s="15" t="s">
        <v>1</v>
      </c>
      <c r="C4" s="27" t="s">
        <v>65</v>
      </c>
      <c r="D4" s="27"/>
      <c r="E4" s="12"/>
      <c r="F4" s="3" t="s">
        <v>5</v>
      </c>
    </row>
    <row r="5" spans="1:11" ht="7" customHeight="1"/>
    <row r="6" spans="1:11">
      <c r="B6" s="15" t="s">
        <v>2</v>
      </c>
      <c r="C6" s="28">
        <f>K26+K45</f>
        <v>0</v>
      </c>
      <c r="D6" s="28"/>
      <c r="E6" s="11"/>
      <c r="F6" s="3" t="s">
        <v>4</v>
      </c>
    </row>
    <row r="7" spans="1:11" ht="7.5" customHeight="1">
      <c r="F7" s="10"/>
    </row>
    <row r="8" spans="1:11" ht="18.5" customHeight="1">
      <c r="A8" s="3" t="s">
        <v>35</v>
      </c>
    </row>
    <row r="9" spans="1:11" ht="14" customHeight="1">
      <c r="B9" s="31" t="s">
        <v>3</v>
      </c>
      <c r="C9" s="31" t="s">
        <v>0</v>
      </c>
      <c r="D9" s="35" t="s">
        <v>58</v>
      </c>
      <c r="E9" s="35" t="s">
        <v>54</v>
      </c>
      <c r="F9" s="35" t="s">
        <v>6</v>
      </c>
      <c r="G9" s="31" t="s">
        <v>7</v>
      </c>
      <c r="H9" s="31"/>
      <c r="I9" s="31"/>
      <c r="J9" s="32" t="s">
        <v>8</v>
      </c>
      <c r="K9" s="29" t="s">
        <v>9</v>
      </c>
    </row>
    <row r="10" spans="1:11" s="2" customFormat="1" ht="29.5" customHeight="1" thickBot="1">
      <c r="A10" s="4"/>
      <c r="B10" s="34"/>
      <c r="C10" s="34"/>
      <c r="D10" s="34"/>
      <c r="E10" s="36"/>
      <c r="F10" s="36"/>
      <c r="G10" s="7" t="s">
        <v>60</v>
      </c>
      <c r="H10" s="7" t="s">
        <v>55</v>
      </c>
      <c r="I10" s="7" t="s">
        <v>61</v>
      </c>
      <c r="J10" s="33"/>
      <c r="K10" s="30"/>
    </row>
    <row r="11" spans="1:11" s="8" customFormat="1" ht="18.5" thickTop="1">
      <c r="A11" s="1"/>
      <c r="B11" s="18"/>
      <c r="C11" s="25"/>
      <c r="D11" s="18"/>
      <c r="E11" s="19"/>
      <c r="F11" s="14" t="str">
        <f>IF(D11="","",VLOOKUP(D11,リスト!$A$1:$B$13,2,0))</f>
        <v/>
      </c>
      <c r="G11" s="21"/>
      <c r="H11" s="21"/>
      <c r="I11" s="21"/>
      <c r="J11" s="5" t="str">
        <f>IF(SUM(G11:I11)&gt;0,"〇","×")</f>
        <v>×</v>
      </c>
      <c r="K11" s="6">
        <f>IF(J11="×",0,IF(J11="〇",E11*F11,""))</f>
        <v>0</v>
      </c>
    </row>
    <row r="12" spans="1:11" s="8" customFormat="1">
      <c r="A12" s="1"/>
      <c r="B12" s="20"/>
      <c r="C12" s="26"/>
      <c r="D12" s="18"/>
      <c r="E12" s="19"/>
      <c r="F12" s="14" t="str">
        <f>IF(D12="","",VLOOKUP(D12,リスト!$A$1:$B$13,2,0))</f>
        <v/>
      </c>
      <c r="G12" s="22"/>
      <c r="H12" s="22"/>
      <c r="I12" s="22"/>
      <c r="J12" s="5" t="str">
        <f t="shared" ref="J12:J15" si="0">IF(SUM(G12:I12)&gt;0,"〇","×")</f>
        <v>×</v>
      </c>
      <c r="K12" s="6">
        <f t="shared" ref="K12:K15" si="1">IF(J12="×",0,IF(J12="〇",E12*F12,""))</f>
        <v>0</v>
      </c>
    </row>
    <row r="13" spans="1:11" s="8" customFormat="1">
      <c r="A13" s="1"/>
      <c r="B13" s="20"/>
      <c r="C13" s="26"/>
      <c r="D13" s="18"/>
      <c r="E13" s="19"/>
      <c r="F13" s="14" t="str">
        <f>IF(D13="","",VLOOKUP(D13,リスト!$A$1:$B$13,2,0))</f>
        <v/>
      </c>
      <c r="G13" s="22"/>
      <c r="H13" s="22"/>
      <c r="I13" s="22"/>
      <c r="J13" s="5" t="str">
        <f t="shared" si="0"/>
        <v>×</v>
      </c>
      <c r="K13" s="6">
        <f t="shared" si="1"/>
        <v>0</v>
      </c>
    </row>
    <row r="14" spans="1:11" s="8" customFormat="1">
      <c r="A14" s="1"/>
      <c r="B14" s="20"/>
      <c r="C14" s="26"/>
      <c r="D14" s="18"/>
      <c r="E14" s="19"/>
      <c r="F14" s="14" t="str">
        <f>IF(D14="","",VLOOKUP(D14,リスト!$A$1:$B$13,2,0))</f>
        <v/>
      </c>
      <c r="G14" s="22"/>
      <c r="H14" s="22"/>
      <c r="I14" s="22"/>
      <c r="J14" s="5" t="str">
        <f t="shared" si="0"/>
        <v>×</v>
      </c>
      <c r="K14" s="6">
        <f t="shared" si="1"/>
        <v>0</v>
      </c>
    </row>
    <row r="15" spans="1:11" s="8" customFormat="1">
      <c r="A15" s="1"/>
      <c r="B15" s="20"/>
      <c r="C15" s="26"/>
      <c r="D15" s="18"/>
      <c r="E15" s="19"/>
      <c r="F15" s="14" t="str">
        <f>IF(D15="","",VLOOKUP(D15,リスト!$A$1:$B$13,2,0))</f>
        <v/>
      </c>
      <c r="G15" s="22"/>
      <c r="H15" s="22"/>
      <c r="I15" s="22"/>
      <c r="J15" s="5" t="str">
        <f t="shared" si="0"/>
        <v>×</v>
      </c>
      <c r="K15" s="6">
        <f t="shared" si="1"/>
        <v>0</v>
      </c>
    </row>
    <row r="16" spans="1:11" s="8" customFormat="1" ht="12.5" customHeight="1">
      <c r="A16" s="1"/>
      <c r="B16" s="1"/>
      <c r="C16" s="1"/>
      <c r="D16" s="1"/>
      <c r="E16" s="16" t="s">
        <v>66</v>
      </c>
      <c r="F16" s="1"/>
      <c r="G16" s="1"/>
      <c r="H16" s="1"/>
      <c r="I16" s="1"/>
      <c r="J16" s="9"/>
    </row>
    <row r="17" spans="1:11" ht="18.5" customHeight="1">
      <c r="A17" s="3" t="s">
        <v>53</v>
      </c>
    </row>
    <row r="18" spans="1:11" ht="14" customHeight="1">
      <c r="B18" s="31" t="s">
        <v>3</v>
      </c>
      <c r="C18" s="31" t="s">
        <v>0</v>
      </c>
      <c r="D18" s="35" t="s">
        <v>58</v>
      </c>
      <c r="E18" s="37" t="s">
        <v>6</v>
      </c>
      <c r="F18" s="38"/>
      <c r="G18" s="31" t="s">
        <v>7</v>
      </c>
      <c r="H18" s="31"/>
      <c r="I18" s="31"/>
      <c r="J18" s="32" t="s">
        <v>8</v>
      </c>
      <c r="K18" s="29" t="s">
        <v>9</v>
      </c>
    </row>
    <row r="19" spans="1:11" s="2" customFormat="1" ht="29.5" customHeight="1" thickBot="1">
      <c r="A19" s="4"/>
      <c r="B19" s="34"/>
      <c r="C19" s="34"/>
      <c r="D19" s="34"/>
      <c r="E19" s="39"/>
      <c r="F19" s="40"/>
      <c r="G19" s="7" t="s">
        <v>60</v>
      </c>
      <c r="H19" s="7" t="s">
        <v>55</v>
      </c>
      <c r="I19" s="7" t="s">
        <v>61</v>
      </c>
      <c r="J19" s="33"/>
      <c r="K19" s="30"/>
    </row>
    <row r="20" spans="1:11" s="8" customFormat="1" ht="18.5" thickTop="1">
      <c r="A20" s="1"/>
      <c r="B20" s="18"/>
      <c r="C20" s="25"/>
      <c r="D20" s="18"/>
      <c r="E20" s="41" t="str">
        <f>IF(D20="","",VLOOKUP(D20,リスト!$A$14:$B$18,2,0))</f>
        <v/>
      </c>
      <c r="F20" s="42" t="str">
        <f>IF(D20="","",VLOOKUP(D20,リスト!$A$1:$B$13,2,0))</f>
        <v/>
      </c>
      <c r="G20" s="21"/>
      <c r="H20" s="21"/>
      <c r="I20" s="21"/>
      <c r="J20" s="5" t="str">
        <f>IF(SUM(G20:I20)&gt;0,"〇","×")</f>
        <v>×</v>
      </c>
      <c r="K20" s="6">
        <f>IF(J20="×",0,IF(J20="〇",E20,""))</f>
        <v>0</v>
      </c>
    </row>
    <row r="21" spans="1:11" s="8" customFormat="1">
      <c r="A21" s="1"/>
      <c r="B21" s="20"/>
      <c r="C21" s="26"/>
      <c r="D21" s="18"/>
      <c r="E21" s="43" t="str">
        <f>IF(D21="","",VLOOKUP(D21,リスト!$A$14:$B$18,2,0))</f>
        <v/>
      </c>
      <c r="F21" s="44" t="str">
        <f>IF(D21="","",VLOOKUP(D21,リスト!$A$1:$B$13,2,0))</f>
        <v/>
      </c>
      <c r="G21" s="22"/>
      <c r="H21" s="22"/>
      <c r="I21" s="22"/>
      <c r="J21" s="5" t="str">
        <f t="shared" ref="J21:J24" si="2">IF(SUM(G21:I21)&gt;0,"〇","×")</f>
        <v>×</v>
      </c>
      <c r="K21" s="6">
        <f t="shared" ref="K21:K24" si="3">IF(J21="×",0,IF(J21="〇",E21,""))</f>
        <v>0</v>
      </c>
    </row>
    <row r="22" spans="1:11" s="8" customFormat="1">
      <c r="A22" s="1"/>
      <c r="B22" s="20"/>
      <c r="C22" s="26"/>
      <c r="D22" s="18"/>
      <c r="E22" s="43" t="str">
        <f>IF(D22="","",VLOOKUP(D22,リスト!$A$14:$B$18,2,0))</f>
        <v/>
      </c>
      <c r="F22" s="44" t="str">
        <f>IF(D22="","",VLOOKUP(D22,リスト!$A$1:$B$13,2,0))</f>
        <v/>
      </c>
      <c r="G22" s="22"/>
      <c r="H22" s="22"/>
      <c r="I22" s="22"/>
      <c r="J22" s="5" t="str">
        <f t="shared" si="2"/>
        <v>×</v>
      </c>
      <c r="K22" s="6">
        <f t="shared" si="3"/>
        <v>0</v>
      </c>
    </row>
    <row r="23" spans="1:11" s="8" customFormat="1">
      <c r="A23" s="1"/>
      <c r="B23" s="20"/>
      <c r="C23" s="26"/>
      <c r="D23" s="18"/>
      <c r="E23" s="43" t="str">
        <f>IF(D23="","",VLOOKUP(D23,リスト!$A$14:$B$18,2,0))</f>
        <v/>
      </c>
      <c r="F23" s="44" t="str">
        <f>IF(D23="","",VLOOKUP(D23,リスト!$A$1:$B$13,2,0))</f>
        <v/>
      </c>
      <c r="G23" s="22"/>
      <c r="H23" s="22"/>
      <c r="I23" s="22"/>
      <c r="J23" s="5" t="str">
        <f t="shared" si="2"/>
        <v>×</v>
      </c>
      <c r="K23" s="6">
        <f t="shared" si="3"/>
        <v>0</v>
      </c>
    </row>
    <row r="24" spans="1:11" s="8" customFormat="1">
      <c r="A24" s="1"/>
      <c r="B24" s="20"/>
      <c r="C24" s="26"/>
      <c r="D24" s="18"/>
      <c r="E24" s="43" t="str">
        <f>IF(D24="","",VLOOKUP(D24,リスト!$A$14:$B$18,2,0))</f>
        <v/>
      </c>
      <c r="F24" s="44" t="str">
        <f>IF(D24="","",VLOOKUP(D24,リスト!$A$1:$B$13,2,0))</f>
        <v/>
      </c>
      <c r="G24" s="22"/>
      <c r="H24" s="22"/>
      <c r="I24" s="22"/>
      <c r="J24" s="5" t="str">
        <f t="shared" si="2"/>
        <v>×</v>
      </c>
      <c r="K24" s="6">
        <f t="shared" si="3"/>
        <v>0</v>
      </c>
    </row>
    <row r="25" spans="1:11" ht="9" customHeight="1" thickBot="1"/>
    <row r="26" spans="1:11" ht="18" customHeight="1" thickBot="1">
      <c r="J26" s="23" t="s">
        <v>63</v>
      </c>
      <c r="K26" s="24">
        <f>SUM(K11:K24)</f>
        <v>0</v>
      </c>
    </row>
    <row r="27" spans="1:11" ht="18.5" customHeight="1">
      <c r="A27" s="3" t="s">
        <v>10</v>
      </c>
    </row>
    <row r="28" spans="1:11" ht="14" customHeight="1">
      <c r="B28" s="31" t="s">
        <v>3</v>
      </c>
      <c r="C28" s="31" t="s">
        <v>0</v>
      </c>
      <c r="D28" s="35" t="s">
        <v>59</v>
      </c>
      <c r="E28" s="35" t="s">
        <v>54</v>
      </c>
      <c r="F28" s="35" t="s">
        <v>6</v>
      </c>
      <c r="G28" s="31" t="s">
        <v>57</v>
      </c>
      <c r="H28" s="31"/>
      <c r="I28" s="31"/>
      <c r="J28" s="32" t="s">
        <v>8</v>
      </c>
      <c r="K28" s="29" t="s">
        <v>9</v>
      </c>
    </row>
    <row r="29" spans="1:11" s="2" customFormat="1" ht="29.5" customHeight="1" thickBot="1">
      <c r="A29" s="4"/>
      <c r="B29" s="34"/>
      <c r="C29" s="34"/>
      <c r="D29" s="34"/>
      <c r="E29" s="36"/>
      <c r="F29" s="36"/>
      <c r="G29" s="7" t="s">
        <v>60</v>
      </c>
      <c r="H29" s="7" t="s">
        <v>55</v>
      </c>
      <c r="I29" s="7" t="s">
        <v>61</v>
      </c>
      <c r="J29" s="33"/>
      <c r="K29" s="30"/>
    </row>
    <row r="30" spans="1:11" s="8" customFormat="1" ht="18.5" thickTop="1">
      <c r="A30" s="1"/>
      <c r="B30" s="18"/>
      <c r="C30" s="25"/>
      <c r="D30" s="18"/>
      <c r="E30" s="19"/>
      <c r="F30" s="14" t="str">
        <f>IF(D30="","",VLOOKUP(D30,リスト!$A$19:$B$27,2,0))</f>
        <v/>
      </c>
      <c r="G30" s="21"/>
      <c r="H30" s="21"/>
      <c r="I30" s="21"/>
      <c r="J30" s="5" t="str">
        <f>IF(SUM(G30:I30)&gt;0,"〇","×")</f>
        <v>×</v>
      </c>
      <c r="K30" s="6">
        <f>IF(J30="×",0,IF(J30="〇",E30*F30,""))</f>
        <v>0</v>
      </c>
    </row>
    <row r="31" spans="1:11" s="8" customFormat="1">
      <c r="A31" s="1"/>
      <c r="B31" s="20"/>
      <c r="C31" s="26"/>
      <c r="D31" s="18"/>
      <c r="E31" s="19"/>
      <c r="F31" s="14" t="str">
        <f>IF(D31="","",VLOOKUP(D31,リスト!$A$19:$B$27,2,0))</f>
        <v/>
      </c>
      <c r="G31" s="22"/>
      <c r="H31" s="22"/>
      <c r="I31" s="22"/>
      <c r="J31" s="5" t="str">
        <f t="shared" ref="J31:J34" si="4">IF(SUM(G31:I31)&gt;0,"〇","×")</f>
        <v>×</v>
      </c>
      <c r="K31" s="6">
        <f t="shared" ref="K31:K34" si="5">IF(J31="×",0,IF(J31="〇",E31*F31,""))</f>
        <v>0</v>
      </c>
    </row>
    <row r="32" spans="1:11" s="8" customFormat="1">
      <c r="A32" s="1"/>
      <c r="B32" s="20"/>
      <c r="C32" s="26"/>
      <c r="D32" s="18"/>
      <c r="E32" s="19"/>
      <c r="F32" s="14" t="str">
        <f>IF(D32="","",VLOOKUP(D32,リスト!$A$19:$B$27,2,0))</f>
        <v/>
      </c>
      <c r="G32" s="22"/>
      <c r="H32" s="22"/>
      <c r="I32" s="22"/>
      <c r="J32" s="5" t="str">
        <f t="shared" si="4"/>
        <v>×</v>
      </c>
      <c r="K32" s="6">
        <f t="shared" si="5"/>
        <v>0</v>
      </c>
    </row>
    <row r="33" spans="1:11" s="8" customFormat="1">
      <c r="A33" s="1"/>
      <c r="B33" s="20"/>
      <c r="C33" s="26"/>
      <c r="D33" s="18"/>
      <c r="E33" s="19"/>
      <c r="F33" s="14" t="str">
        <f>IF(D33="","",VLOOKUP(D33,リスト!$A$19:$B$27,2,0))</f>
        <v/>
      </c>
      <c r="G33" s="22"/>
      <c r="H33" s="22"/>
      <c r="I33" s="22"/>
      <c r="J33" s="5" t="str">
        <f t="shared" si="4"/>
        <v>×</v>
      </c>
      <c r="K33" s="6">
        <f t="shared" si="5"/>
        <v>0</v>
      </c>
    </row>
    <row r="34" spans="1:11" s="8" customFormat="1">
      <c r="A34" s="1"/>
      <c r="B34" s="20"/>
      <c r="C34" s="26"/>
      <c r="D34" s="18"/>
      <c r="E34" s="19"/>
      <c r="F34" s="14" t="str">
        <f>IF(D34="","",VLOOKUP(D34,リスト!$A$19:$B$27,2,0))</f>
        <v/>
      </c>
      <c r="G34" s="22"/>
      <c r="H34" s="22"/>
      <c r="I34" s="22"/>
      <c r="J34" s="5" t="str">
        <f t="shared" si="4"/>
        <v>×</v>
      </c>
      <c r="K34" s="6">
        <f t="shared" si="5"/>
        <v>0</v>
      </c>
    </row>
    <row r="35" spans="1:11" s="8" customFormat="1" ht="13" customHeight="1">
      <c r="A35" s="1"/>
      <c r="C35" s="1"/>
      <c r="D35" s="1"/>
      <c r="E35" s="16" t="s">
        <v>33</v>
      </c>
      <c r="F35" s="1"/>
      <c r="G35" s="1"/>
      <c r="H35" s="1"/>
      <c r="I35" s="1"/>
      <c r="J35" s="9"/>
    </row>
    <row r="36" spans="1:11" ht="18.5" customHeight="1">
      <c r="A36" s="3" t="s">
        <v>56</v>
      </c>
    </row>
    <row r="37" spans="1:11" ht="14" customHeight="1">
      <c r="B37" s="31" t="s">
        <v>3</v>
      </c>
      <c r="C37" s="31" t="s">
        <v>0</v>
      </c>
      <c r="D37" s="35" t="s">
        <v>59</v>
      </c>
      <c r="E37" s="37" t="s">
        <v>6</v>
      </c>
      <c r="F37" s="38"/>
      <c r="G37" s="31" t="s">
        <v>57</v>
      </c>
      <c r="H37" s="31"/>
      <c r="I37" s="31"/>
      <c r="J37" s="32" t="s">
        <v>8</v>
      </c>
      <c r="K37" s="29" t="s">
        <v>9</v>
      </c>
    </row>
    <row r="38" spans="1:11" s="2" customFormat="1" ht="29.5" customHeight="1" thickBot="1">
      <c r="A38" s="4"/>
      <c r="B38" s="34"/>
      <c r="C38" s="34"/>
      <c r="D38" s="34"/>
      <c r="E38" s="39"/>
      <c r="F38" s="40"/>
      <c r="G38" s="7" t="s">
        <v>60</v>
      </c>
      <c r="H38" s="7" t="s">
        <v>55</v>
      </c>
      <c r="I38" s="7" t="s">
        <v>61</v>
      </c>
      <c r="J38" s="33"/>
      <c r="K38" s="30"/>
    </row>
    <row r="39" spans="1:11" s="8" customFormat="1" ht="18.5" thickTop="1">
      <c r="A39" s="1"/>
      <c r="B39" s="18"/>
      <c r="C39" s="25"/>
      <c r="D39" s="18"/>
      <c r="E39" s="41" t="str">
        <f>IF(D39="","",VLOOKUP(D39,リスト!$A$28:$B$39,2,0))</f>
        <v/>
      </c>
      <c r="F39" s="42" t="str">
        <f>IF(D39="","",VLOOKUP(D39,リスト!$A$1:$B$13,2,0))</f>
        <v/>
      </c>
      <c r="G39" s="21"/>
      <c r="H39" s="21"/>
      <c r="I39" s="21"/>
      <c r="J39" s="5" t="str">
        <f>IF(SUM(G39:I39)&gt;0,"〇","×")</f>
        <v>×</v>
      </c>
      <c r="K39" s="6">
        <f>IF(J39="×",0,IF(J39="〇",E39,""))</f>
        <v>0</v>
      </c>
    </row>
    <row r="40" spans="1:11" s="8" customFormat="1">
      <c r="A40" s="1"/>
      <c r="B40" s="20"/>
      <c r="C40" s="26"/>
      <c r="D40" s="18"/>
      <c r="E40" s="43" t="str">
        <f>IF(D40="","",VLOOKUP(D40,リスト!$A$28:$B$39,2,0))</f>
        <v/>
      </c>
      <c r="F40" s="44" t="str">
        <f>IF(D40="","",VLOOKUP(D40,リスト!$A$1:$B$13,2,0))</f>
        <v/>
      </c>
      <c r="G40" s="22"/>
      <c r="H40" s="22"/>
      <c r="I40" s="22"/>
      <c r="J40" s="5" t="str">
        <f t="shared" ref="J40:J43" si="6">IF(SUM(G40:I40)&gt;0,"〇","×")</f>
        <v>×</v>
      </c>
      <c r="K40" s="6">
        <f t="shared" ref="K40:K43" si="7">IF(J40="×",0,IF(J40="〇",E40,""))</f>
        <v>0</v>
      </c>
    </row>
    <row r="41" spans="1:11" s="8" customFormat="1">
      <c r="A41" s="1"/>
      <c r="B41" s="20"/>
      <c r="C41" s="26"/>
      <c r="D41" s="18"/>
      <c r="E41" s="43" t="str">
        <f>IF(D41="","",VLOOKUP(D41,リスト!$A$28:$B$39,2,0))</f>
        <v/>
      </c>
      <c r="F41" s="44" t="str">
        <f>IF(D41="","",VLOOKUP(D41,リスト!$A$1:$B$13,2,0))</f>
        <v/>
      </c>
      <c r="G41" s="22"/>
      <c r="H41" s="22"/>
      <c r="I41" s="22"/>
      <c r="J41" s="5" t="str">
        <f t="shared" si="6"/>
        <v>×</v>
      </c>
      <c r="K41" s="6">
        <f t="shared" si="7"/>
        <v>0</v>
      </c>
    </row>
    <row r="42" spans="1:11" s="8" customFormat="1">
      <c r="A42" s="1"/>
      <c r="B42" s="20"/>
      <c r="C42" s="26"/>
      <c r="D42" s="18"/>
      <c r="E42" s="43"/>
      <c r="F42" s="44"/>
      <c r="G42" s="22"/>
      <c r="H42" s="22"/>
      <c r="I42" s="22"/>
      <c r="J42" s="5" t="str">
        <f t="shared" si="6"/>
        <v>×</v>
      </c>
      <c r="K42" s="6">
        <f t="shared" si="7"/>
        <v>0</v>
      </c>
    </row>
    <row r="43" spans="1:11" s="8" customFormat="1">
      <c r="A43" s="1"/>
      <c r="B43" s="20"/>
      <c r="C43" s="26"/>
      <c r="D43" s="18"/>
      <c r="E43" s="43" t="str">
        <f>IF(D43="","",VLOOKUP(D43,リスト!$A$28:$B$39,2,0))</f>
        <v/>
      </c>
      <c r="F43" s="44" t="str">
        <f>IF(D43="","",VLOOKUP(D43,リスト!$A$1:$B$13,2,0))</f>
        <v/>
      </c>
      <c r="G43" s="22"/>
      <c r="H43" s="22"/>
      <c r="I43" s="22"/>
      <c r="J43" s="5" t="str">
        <f t="shared" si="6"/>
        <v>×</v>
      </c>
      <c r="K43" s="6">
        <f t="shared" si="7"/>
        <v>0</v>
      </c>
    </row>
    <row r="44" spans="1:11" ht="12.5" customHeight="1" thickBot="1">
      <c r="B44" s="17" t="s">
        <v>34</v>
      </c>
    </row>
    <row r="45" spans="1:11" ht="18" customHeight="1" thickBot="1">
      <c r="J45" s="23" t="s">
        <v>64</v>
      </c>
      <c r="K45" s="24">
        <f>SUM(K30:K43)</f>
        <v>0</v>
      </c>
    </row>
  </sheetData>
  <sheetProtection algorithmName="SHA-512" hashValue="kseMmJMtJhs9jPV+3/jU9wr7FMLiHWV7+8oMnT6sSWqakjoS+KXiwBlqKs8Ruov+u3Bn/WmPiATXyzbU8ldeag==" saltValue="1sCzQ8TbY5L0s/1JnSrtAA==" spinCount="100000" sheet="1" selectLockedCells="1"/>
  <mergeCells count="42">
    <mergeCell ref="E42:F42"/>
    <mergeCell ref="E43:F43"/>
    <mergeCell ref="J37:J38"/>
    <mergeCell ref="E39:F39"/>
    <mergeCell ref="E40:F40"/>
    <mergeCell ref="E41:F41"/>
    <mergeCell ref="B37:B38"/>
    <mergeCell ref="C37:C38"/>
    <mergeCell ref="D37:D38"/>
    <mergeCell ref="E37:F38"/>
    <mergeCell ref="E21:F21"/>
    <mergeCell ref="E22:F22"/>
    <mergeCell ref="E23:F23"/>
    <mergeCell ref="E24:F24"/>
    <mergeCell ref="C28:C29"/>
    <mergeCell ref="D28:D29"/>
    <mergeCell ref="E28:E29"/>
    <mergeCell ref="F28:F29"/>
    <mergeCell ref="K37:K38"/>
    <mergeCell ref="G37:I37"/>
    <mergeCell ref="E9:E10"/>
    <mergeCell ref="B18:B19"/>
    <mergeCell ref="C18:C19"/>
    <mergeCell ref="D18:D19"/>
    <mergeCell ref="B9:B10"/>
    <mergeCell ref="J28:J29"/>
    <mergeCell ref="K28:K29"/>
    <mergeCell ref="G18:I18"/>
    <mergeCell ref="G28:I28"/>
    <mergeCell ref="E18:F19"/>
    <mergeCell ref="J18:J19"/>
    <mergeCell ref="K18:K19"/>
    <mergeCell ref="E20:F20"/>
    <mergeCell ref="B28:B29"/>
    <mergeCell ref="C4:D4"/>
    <mergeCell ref="C6:D6"/>
    <mergeCell ref="K9:K10"/>
    <mergeCell ref="G9:I9"/>
    <mergeCell ref="J9:J10"/>
    <mergeCell ref="C9:C10"/>
    <mergeCell ref="D9:D10"/>
    <mergeCell ref="F9:F10"/>
  </mergeCells>
  <phoneticPr fontId="1"/>
  <printOptions horizontalCentered="1"/>
  <pageMargins left="0.70866141732283472" right="0.5" top="0.28000000000000003" bottom="0.19" header="0.23" footer="0.16"/>
  <pageSetup paperSize="9" scale="71" orientation="landscape" r:id="rId1"/>
  <colBreaks count="1" manualBreakCount="1">
    <brk id="11" max="31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397345E-1541-4AE3-8C0E-127B757FD5F3}">
          <x14:formula1>
            <xm:f>リスト!$A$14:$A$18</xm:f>
          </x14:formula1>
          <xm:sqref>D20:D24</xm:sqref>
        </x14:dataValidation>
        <x14:dataValidation type="list" allowBlank="1" showInputMessage="1" showErrorMessage="1" xr:uid="{E1B2A7F4-8BAD-444E-A823-B3FE6E5B2848}">
          <x14:formula1>
            <xm:f>リスト!$A$19:$A$27</xm:f>
          </x14:formula1>
          <xm:sqref>D30:D34</xm:sqref>
        </x14:dataValidation>
        <x14:dataValidation type="list" allowBlank="1" showInputMessage="1" showErrorMessage="1" xr:uid="{FDA06E98-F591-4E2E-AACF-4CBE811B488D}">
          <x14:formula1>
            <xm:f>リスト!$A$28:$A$39</xm:f>
          </x14:formula1>
          <xm:sqref>D39:D43</xm:sqref>
        </x14:dataValidation>
        <x14:dataValidation type="list" allowBlank="1" showInputMessage="1" showErrorMessage="1" xr:uid="{C52A2AB7-243B-4881-8DF5-D73E8F372B82}">
          <x14:formula1>
            <xm:f>リスト!$A$1:$A$13</xm:f>
          </x14:formula1>
          <xm:sqref>D11:D15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245F2-645B-475E-BA15-587EDAC3DD2E}">
  <dimension ref="A1:B39"/>
  <sheetViews>
    <sheetView workbookViewId="0">
      <selection activeCell="A19" sqref="A19"/>
    </sheetView>
  </sheetViews>
  <sheetFormatPr defaultRowHeight="18"/>
  <cols>
    <col min="1" max="1" width="48.33203125" bestFit="1" customWidth="1"/>
  </cols>
  <sheetData>
    <row r="1" spans="1:2">
      <c r="A1" t="s">
        <v>11</v>
      </c>
      <c r="B1" s="13">
        <v>6700</v>
      </c>
    </row>
    <row r="2" spans="1:2">
      <c r="A2" t="s">
        <v>36</v>
      </c>
      <c r="B2" s="13">
        <v>6700</v>
      </c>
    </row>
    <row r="3" spans="1:2">
      <c r="A3" t="s">
        <v>37</v>
      </c>
      <c r="B3" s="13">
        <v>6700</v>
      </c>
    </row>
    <row r="4" spans="1:2">
      <c r="A4" t="s">
        <v>38</v>
      </c>
      <c r="B4" s="13">
        <v>6700</v>
      </c>
    </row>
    <row r="5" spans="1:2">
      <c r="A5" t="s">
        <v>39</v>
      </c>
      <c r="B5" s="13">
        <v>6700</v>
      </c>
    </row>
    <row r="6" spans="1:2">
      <c r="A6" t="s">
        <v>40</v>
      </c>
      <c r="B6" s="13">
        <v>6700</v>
      </c>
    </row>
    <row r="7" spans="1:2">
      <c r="A7" t="s">
        <v>41</v>
      </c>
      <c r="B7" s="13">
        <v>6700</v>
      </c>
    </row>
    <row r="8" spans="1:2">
      <c r="A8" t="s">
        <v>42</v>
      </c>
      <c r="B8" s="13">
        <v>6700</v>
      </c>
    </row>
    <row r="9" spans="1:2">
      <c r="A9" t="s">
        <v>43</v>
      </c>
      <c r="B9" s="13">
        <v>6700</v>
      </c>
    </row>
    <row r="10" spans="1:2">
      <c r="A10" t="s">
        <v>44</v>
      </c>
      <c r="B10" s="13">
        <v>2700</v>
      </c>
    </row>
    <row r="11" spans="1:2">
      <c r="A11" t="s">
        <v>45</v>
      </c>
      <c r="B11" s="13">
        <v>2700</v>
      </c>
    </row>
    <row r="12" spans="1:2">
      <c r="A12" t="s">
        <v>46</v>
      </c>
      <c r="B12" s="13">
        <v>2700</v>
      </c>
    </row>
    <row r="13" spans="1:2">
      <c r="A13" t="s">
        <v>47</v>
      </c>
      <c r="B13" s="13">
        <v>2700</v>
      </c>
    </row>
    <row r="14" spans="1:2">
      <c r="A14" t="s">
        <v>48</v>
      </c>
      <c r="B14" s="13">
        <v>54300</v>
      </c>
    </row>
    <row r="15" spans="1:2">
      <c r="A15" t="s">
        <v>49</v>
      </c>
      <c r="B15" s="13">
        <v>54300</v>
      </c>
    </row>
    <row r="16" spans="1:2">
      <c r="A16" t="s">
        <v>50</v>
      </c>
      <c r="B16" s="13">
        <v>54300</v>
      </c>
    </row>
    <row r="17" spans="1:2">
      <c r="A17" t="s">
        <v>51</v>
      </c>
      <c r="B17" s="13">
        <v>54300</v>
      </c>
    </row>
    <row r="18" spans="1:2">
      <c r="A18" t="s">
        <v>52</v>
      </c>
      <c r="B18" s="13">
        <v>54300</v>
      </c>
    </row>
    <row r="19" spans="1:2">
      <c r="A19" t="s">
        <v>12</v>
      </c>
      <c r="B19" s="13">
        <v>6700</v>
      </c>
    </row>
    <row r="20" spans="1:2">
      <c r="A20" t="s">
        <v>13</v>
      </c>
      <c r="B20" s="13">
        <v>6700</v>
      </c>
    </row>
    <row r="21" spans="1:2">
      <c r="A21" t="s">
        <v>14</v>
      </c>
      <c r="B21" s="13">
        <v>6700</v>
      </c>
    </row>
    <row r="22" spans="1:2">
      <c r="A22" t="s">
        <v>15</v>
      </c>
      <c r="B22" s="13">
        <v>2700</v>
      </c>
    </row>
    <row r="23" spans="1:2">
      <c r="A23" t="s">
        <v>16</v>
      </c>
      <c r="B23" s="13">
        <v>2700</v>
      </c>
    </row>
    <row r="24" spans="1:2">
      <c r="A24" t="s">
        <v>17</v>
      </c>
      <c r="B24" s="13">
        <v>2700</v>
      </c>
    </row>
    <row r="25" spans="1:2">
      <c r="A25" t="s">
        <v>18</v>
      </c>
      <c r="B25" s="13">
        <v>2700</v>
      </c>
    </row>
    <row r="26" spans="1:2">
      <c r="A26" t="s">
        <v>19</v>
      </c>
      <c r="B26" s="13">
        <v>2700</v>
      </c>
    </row>
    <row r="27" spans="1:2">
      <c r="A27" t="s">
        <v>20</v>
      </c>
      <c r="B27" s="13">
        <v>2700</v>
      </c>
    </row>
    <row r="28" spans="1:2">
      <c r="A28" t="s">
        <v>21</v>
      </c>
      <c r="B28" s="13">
        <v>54300</v>
      </c>
    </row>
    <row r="29" spans="1:2">
      <c r="A29" t="s">
        <v>22</v>
      </c>
      <c r="B29" s="13">
        <v>54300</v>
      </c>
    </row>
    <row r="30" spans="1:2">
      <c r="A30" t="s">
        <v>23</v>
      </c>
      <c r="B30" s="13">
        <v>54300</v>
      </c>
    </row>
    <row r="31" spans="1:2">
      <c r="A31" t="s">
        <v>24</v>
      </c>
      <c r="B31" s="13">
        <v>54300</v>
      </c>
    </row>
    <row r="32" spans="1:2">
      <c r="A32" t="s">
        <v>25</v>
      </c>
      <c r="B32" s="13">
        <v>54300</v>
      </c>
    </row>
    <row r="33" spans="1:2">
      <c r="A33" t="s">
        <v>26</v>
      </c>
      <c r="B33" s="13">
        <v>54300</v>
      </c>
    </row>
    <row r="34" spans="1:2">
      <c r="A34" t="s">
        <v>27</v>
      </c>
      <c r="B34" s="13">
        <v>54300</v>
      </c>
    </row>
    <row r="35" spans="1:2">
      <c r="A35" t="s">
        <v>28</v>
      </c>
      <c r="B35" s="13">
        <v>54300</v>
      </c>
    </row>
    <row r="36" spans="1:2">
      <c r="A36" t="s">
        <v>29</v>
      </c>
      <c r="B36" s="13">
        <v>54300</v>
      </c>
    </row>
    <row r="37" spans="1:2">
      <c r="A37" t="s">
        <v>30</v>
      </c>
      <c r="B37" s="13">
        <v>54300</v>
      </c>
    </row>
    <row r="38" spans="1:2">
      <c r="A38" t="s">
        <v>31</v>
      </c>
      <c r="B38" s="13">
        <v>54300</v>
      </c>
    </row>
    <row r="39" spans="1:2">
      <c r="A39" t="s">
        <v>32</v>
      </c>
      <c r="B39" s="13">
        <v>54300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様式第1号-1</vt:lpstr>
      <vt:lpstr>リスト</vt:lpstr>
      <vt:lpstr>'様式第1号-1'!Print_Area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OtsuCity</cp:lastModifiedBy>
  <cp:lastPrinted>2025-08-01T10:21:06Z</cp:lastPrinted>
  <dcterms:created xsi:type="dcterms:W3CDTF">2023-08-02T02:11:31Z</dcterms:created>
  <dcterms:modified xsi:type="dcterms:W3CDTF">2025-09-08T06:39:38Z</dcterms:modified>
</cp:coreProperties>
</file>