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isilon.otsu.local\jimu\F1229\00_各種様式\00_要綱　要領　規定　マニュアル　関係\01作成等に関する要領\令和８年４月１日施行版\"/>
    </mc:Choice>
  </mc:AlternateContent>
  <xr:revisionPtr revIDLastSave="0" documentId="13_ncr:1_{F13C7A26-FD3C-4FCC-ABED-C8C444C80B56}" xr6:coauthVersionLast="47" xr6:coauthVersionMax="47" xr10:uidLastSave="{00000000-0000-0000-0000-000000000000}"/>
  <bookViews>
    <workbookView xWindow="5047" yWindow="-16297" windowWidth="28996" windowHeight="15794" firstSheet="4" activeTab="4" xr2:uid="{00000000-000D-0000-FFFF-FFFF00000000}"/>
  </bookViews>
  <sheets>
    <sheet name="洪水入力シート" sheetId="1" state="hidden" r:id="rId1"/>
    <sheet name="出力シート" sheetId="2" state="hidden" r:id="rId2"/>
    <sheet name="避難先について" sheetId="7" state="hidden" r:id="rId3"/>
    <sheet name="◎入力シート" sheetId="6" state="hidden" r:id="rId4"/>
    <sheet name="詳細版用" sheetId="17" r:id="rId5"/>
    <sheet name="防災メール" sheetId="3" state="hidden" r:id="rId6"/>
    <sheet name="防災アプリ" sheetId="4" state="hidden" r:id="rId7"/>
  </sheets>
  <definedNames>
    <definedName name="_xlnm.Print_Area" localSheetId="0">洪水入力シート!$A$1:$J$200</definedName>
    <definedName name="_xlnm.Print_Area" localSheetId="1">出力シート!$A$1:$J$309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99" i="2" l="1"/>
  <c r="B153" i="2" l="1"/>
  <c r="B164" i="2"/>
  <c r="B170" i="2" l="1"/>
  <c r="B169" i="2"/>
  <c r="B160" i="2"/>
  <c r="A160" i="2" s="1"/>
  <c r="B159" i="2"/>
  <c r="A159" i="2" s="1"/>
  <c r="B149" i="2"/>
  <c r="B148" i="2"/>
  <c r="B166" i="2" l="1"/>
  <c r="B156" i="2"/>
  <c r="B145" i="2"/>
  <c r="B216" i="2" l="1"/>
  <c r="D190" i="2"/>
  <c r="D187" i="2"/>
  <c r="C185" i="2"/>
  <c r="A299" i="2" l="1"/>
  <c r="A303" i="2"/>
  <c r="D65" i="2" l="1"/>
  <c r="D135" i="2" l="1"/>
  <c r="D134" i="2"/>
  <c r="C201" i="2" l="1"/>
  <c r="B155" i="2" l="1"/>
  <c r="B144" i="2"/>
  <c r="A169" i="2"/>
  <c r="A170" i="2"/>
  <c r="H66" i="2"/>
  <c r="F66" i="2"/>
  <c r="L291" i="2" l="1"/>
  <c r="B291" i="2" s="1"/>
  <c r="L285" i="2"/>
  <c r="D285" i="2" s="1"/>
  <c r="L287" i="2"/>
  <c r="D287" i="2" s="1"/>
  <c r="L283" i="2"/>
  <c r="D283" i="2" s="1"/>
  <c r="L279" i="2"/>
  <c r="L276" i="2"/>
  <c r="D276" i="2" s="1"/>
  <c r="D279" i="2" l="1"/>
  <c r="D240" i="2"/>
  <c r="B214" i="2" l="1"/>
  <c r="H238" i="2" l="1"/>
  <c r="F238" i="2"/>
  <c r="D238" i="2"/>
  <c r="D67" i="2"/>
  <c r="B67" i="2"/>
  <c r="B65" i="2"/>
  <c r="A31" i="2"/>
  <c r="A37" i="2" l="1"/>
  <c r="C199" i="2" l="1"/>
  <c r="A149" i="2" l="1"/>
  <c r="A148" i="2"/>
  <c r="D193" i="2"/>
</calcChain>
</file>

<file path=xl/sharedStrings.xml><?xml version="1.0" encoding="utf-8"?>
<sst xmlns="http://schemas.openxmlformats.org/spreadsheetml/2006/main" count="725" uniqueCount="555">
  <si>
    <t>入力項目</t>
  </si>
  <si>
    <t>入力セル</t>
  </si>
  <si>
    <t>入力例</t>
  </si>
  <si>
    <t xml:space="preserve">1．計画の目的 </t>
  </si>
  <si>
    <t>体制確立の判断時期</t>
  </si>
  <si>
    <t>活動内容</t>
  </si>
  <si>
    <t>対応要員</t>
  </si>
  <si>
    <t>以下のいずれかに該当する場合</t>
  </si>
  <si>
    <t>情報収集伝達要員</t>
  </si>
  <si>
    <t>使用する資器材の準備</t>
  </si>
  <si>
    <t>避難誘導要員</t>
  </si>
  <si>
    <t>要配慮者の避難誘導</t>
  </si>
  <si>
    <t>施設内全体の避難誘導</t>
  </si>
  <si>
    <t>収集する情報</t>
  </si>
  <si>
    <t>収集方法</t>
  </si>
  <si>
    <t>避難確保資器材等一覧</t>
  </si>
  <si>
    <t>情報収集・伝達</t>
  </si>
  <si>
    <t>　　　　　　　　　　　　　　　　　</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</si>
  <si>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</si>
  <si>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</si>
  <si>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</si>
  <si>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</si>
  <si>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</si>
  <si>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（情報入手手段）</t>
    <rPh sb="1" eb="3">
      <t>ジョウホウ</t>
    </rPh>
    <rPh sb="3" eb="5">
      <t>ニュウシュ</t>
    </rPh>
    <rPh sb="5" eb="7">
      <t>シュダン</t>
    </rPh>
    <phoneticPr fontId="9"/>
  </si>
  <si>
    <t>インターネット</t>
    <phoneticPr fontId="9"/>
  </si>
  <si>
    <t>ラジオ</t>
    <phoneticPr fontId="9"/>
  </si>
  <si>
    <t>洪水予報</t>
    <phoneticPr fontId="9"/>
  </si>
  <si>
    <t>水位到達情報</t>
    <phoneticPr fontId="9"/>
  </si>
  <si>
    <t>水位情報</t>
    <phoneticPr fontId="9"/>
  </si>
  <si>
    <t>気象庁HP（http://www.jma.go.jp/）</t>
  </si>
  <si>
    <t>テレビ</t>
    <phoneticPr fontId="9"/>
  </si>
  <si>
    <t>（避難に関する情報）</t>
    <rPh sb="1" eb="3">
      <t>ヒナン</t>
    </rPh>
    <rPh sb="4" eb="5">
      <t>カン</t>
    </rPh>
    <rPh sb="7" eb="9">
      <t>ジョウホウ</t>
    </rPh>
    <phoneticPr fontId="9"/>
  </si>
  <si>
    <t>施設の３階</t>
    <rPh sb="0" eb="2">
      <t>シセツ</t>
    </rPh>
    <rPh sb="4" eb="5">
      <t>カイ</t>
    </rPh>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</si>
  <si>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</si>
  <si>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</si>
  <si>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年</t>
    <rPh sb="0" eb="1">
      <t>ネン</t>
    </rPh>
    <phoneticPr fontId="9"/>
  </si>
  <si>
    <t>月</t>
    <rPh sb="0" eb="1">
      <t>ガツ</t>
    </rPh>
    <phoneticPr fontId="9"/>
  </si>
  <si>
    <t>日</t>
    <rPh sb="0" eb="1">
      <t>ニチ</t>
    </rPh>
    <phoneticPr fontId="9"/>
  </si>
  <si>
    <t>気象情報</t>
    <phoneticPr fontId="9"/>
  </si>
  <si>
    <t>○：有り、－：無し</t>
    <rPh sb="2" eb="3">
      <t>アリ</t>
    </rPh>
    <rPh sb="7" eb="8">
      <t>ナシ</t>
    </rPh>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</si>
  <si>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</si>
  <si>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</si>
  <si>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</si>
  <si>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</si>
  <si>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</si>
  <si>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2．計画の報告</t>
    <rPh sb="2" eb="4">
      <t>ケイカク</t>
    </rPh>
    <rPh sb="5" eb="7">
      <t>ホウコク</t>
    </rPh>
    <phoneticPr fontId="9"/>
  </si>
  <si>
    <t xml:space="preserve">3．計画の適用範囲 </t>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</si>
  <si>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</si>
  <si>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</si>
  <si>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</si>
  <si>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</si>
  <si>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</si>
  <si>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</si>
  <si>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</si>
  <si>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</si>
  <si>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</si>
  <si>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</si>
  <si>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</si>
  <si>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</si>
  <si>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</si>
  <si>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移動距離</t>
    <rPh sb="0" eb="2">
      <t>イドウ</t>
    </rPh>
    <rPh sb="2" eb="4">
      <t>キョリ</t>
    </rPh>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</si>
  <si>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</si>
  <si>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</si>
  <si>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</si>
  <si>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</si>
  <si>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</si>
  <si>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</si>
  <si>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</si>
  <si>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</si>
  <si>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</si>
  <si>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</si>
  <si>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</si>
  <si>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</si>
  <si>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</si>
  <si>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</si>
  <si>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</si>
  <si>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</si>
  <si>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</si>
  <si>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</si>
  <si>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</si>
  <si>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</si>
  <si>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</si>
  <si>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</si>
  <si>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</si>
  <si>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</si>
  <si>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</si>
  <si>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</si>
  <si>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</si>
  <si>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</si>
  <si>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</si>
  <si>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</si>
  <si>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</si>
  <si>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</si>
  <si>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</si>
  <si>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</si>
  <si>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</si>
  <si>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</si>
  <si>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</si>
  <si>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</si>
  <si>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</si>
  <si>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</si>
  <si>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</si>
  <si>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</si>
  <si>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</si>
  <si>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</si>
  <si>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</si>
  <si>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</si>
  <si>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</si>
  <si>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</si>
  <si>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</si>
  <si>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</si>
  <si>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</si>
  <si>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</si>
  <si>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</si>
  <si>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</si>
  <si>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</si>
  <si>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</si>
  <si>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</si>
  <si>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</si>
  <si>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</si>
  <si>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</si>
  <si>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</si>
  <si>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</si>
  <si>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</si>
  <si>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</si>
  <si>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</si>
  <si>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</si>
  <si>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</si>
  <si>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</si>
  <si>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</si>
  <si>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</si>
  <si>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</si>
  <si>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</si>
  <si>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</si>
  <si>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</si>
  <si>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t>
    <phoneticPr fontId="9"/>
  </si>
  <si>
    <t>500m</t>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</si>
  <si>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</si>
  <si>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</si>
  <si>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</si>
  <si>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</si>
  <si>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</si>
  <si>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</si>
  <si>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</si>
  <si>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</si>
  <si>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</si>
  <si>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</si>
  <si>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</si>
  <si>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</si>
  <si>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</si>
  <si>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</si>
  <si>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</si>
  <si>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</si>
  <si>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</si>
  <si>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</si>
  <si>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避難場所</t>
    <phoneticPr fontId="9"/>
  </si>
  <si>
    <t>　</t>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</si>
  <si>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</si>
  <si>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</si>
  <si>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</si>
  <si>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</si>
  <si>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</si>
  <si>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</si>
  <si>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</si>
  <si>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</si>
  <si>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</si>
  <si>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</si>
  <si>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</si>
  <si>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</si>
  <si>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所在市町村名</t>
  </si>
  <si>
    <t>所在地区名（避難勧告等の発令先地区名）</t>
  </si>
  <si>
    <t>市町村からの緊急速報メールの受信の有無</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</si>
  <si>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</si>
  <si>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</si>
  <si>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</si>
  <si>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</si>
  <si>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</si>
  <si>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</si>
  <si>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</si>
  <si>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情報収集・伝達</t>
    <rPh sb="0" eb="2">
      <t>ジョウホウ</t>
    </rPh>
    <rPh sb="2" eb="4">
      <t>シュウシュウ</t>
    </rPh>
    <rPh sb="5" eb="7">
      <t>デンタツ</t>
    </rPh>
    <phoneticPr fontId="9"/>
  </si>
  <si>
    <t>　洪水時の避難先は、洪水ハザードマップの想定浸水域および浸水深から、以下の場所とする。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4" eb="36">
      <t>イカ</t>
    </rPh>
    <rPh sb="37" eb="39">
      <t>バショ</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</si>
  <si>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</si>
  <si>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避難場所</t>
    <rPh sb="0" eb="2">
      <t>ヒナン</t>
    </rPh>
    <rPh sb="2" eb="3">
      <t>バ</t>
    </rPh>
    <phoneticPr fontId="9"/>
  </si>
  <si>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</si>
  <si>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</si>
  <si>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9"/>
  </si>
  <si>
    <t xml:space="preserve">5．情報収集及び伝達 </t>
    <phoneticPr fontId="9"/>
  </si>
  <si>
    <t xml:space="preserve">6．避難誘導 </t>
    <phoneticPr fontId="9"/>
  </si>
  <si>
    <t>大津市水防老人ホーム</t>
    <rPh sb="0" eb="2">
      <t>オオツ</t>
    </rPh>
    <rPh sb="2" eb="3">
      <t>シ</t>
    </rPh>
    <rPh sb="3" eb="5">
      <t>スイボウ</t>
    </rPh>
    <rPh sb="5" eb="7">
      <t>ロウジン</t>
    </rPh>
    <phoneticPr fontId="9"/>
  </si>
  <si>
    <t>大津市御陵町</t>
    <rPh sb="0" eb="2">
      <t>オオツ</t>
    </rPh>
    <rPh sb="2" eb="3">
      <t>シ</t>
    </rPh>
    <rPh sb="3" eb="6">
      <t>ゴリョウチョウ</t>
    </rPh>
    <phoneticPr fontId="9"/>
  </si>
  <si>
    <t>大津市</t>
    <rPh sb="0" eb="2">
      <t>オオツ</t>
    </rPh>
    <rPh sb="2" eb="3">
      <t>シ</t>
    </rPh>
    <phoneticPr fontId="9"/>
  </si>
  <si>
    <t>大津市△△</t>
    <rPh sb="0" eb="3">
      <t>オオツシ</t>
    </rPh>
    <phoneticPr fontId="9"/>
  </si>
  <si>
    <t>○</t>
  </si>
  <si>
    <t>大津市○○小学校</t>
    <rPh sb="0" eb="3">
      <t>オオツシ</t>
    </rPh>
    <rPh sb="5" eb="8">
      <t>ショウガッコウ</t>
    </rPh>
    <phoneticPr fontId="9"/>
  </si>
  <si>
    <t>琵琶湖／瀬田川／大戸川</t>
    <rPh sb="0" eb="3">
      <t>ビワコ</t>
    </rPh>
    <rPh sb="4" eb="6">
      <t>セタ</t>
    </rPh>
    <rPh sb="6" eb="7">
      <t>ガワ</t>
    </rPh>
    <rPh sb="8" eb="9">
      <t>ダイ</t>
    </rPh>
    <rPh sb="9" eb="10">
      <t>ド</t>
    </rPh>
    <rPh sb="10" eb="11">
      <t>カワ</t>
    </rPh>
    <phoneticPr fontId="9"/>
  </si>
  <si>
    <t>窓口となる課</t>
    <rPh sb="0" eb="2">
      <t>マドグチ</t>
    </rPh>
    <rPh sb="5" eb="6">
      <t>カ</t>
    </rPh>
    <phoneticPr fontId="9"/>
  </si>
  <si>
    <t>徒歩／車両　〇台</t>
    <rPh sb="0" eb="2">
      <t>トホ</t>
    </rPh>
    <rPh sb="3" eb="5">
      <t>シャリョウ</t>
    </rPh>
    <rPh sb="7" eb="8">
      <t>ダイ</t>
    </rPh>
    <phoneticPr fontId="9"/>
  </si>
  <si>
    <t>（琵琶湖・河川に係る情報）</t>
    <rPh sb="1" eb="4">
      <t>ビワコ</t>
    </rPh>
    <rPh sb="5" eb="7">
      <t>カセン</t>
    </rPh>
    <rPh sb="8" eb="9">
      <t>カカ</t>
    </rPh>
    <rPh sb="10" eb="12">
      <t>ジョウホウ</t>
    </rPh>
    <phoneticPr fontId="9"/>
  </si>
  <si>
    <t>浸水想定区域を持つ河川名や琵琶湖</t>
    <rPh sb="13" eb="16">
      <t>ビワコ</t>
    </rPh>
    <phoneticPr fontId="9"/>
  </si>
  <si>
    <t>琵琶湖や河川の「洪水予報」または「水位周知情報」は滋賀県土木防災情報システムで情報収集する事ができます。
また、滋賀県土木防災情報システムで発信される琵琶湖等の水位状況や洪水予報等を踏まえて、必要な防災体制を検討しましょう。</t>
    <rPh sb="0" eb="3">
      <t>ビワコ</t>
    </rPh>
    <rPh sb="4" eb="6">
      <t>カセン</t>
    </rPh>
    <rPh sb="8" eb="10">
      <t>コウズイ</t>
    </rPh>
    <rPh sb="10" eb="12">
      <t>ヨホウ</t>
    </rPh>
    <rPh sb="17" eb="19">
      <t>スイイ</t>
    </rPh>
    <rPh sb="19" eb="21">
      <t>シュウチ</t>
    </rPh>
    <rPh sb="21" eb="23">
      <t>ジョウホウ</t>
    </rPh>
    <rPh sb="39" eb="41">
      <t>ジョウホウ</t>
    </rPh>
    <rPh sb="41" eb="43">
      <t>シュウシュウ</t>
    </rPh>
    <rPh sb="45" eb="46">
      <t>コト</t>
    </rPh>
    <rPh sb="56" eb="59">
      <t>シガケン</t>
    </rPh>
    <rPh sb="59" eb="61">
      <t>ドボク</t>
    </rPh>
    <rPh sb="61" eb="63">
      <t>ボウサイ</t>
    </rPh>
    <rPh sb="63" eb="65">
      <t>ジョウホウ</t>
    </rPh>
    <rPh sb="70" eb="72">
      <t>ハッシン</t>
    </rPh>
    <rPh sb="75" eb="78">
      <t>ビワコ</t>
    </rPh>
    <rPh sb="78" eb="79">
      <t>トウ</t>
    </rPh>
    <rPh sb="80" eb="82">
      <t>スイイ</t>
    </rPh>
    <rPh sb="82" eb="84">
      <t>ジョウキョウ</t>
    </rPh>
    <rPh sb="85" eb="87">
      <t>コウズイ</t>
    </rPh>
    <rPh sb="87" eb="89">
      <t>ヨホウ</t>
    </rPh>
    <rPh sb="89" eb="90">
      <t>トウ</t>
    </rPh>
    <rPh sb="91" eb="92">
      <t>フ</t>
    </rPh>
    <rPh sb="96" eb="98">
      <t>ヒツヨウ</t>
    </rPh>
    <rPh sb="99" eb="101">
      <t>ボウサイ</t>
    </rPh>
    <rPh sb="101" eb="103">
      <t>タイセイ</t>
    </rPh>
    <rPh sb="104" eb="106">
      <t>ケントウ</t>
    </rPh>
    <phoneticPr fontId="9"/>
  </si>
  <si>
    <t>大津市からの「避難準備・高齢者等避難開始」「避難勧告」「避難指示（緊急）」の発令の対象は学区単位となります。施設の所在地の地区名を記載</t>
    <rPh sb="0" eb="3">
      <t>オオツシ</t>
    </rPh>
    <rPh sb="7" eb="9">
      <t>ヒナン</t>
    </rPh>
    <rPh sb="9" eb="11">
      <t>ジュンビ</t>
    </rPh>
    <rPh sb="12" eb="15">
      <t>コウレイシャ</t>
    </rPh>
    <rPh sb="15" eb="16">
      <t>トウ</t>
    </rPh>
    <rPh sb="16" eb="18">
      <t>ヒナン</t>
    </rPh>
    <rPh sb="18" eb="20">
      <t>カイシ</t>
    </rPh>
    <rPh sb="22" eb="24">
      <t>ヒナン</t>
    </rPh>
    <rPh sb="24" eb="26">
      <t>カンコク</t>
    </rPh>
    <rPh sb="28" eb="30">
      <t>ヒナン</t>
    </rPh>
    <rPh sb="30" eb="32">
      <t>シジ</t>
    </rPh>
    <rPh sb="33" eb="35">
      <t>キンキュウ</t>
    </rPh>
    <rPh sb="38" eb="40">
      <t>ハツレイ</t>
    </rPh>
    <rPh sb="41" eb="43">
      <t>タイショウ</t>
    </rPh>
    <rPh sb="44" eb="46">
      <t>ガック</t>
    </rPh>
    <rPh sb="46" eb="48">
      <t>タンイ</t>
    </rPh>
    <rPh sb="54" eb="56">
      <t>シセツ</t>
    </rPh>
    <rPh sb="57" eb="60">
      <t>ショザイチ</t>
    </rPh>
    <rPh sb="61" eb="64">
      <t>チクメイ</t>
    </rPh>
    <rPh sb="65" eb="67">
      <t>キサイ</t>
    </rPh>
    <phoneticPr fontId="9"/>
  </si>
  <si>
    <t>膳所学区</t>
    <rPh sb="0" eb="2">
      <t>ゼゼ</t>
    </rPh>
    <rPh sb="2" eb="4">
      <t>ガック</t>
    </rPh>
    <phoneticPr fontId="9"/>
  </si>
  <si>
    <t>避難情報の市町村からの入手方法</t>
    <rPh sb="0" eb="2">
      <t>ヒナン</t>
    </rPh>
    <rPh sb="2" eb="4">
      <t>ジョウホウ</t>
    </rPh>
    <phoneticPr fontId="9"/>
  </si>
  <si>
    <t>大津市のHP</t>
    <rPh sb="0" eb="2">
      <t>オオツ</t>
    </rPh>
    <rPh sb="2" eb="3">
      <t>シ</t>
    </rPh>
    <phoneticPr fontId="9"/>
  </si>
  <si>
    <t>http://www.city.otsu.lg.jp/</t>
    <phoneticPr fontId="9"/>
  </si>
  <si>
    <t>　屋内安全確保（上階への避難）を図る場所</t>
    <rPh sb="1" eb="3">
      <t>オクナイ</t>
    </rPh>
    <rPh sb="3" eb="5">
      <t>アンゼン</t>
    </rPh>
    <rPh sb="5" eb="7">
      <t>カクホ</t>
    </rPh>
    <rPh sb="8" eb="10">
      <t>ジョウカイ</t>
    </rPh>
    <rPh sb="12" eb="14">
      <t>ヒナン</t>
    </rPh>
    <rPh sb="16" eb="17">
      <t>ハカ</t>
    </rPh>
    <rPh sb="18" eb="20">
      <t>バショ</t>
    </rPh>
    <phoneticPr fontId="9"/>
  </si>
  <si>
    <t>気象、洪水予報等の情報収集</t>
    <rPh sb="0" eb="2">
      <t>キショウ</t>
    </rPh>
    <rPh sb="3" eb="5">
      <t>コウズイ</t>
    </rPh>
    <phoneticPr fontId="9"/>
  </si>
  <si>
    <t>気象、洪水予報等の情報収集</t>
    <rPh sb="0" eb="2">
      <t>キショウ</t>
    </rPh>
    <phoneticPr fontId="9"/>
  </si>
  <si>
    <t>保護者等への事前連絡</t>
    <rPh sb="3" eb="4">
      <t>トウ</t>
    </rPh>
    <phoneticPr fontId="9"/>
  </si>
  <si>
    <t>職員や周辺住民等応援体制の確立</t>
    <rPh sb="0" eb="2">
      <t>ショクイン</t>
    </rPh>
    <rPh sb="3" eb="5">
      <t>シュウヘン</t>
    </rPh>
    <rPh sb="5" eb="7">
      <t>ジュウミン</t>
    </rPh>
    <rPh sb="7" eb="8">
      <t>トウ</t>
    </rPh>
    <rPh sb="8" eb="10">
      <t>オウエン</t>
    </rPh>
    <rPh sb="10" eb="12">
      <t>タイセイ</t>
    </rPh>
    <rPh sb="13" eb="15">
      <t>カクリツ</t>
    </rPh>
    <phoneticPr fontId="9"/>
  </si>
  <si>
    <t>市町村福祉健康部局等への連絡先</t>
    <rPh sb="3" eb="5">
      <t>フクシ</t>
    </rPh>
    <rPh sb="5" eb="7">
      <t>ケンコウ</t>
    </rPh>
    <rPh sb="7" eb="9">
      <t>ブキョク</t>
    </rPh>
    <rPh sb="9" eb="10">
      <t>トウ</t>
    </rPh>
    <rPh sb="12" eb="14">
      <t>レンラク</t>
    </rPh>
    <rPh sb="14" eb="15">
      <t>サキ</t>
    </rPh>
    <phoneticPr fontId="9"/>
  </si>
  <si>
    <t>近隣の消防署</t>
    <rPh sb="0" eb="2">
      <t>キンリン</t>
    </rPh>
    <rPh sb="3" eb="6">
      <t>ショウボウショ</t>
    </rPh>
    <phoneticPr fontId="9"/>
  </si>
  <si>
    <t>　上記の電話番号</t>
    <rPh sb="1" eb="3">
      <t>ジョウキ</t>
    </rPh>
    <phoneticPr fontId="9"/>
  </si>
  <si>
    <t xml:space="preserve">大津市危機・防災対策課　077-528-2616 </t>
    <rPh sb="6" eb="8">
      <t>ボウサイ</t>
    </rPh>
    <rPh sb="8" eb="10">
      <t>タイサク</t>
    </rPh>
    <rPh sb="10" eb="11">
      <t>カ</t>
    </rPh>
    <phoneticPr fontId="9"/>
  </si>
  <si>
    <t>大津市消防局南消防署</t>
    <rPh sb="0" eb="3">
      <t>オオツシ</t>
    </rPh>
    <rPh sb="3" eb="5">
      <t>ショウボウ</t>
    </rPh>
    <rPh sb="5" eb="6">
      <t>キョク</t>
    </rPh>
    <rPh sb="6" eb="7">
      <t>ミナミ</t>
    </rPh>
    <rPh sb="7" eb="10">
      <t>ショウボウショ</t>
    </rPh>
    <phoneticPr fontId="9"/>
  </si>
  <si>
    <t>テレビ</t>
    <phoneticPr fontId="9"/>
  </si>
  <si>
    <t>河川名</t>
    <phoneticPr fontId="9"/>
  </si>
  <si>
    <t>避難情報は、所在する市町村から登録者へ防災メールで伝達されます。登録方法や詳細については防災メールやアプリのタブを開きご確認下さい。</t>
    <phoneticPr fontId="9"/>
  </si>
  <si>
    <t>例</t>
    <rPh sb="0" eb="1">
      <t>レイ</t>
    </rPh>
    <phoneticPr fontId="9"/>
  </si>
  <si>
    <r>
      <t>　(1)</t>
    </r>
    <r>
      <rPr>
        <sz val="7"/>
        <color theme="1"/>
        <rFont val="Times New Roman"/>
        <family val="1"/>
      </rPr>
      <t xml:space="preserve">    </t>
    </r>
    <r>
      <rPr>
        <sz val="14"/>
        <color theme="1"/>
        <rFont val="ＭＳ ゴシック"/>
        <family val="3"/>
        <charset val="128"/>
      </rPr>
      <t>情報収集</t>
    </r>
    <phoneticPr fontId="9"/>
  </si>
  <si>
    <r>
      <t>　(2)</t>
    </r>
    <r>
      <rPr>
        <sz val="7"/>
        <color theme="1"/>
        <rFont val="ＭＳ ゴシック"/>
        <family val="3"/>
        <charset val="128"/>
      </rPr>
      <t> </t>
    </r>
    <r>
      <rPr>
        <sz val="14"/>
        <color theme="1"/>
        <rFont val="ＭＳ ゴシック"/>
        <family val="3"/>
        <charset val="128"/>
      </rPr>
      <t>情報伝達</t>
    </r>
    <phoneticPr fontId="9"/>
  </si>
  <si>
    <t>　(1)避難先</t>
    <rPh sb="6" eb="7">
      <t>サキ</t>
    </rPh>
    <phoneticPr fontId="9"/>
  </si>
  <si>
    <t>　(2)避難経路</t>
    <phoneticPr fontId="9"/>
  </si>
  <si>
    <t>　(3)避難誘導</t>
    <phoneticPr fontId="9"/>
  </si>
  <si>
    <t>　(1)防災に係る研修</t>
    <rPh sb="4" eb="6">
      <t>ボウサイ</t>
    </rPh>
    <rPh sb="7" eb="8">
      <t>カカ</t>
    </rPh>
    <rPh sb="9" eb="11">
      <t>ケンシュウ</t>
    </rPh>
    <phoneticPr fontId="9"/>
  </si>
  <si>
    <t>　(2)防災訓練</t>
    <rPh sb="4" eb="6">
      <t>ボウサイ</t>
    </rPh>
    <rPh sb="6" eb="8">
      <t>クンレン</t>
    </rPh>
    <phoneticPr fontId="9"/>
  </si>
  <si>
    <t>高齢福祉施設　　⇒長寿政策課　528-2741
介護施設　　　　⇒介護保険課　528-2753
障害施設　　　　⇒障害福祉課　528-2745　
幼稚園、保育園　⇒幼児政策課　528-2869
私立高校　　　　⇒教育総務課　528-2631
公立学校　　　　⇒児童生徒支援課　528-2854
病院　　　　　　⇒保健総務課　522-6756</t>
    <rPh sb="0" eb="2">
      <t>コウレイ</t>
    </rPh>
    <rPh sb="2" eb="4">
      <t>フクシ</t>
    </rPh>
    <rPh sb="4" eb="6">
      <t>シセツ</t>
    </rPh>
    <rPh sb="9" eb="11">
      <t>チョウジュ</t>
    </rPh>
    <rPh sb="11" eb="14">
      <t>セイサクカ</t>
    </rPh>
    <rPh sb="24" eb="26">
      <t>カイゴ</t>
    </rPh>
    <rPh sb="26" eb="28">
      <t>シセツ</t>
    </rPh>
    <rPh sb="33" eb="35">
      <t>カイゴ</t>
    </rPh>
    <rPh sb="35" eb="37">
      <t>ホケン</t>
    </rPh>
    <rPh sb="37" eb="38">
      <t>カ</t>
    </rPh>
    <rPh sb="48" eb="50">
      <t>ショウガイ</t>
    </rPh>
    <rPh sb="50" eb="52">
      <t>シセツ</t>
    </rPh>
    <rPh sb="57" eb="59">
      <t>ショウガイ</t>
    </rPh>
    <rPh sb="59" eb="62">
      <t>フクシカ</t>
    </rPh>
    <rPh sb="73" eb="76">
      <t>ヨウチエン</t>
    </rPh>
    <rPh sb="77" eb="80">
      <t>ホイクエン</t>
    </rPh>
    <rPh sb="82" eb="84">
      <t>ヨウジ</t>
    </rPh>
    <rPh sb="156" eb="158">
      <t>ホケン</t>
    </rPh>
    <phoneticPr fontId="9"/>
  </si>
  <si>
    <t>防災メールの登録、防災アプリ、SNS</t>
    <rPh sb="0" eb="2">
      <t>ボウサイ</t>
    </rPh>
    <rPh sb="6" eb="8">
      <t>トウロク</t>
    </rPh>
    <rPh sb="9" eb="11">
      <t>ボウサイ</t>
    </rPh>
    <phoneticPr fontId="9"/>
  </si>
  <si>
    <t>パック</t>
    <phoneticPr fontId="9"/>
  </si>
  <si>
    <t>パック</t>
    <phoneticPr fontId="9"/>
  </si>
  <si>
    <t>無／有　100パック</t>
    <rPh sb="0" eb="1">
      <t>ナシ</t>
    </rPh>
    <rPh sb="2" eb="3">
      <t>アリ</t>
    </rPh>
    <phoneticPr fontId="9"/>
  </si>
  <si>
    <t>情報収集・伝達及び避難誘導の際に使用する施設及び資器材については、下表「避難確保資器材等一覧」に示すとおりである。</t>
    <phoneticPr fontId="9"/>
  </si>
  <si>
    <t>これらの資器材等については、日頃からその維持管理に努めるものとする。</t>
    <phoneticPr fontId="9"/>
  </si>
  <si>
    <t xml:space="preserve"> 　従業員、施設利用者等への防災教育及び訓練は、以下の通り実施する。</t>
    <rPh sb="2" eb="5">
      <t>ジュウギョウイン</t>
    </rPh>
    <rPh sb="6" eb="8">
      <t>シセツ</t>
    </rPh>
    <rPh sb="8" eb="11">
      <t>リヨウシャ</t>
    </rPh>
    <rPh sb="11" eb="12">
      <t>トウ</t>
    </rPh>
    <rPh sb="14" eb="16">
      <t>ボウサイ</t>
    </rPh>
    <rPh sb="16" eb="18">
      <t>キョウイク</t>
    </rPh>
    <rPh sb="18" eb="19">
      <t>オヨ</t>
    </rPh>
    <rPh sb="20" eb="22">
      <t>クンレン</t>
    </rPh>
    <rPh sb="24" eb="26">
      <t>イカ</t>
    </rPh>
    <rPh sb="27" eb="28">
      <t>トオ</t>
    </rPh>
    <rPh sb="29" eb="31">
      <t>ジッシ</t>
    </rPh>
    <phoneticPr fontId="9"/>
  </si>
  <si>
    <t>　　 避難先までの移動手段は、以下の通りとする。</t>
    <rPh sb="3" eb="5">
      <t>ヒナン</t>
    </rPh>
    <rPh sb="5" eb="6">
      <t>サキ</t>
    </rPh>
    <rPh sb="9" eb="11">
      <t>イドウ</t>
    </rPh>
    <rPh sb="11" eb="13">
      <t>シュダン</t>
    </rPh>
    <rPh sb="15" eb="17">
      <t>イカ</t>
    </rPh>
    <rPh sb="18" eb="19">
      <t>トオ</t>
    </rPh>
    <phoneticPr fontId="9"/>
  </si>
  <si>
    <t xml:space="preserve"> 　　避難先までの避難経路については、「別紙１　避難経路図」のとおりとする。</t>
    <rPh sb="3" eb="5">
      <t>ヒナン</t>
    </rPh>
    <rPh sb="5" eb="6">
      <t>サキ</t>
    </rPh>
    <rPh sb="9" eb="11">
      <t>ヒナン</t>
    </rPh>
    <rPh sb="11" eb="13">
      <t>ケイロ</t>
    </rPh>
    <rPh sb="20" eb="22">
      <t>ベッシ</t>
    </rPh>
    <rPh sb="24" eb="26">
      <t>ヒナン</t>
    </rPh>
    <rPh sb="26" eb="28">
      <t>ケイロ</t>
    </rPh>
    <rPh sb="28" eb="29">
      <t>ズ</t>
    </rPh>
    <phoneticPr fontId="9"/>
  </si>
  <si>
    <t>この計画は、水防法第15条の3第1項に基づくものであり、本施設の利用者の洪水時の円滑かつ迅速な避難の確保を図ることを目的とする。</t>
    <rPh sb="28" eb="29">
      <t>ホン</t>
    </rPh>
    <rPh sb="29" eb="31">
      <t>シセツ</t>
    </rPh>
    <rPh sb="32" eb="35">
      <t>リヨウシャ</t>
    </rPh>
    <rPh sb="36" eb="39">
      <t>コウズイジ</t>
    </rPh>
    <rPh sb="40" eb="42">
      <t>エンカツ</t>
    </rPh>
    <rPh sb="44" eb="46">
      <t>ジンソク</t>
    </rPh>
    <rPh sb="47" eb="49">
      <t>ヒナン</t>
    </rPh>
    <rPh sb="50" eb="52">
      <t>カクホ</t>
    </rPh>
    <rPh sb="53" eb="54">
      <t>ハカ</t>
    </rPh>
    <rPh sb="58" eb="60">
      <t>モクテキ</t>
    </rPh>
    <phoneticPr fontId="9"/>
  </si>
  <si>
    <t>計画を作成及び必要に応じて見直し・修正をしたときは、水防法第15条の3第2項に基づき、遅滞なく、当該計画を市町村長へ報告する。</t>
    <rPh sb="0" eb="2">
      <t>ケイカク</t>
    </rPh>
    <rPh sb="3" eb="5">
      <t>サクセイ</t>
    </rPh>
    <rPh sb="5" eb="6">
      <t>オヨ</t>
    </rPh>
    <rPh sb="7" eb="9">
      <t>ヒツヨウ</t>
    </rPh>
    <rPh sb="10" eb="11">
      <t>オウ</t>
    </rPh>
    <rPh sb="13" eb="15">
      <t>ミナオ</t>
    </rPh>
    <rPh sb="17" eb="19">
      <t>シュウセイ</t>
    </rPh>
    <rPh sb="26" eb="29">
      <t>スイボウホウ</t>
    </rPh>
    <rPh sb="29" eb="30">
      <t>ダイ</t>
    </rPh>
    <rPh sb="32" eb="33">
      <t>ジョウ</t>
    </rPh>
    <rPh sb="35" eb="36">
      <t>ダイ</t>
    </rPh>
    <rPh sb="37" eb="38">
      <t>コウ</t>
    </rPh>
    <rPh sb="39" eb="40">
      <t>モト</t>
    </rPh>
    <rPh sb="43" eb="45">
      <t>チタイ</t>
    </rPh>
    <rPh sb="48" eb="50">
      <t>トウガイ</t>
    </rPh>
    <rPh sb="50" eb="52">
      <t>ケイカク</t>
    </rPh>
    <rPh sb="53" eb="57">
      <t>シチョウソンチョウ</t>
    </rPh>
    <rPh sb="58" eb="60">
      <t>ホウコク</t>
    </rPh>
    <phoneticPr fontId="9"/>
  </si>
  <si>
    <t>この計画は、本施設に勤務又は利用する全ての者に適用するものとする。</t>
    <rPh sb="2" eb="4">
      <t>ケイカク</t>
    </rPh>
    <rPh sb="6" eb="7">
      <t>ホン</t>
    </rPh>
    <rPh sb="7" eb="9">
      <t>シセツ</t>
    </rPh>
    <rPh sb="10" eb="12">
      <t>キンム</t>
    </rPh>
    <rPh sb="12" eb="13">
      <t>マタ</t>
    </rPh>
    <rPh sb="14" eb="16">
      <t>リヨウ</t>
    </rPh>
    <rPh sb="18" eb="19">
      <t>スベ</t>
    </rPh>
    <rPh sb="21" eb="22">
      <t>モノ</t>
    </rPh>
    <rPh sb="23" eb="25">
      <t>テキヨウ</t>
    </rPh>
    <phoneticPr fontId="9"/>
  </si>
  <si>
    <t>連絡体制及び防災体制は、以下の通りとする。</t>
    <rPh sb="0" eb="2">
      <t>レンラク</t>
    </rPh>
    <rPh sb="2" eb="4">
      <t>タイセイ</t>
    </rPh>
    <rPh sb="4" eb="5">
      <t>オヨ</t>
    </rPh>
    <rPh sb="6" eb="8">
      <t>ボウサイ</t>
    </rPh>
    <rPh sb="8" eb="10">
      <t>タイセイ</t>
    </rPh>
    <rPh sb="12" eb="14">
      <t>イカ</t>
    </rPh>
    <rPh sb="15" eb="16">
      <t>トオ</t>
    </rPh>
    <phoneticPr fontId="9"/>
  </si>
  <si>
    <t>ア　収集する主な情報及び収集方法は、以下のとおりとする。</t>
    <phoneticPr fontId="9"/>
  </si>
  <si>
    <t>表内の事項のほか、統括管理者の指揮命令に従うものとする。</t>
    <rPh sb="1" eb="2">
      <t>ナイ</t>
    </rPh>
    <rPh sb="3" eb="5">
      <t>ジコウ</t>
    </rPh>
    <phoneticPr fontId="9"/>
  </si>
  <si>
    <t>「施設内緊急連絡網」に基づき、また館内放送や掲示板を用いて、職員体制の状況、気象情報、洪水予報等の情報を施設内関係者間で共有する。</t>
    <rPh sb="17" eb="19">
      <t>カンナイ</t>
    </rPh>
    <rPh sb="19" eb="21">
      <t>ホウソウ</t>
    </rPh>
    <rPh sb="22" eb="25">
      <t>ケイジバン</t>
    </rPh>
    <rPh sb="26" eb="27">
      <t>モチ</t>
    </rPh>
    <rPh sb="30" eb="32">
      <t>ショクイン</t>
    </rPh>
    <rPh sb="32" eb="34">
      <t>タイセイ</t>
    </rPh>
    <rPh sb="35" eb="37">
      <t>ジョウキョウ</t>
    </rPh>
    <phoneticPr fontId="9"/>
  </si>
  <si>
    <t>市町村への緊急連絡先は以下とする。</t>
    <rPh sb="0" eb="3">
      <t>シチョウソン</t>
    </rPh>
    <rPh sb="5" eb="7">
      <t>キンキュウ</t>
    </rPh>
    <rPh sb="7" eb="9">
      <t>レンラク</t>
    </rPh>
    <rPh sb="9" eb="10">
      <t>サキ</t>
    </rPh>
    <rPh sb="11" eb="13">
      <t>イカ</t>
    </rPh>
    <phoneticPr fontId="9"/>
  </si>
  <si>
    <t>・</t>
    <phoneticPr fontId="9"/>
  </si>
  <si>
    <t>真野川</t>
    <rPh sb="0" eb="2">
      <t>マノ</t>
    </rPh>
    <rPh sb="2" eb="3">
      <t>カワ</t>
    </rPh>
    <phoneticPr fontId="9"/>
  </si>
  <si>
    <t>　琵琶湖・対象河川等</t>
    <rPh sb="1" eb="4">
      <t>ビワコ</t>
    </rPh>
    <rPh sb="9" eb="10">
      <t>トウ</t>
    </rPh>
    <phoneticPr fontId="9"/>
  </si>
  <si>
    <t>　注意、警戒を要する河川等①（ある場合）</t>
    <rPh sb="1" eb="3">
      <t>チュウイ</t>
    </rPh>
    <rPh sb="4" eb="6">
      <t>ケイカイ</t>
    </rPh>
    <rPh sb="7" eb="8">
      <t>ヨウ</t>
    </rPh>
    <rPh sb="12" eb="13">
      <t>トウ</t>
    </rPh>
    <phoneticPr fontId="9"/>
  </si>
  <si>
    <t>　注意、警戒を要する河川等②（ある場合）</t>
    <rPh sb="1" eb="3">
      <t>チュウイ</t>
    </rPh>
    <rPh sb="4" eb="6">
      <t>ケイカイ</t>
    </rPh>
    <rPh sb="7" eb="8">
      <t>ヨウ</t>
    </rPh>
    <rPh sb="12" eb="13">
      <t>トウ</t>
    </rPh>
    <phoneticPr fontId="9"/>
  </si>
  <si>
    <t>その他注意を要する河川</t>
    <rPh sb="2" eb="3">
      <t>タ</t>
    </rPh>
    <rPh sb="3" eb="5">
      <t>チュウイ</t>
    </rPh>
    <rPh sb="6" eb="7">
      <t>ヨウ</t>
    </rPh>
    <rPh sb="9" eb="11">
      <t>カセン</t>
    </rPh>
    <phoneticPr fontId="9"/>
  </si>
  <si>
    <t>その他警戒を要する河川</t>
    <rPh sb="2" eb="3">
      <t>タ</t>
    </rPh>
    <rPh sb="3" eb="5">
      <t>ケイカイ</t>
    </rPh>
    <rPh sb="6" eb="7">
      <t>ヨウ</t>
    </rPh>
    <rPh sb="9" eb="11">
      <t>カセン</t>
    </rPh>
    <phoneticPr fontId="9"/>
  </si>
  <si>
    <t>高齢者等避難、避難指示</t>
    <phoneticPr fontId="9"/>
  </si>
  <si>
    <t>フリガナ</t>
    <phoneticPr fontId="9"/>
  </si>
  <si>
    <t>生年月日</t>
    <rPh sb="0" eb="2">
      <t>セイネン</t>
    </rPh>
    <rPh sb="2" eb="4">
      <t>ガッピ</t>
    </rPh>
    <phoneticPr fontId="9"/>
  </si>
  <si>
    <t>氏名</t>
    <rPh sb="0" eb="2">
      <t>シメイ</t>
    </rPh>
    <phoneticPr fontId="9"/>
  </si>
  <si>
    <t>医療機関名</t>
    <rPh sb="0" eb="2">
      <t>イリョウ</t>
    </rPh>
    <rPh sb="2" eb="4">
      <t>キカン</t>
    </rPh>
    <rPh sb="4" eb="5">
      <t>メイ</t>
    </rPh>
    <phoneticPr fontId="9"/>
  </si>
  <si>
    <t>特記事項</t>
    <rPh sb="0" eb="2">
      <t>トッキ</t>
    </rPh>
    <rPh sb="2" eb="4">
      <t>ジコウ</t>
    </rPh>
    <phoneticPr fontId="9"/>
  </si>
  <si>
    <t>治療中の病気</t>
    <rPh sb="0" eb="3">
      <t>チリョウチュウ</t>
    </rPh>
    <rPh sb="4" eb="6">
      <t>ビョウキ</t>
    </rPh>
    <phoneticPr fontId="9"/>
  </si>
  <si>
    <t>治療内容</t>
    <rPh sb="0" eb="2">
      <t>チリョウ</t>
    </rPh>
    <rPh sb="2" eb="4">
      <t>ナイヨウ</t>
    </rPh>
    <phoneticPr fontId="9"/>
  </si>
  <si>
    <t>アレルギー</t>
    <phoneticPr fontId="9"/>
  </si>
  <si>
    <t>メーカー名</t>
    <rPh sb="4" eb="5">
      <t>メイ</t>
    </rPh>
    <phoneticPr fontId="9"/>
  </si>
  <si>
    <t>取扱店連絡先</t>
    <rPh sb="0" eb="2">
      <t>トリアツカ</t>
    </rPh>
    <rPh sb="2" eb="3">
      <t>テン</t>
    </rPh>
    <rPh sb="3" eb="6">
      <t>レンラクサキ</t>
    </rPh>
    <phoneticPr fontId="9"/>
  </si>
  <si>
    <t>情報伝達方法</t>
    <rPh sb="0" eb="2">
      <t>ジョウホウ</t>
    </rPh>
    <rPh sb="2" eb="4">
      <t>デンタツ</t>
    </rPh>
    <rPh sb="4" eb="6">
      <t>ホウホウ</t>
    </rPh>
    <phoneticPr fontId="9"/>
  </si>
  <si>
    <t>避難所①</t>
    <rPh sb="0" eb="3">
      <t>ヒナンジョ</t>
    </rPh>
    <phoneticPr fontId="9"/>
  </si>
  <si>
    <t>避難手段</t>
    <rPh sb="0" eb="2">
      <t>ヒナン</t>
    </rPh>
    <rPh sb="2" eb="4">
      <t>シュダン</t>
    </rPh>
    <phoneticPr fontId="9"/>
  </si>
  <si>
    <t>入力項目</t>
    <rPh sb="0" eb="2">
      <t>ニュウリョク</t>
    </rPh>
    <rPh sb="2" eb="4">
      <t>コウモク</t>
    </rPh>
    <phoneticPr fontId="9"/>
  </si>
  <si>
    <t>入力セル</t>
    <rPh sb="0" eb="2">
      <t>ニュウリョク</t>
    </rPh>
    <phoneticPr fontId="9"/>
  </si>
  <si>
    <t>入力例</t>
    <rPh sb="0" eb="2">
      <t>ニュウリョク</t>
    </rPh>
    <rPh sb="2" eb="3">
      <t>レイ</t>
    </rPh>
    <phoneticPr fontId="9"/>
  </si>
  <si>
    <t>学区</t>
    <rPh sb="0" eb="2">
      <t>ガック</t>
    </rPh>
    <phoneticPr fontId="9"/>
  </si>
  <si>
    <t>自治会</t>
    <rPh sb="0" eb="3">
      <t>ジチカイ</t>
    </rPh>
    <phoneticPr fontId="9"/>
  </si>
  <si>
    <t>年齢</t>
    <rPh sb="0" eb="2">
      <t>ネンレイ</t>
    </rPh>
    <phoneticPr fontId="9"/>
  </si>
  <si>
    <t>住所（〒）</t>
    <rPh sb="0" eb="2">
      <t>ジュウショ</t>
    </rPh>
    <phoneticPr fontId="9"/>
  </si>
  <si>
    <t>住所（丁目）</t>
    <rPh sb="0" eb="2">
      <t>ジュウショ</t>
    </rPh>
    <rPh sb="3" eb="4">
      <t>チョウ</t>
    </rPh>
    <rPh sb="4" eb="5">
      <t>モク</t>
    </rPh>
    <phoneticPr fontId="9"/>
  </si>
  <si>
    <t>住所（マンション名など）</t>
    <rPh sb="0" eb="2">
      <t>ジュウショ</t>
    </rPh>
    <rPh sb="8" eb="9">
      <t>メイ</t>
    </rPh>
    <phoneticPr fontId="9"/>
  </si>
  <si>
    <t>大津　一郎</t>
    <rPh sb="0" eb="2">
      <t>オオツ</t>
    </rPh>
    <rPh sb="3" eb="5">
      <t>イチロウ</t>
    </rPh>
    <phoneticPr fontId="9"/>
  </si>
  <si>
    <t>オオツ　イチロウ</t>
    <phoneticPr fontId="9"/>
  </si>
  <si>
    <t>自宅電話番号</t>
    <rPh sb="0" eb="2">
      <t>ジタク</t>
    </rPh>
    <rPh sb="2" eb="4">
      <t>デンワ</t>
    </rPh>
    <rPh sb="4" eb="6">
      <t>バンゴウ</t>
    </rPh>
    <phoneticPr fontId="9"/>
  </si>
  <si>
    <t>☆緊急時の家族等の連絡先</t>
    <rPh sb="1" eb="4">
      <t>キンキュウジ</t>
    </rPh>
    <rPh sb="5" eb="7">
      <t>カゾク</t>
    </rPh>
    <rPh sb="7" eb="8">
      <t>トウ</t>
    </rPh>
    <rPh sb="9" eb="12">
      <t>レンラクサキ</t>
    </rPh>
    <phoneticPr fontId="9"/>
  </si>
  <si>
    <t>続柄</t>
    <rPh sb="0" eb="2">
      <t>ツヅキガラ</t>
    </rPh>
    <phoneticPr fontId="9"/>
  </si>
  <si>
    <t>同居状況等</t>
    <rPh sb="0" eb="2">
      <t>ドウキョ</t>
    </rPh>
    <rPh sb="2" eb="4">
      <t>ジョウキョウ</t>
    </rPh>
    <rPh sb="4" eb="5">
      <t>トウ</t>
    </rPh>
    <phoneticPr fontId="9"/>
  </si>
  <si>
    <t>住居の種別</t>
    <rPh sb="0" eb="2">
      <t>ジュウキョ</t>
    </rPh>
    <rPh sb="3" eb="5">
      <t>シュベツ</t>
    </rPh>
    <phoneticPr fontId="9"/>
  </si>
  <si>
    <t>緊急通報システム</t>
    <rPh sb="0" eb="2">
      <t>キンキュウ</t>
    </rPh>
    <rPh sb="2" eb="4">
      <t>ツウホウ</t>
    </rPh>
    <phoneticPr fontId="9"/>
  </si>
  <si>
    <t>☆かかりつけ医</t>
    <rPh sb="6" eb="7">
      <t>イ</t>
    </rPh>
    <phoneticPr fontId="9"/>
  </si>
  <si>
    <t>電話番号</t>
    <rPh sb="0" eb="2">
      <t>デンワ</t>
    </rPh>
    <rPh sb="2" eb="4">
      <t>バンゴウ</t>
    </rPh>
    <phoneticPr fontId="9"/>
  </si>
  <si>
    <t>※対象者区分</t>
    <rPh sb="1" eb="4">
      <t>タイショウシャ</t>
    </rPh>
    <rPh sb="4" eb="6">
      <t>クブン</t>
    </rPh>
    <phoneticPr fontId="9"/>
  </si>
  <si>
    <t>※生命にかかわる医療機器</t>
    <rPh sb="1" eb="3">
      <t>セイメイ</t>
    </rPh>
    <rPh sb="8" eb="10">
      <t>イリョウ</t>
    </rPh>
    <rPh sb="10" eb="12">
      <t>キキ</t>
    </rPh>
    <phoneticPr fontId="9"/>
  </si>
  <si>
    <t>※要支援者の状況</t>
    <rPh sb="1" eb="2">
      <t>ヨウ</t>
    </rPh>
    <rPh sb="2" eb="5">
      <t>シエンシャ</t>
    </rPh>
    <rPh sb="6" eb="8">
      <t>ジョウキョウ</t>
    </rPh>
    <phoneticPr fontId="9"/>
  </si>
  <si>
    <t>※留意事項</t>
    <rPh sb="1" eb="3">
      <t>リュウイ</t>
    </rPh>
    <rPh sb="3" eb="5">
      <t>ジコウ</t>
    </rPh>
    <phoneticPr fontId="9"/>
  </si>
  <si>
    <t>☆避難支援者</t>
    <rPh sb="1" eb="3">
      <t>ヒナン</t>
    </rPh>
    <rPh sb="3" eb="5">
      <t>シエン</t>
    </rPh>
    <rPh sb="5" eb="6">
      <t>シャ</t>
    </rPh>
    <phoneticPr fontId="9"/>
  </si>
  <si>
    <t>☆民生委員</t>
    <rPh sb="1" eb="3">
      <t>ミンセイ</t>
    </rPh>
    <rPh sb="3" eb="5">
      <t>イイン</t>
    </rPh>
    <phoneticPr fontId="9"/>
  </si>
  <si>
    <t>介護・福祉サービスの主な事業所</t>
    <rPh sb="0" eb="2">
      <t>カイゴ</t>
    </rPh>
    <rPh sb="3" eb="5">
      <t>フクシ</t>
    </rPh>
    <rPh sb="10" eb="11">
      <t>オモ</t>
    </rPh>
    <rPh sb="12" eb="15">
      <t>ジギョウショ</t>
    </rPh>
    <phoneticPr fontId="9"/>
  </si>
  <si>
    <t>☆補装具、医療や介護に必要な器具</t>
    <rPh sb="1" eb="4">
      <t>ホソウグ</t>
    </rPh>
    <rPh sb="5" eb="7">
      <t>イリョウ</t>
    </rPh>
    <rPh sb="8" eb="10">
      <t>カイゴ</t>
    </rPh>
    <rPh sb="11" eb="13">
      <t>ヒツヨウ</t>
    </rPh>
    <rPh sb="14" eb="16">
      <t>キグ</t>
    </rPh>
    <phoneticPr fontId="9"/>
  </si>
  <si>
    <t>器具名</t>
    <rPh sb="0" eb="2">
      <t>キグ</t>
    </rPh>
    <rPh sb="2" eb="3">
      <t>メイ</t>
    </rPh>
    <phoneticPr fontId="9"/>
  </si>
  <si>
    <t>避難所②</t>
    <rPh sb="0" eb="3">
      <t>ヒナンジョ</t>
    </rPh>
    <phoneticPr fontId="9"/>
  </si>
  <si>
    <t>避難した場合、特に注意すべき事</t>
    <rPh sb="0" eb="2">
      <t>ヒナン</t>
    </rPh>
    <rPh sb="4" eb="6">
      <t>バアイ</t>
    </rPh>
    <rPh sb="7" eb="8">
      <t>トク</t>
    </rPh>
    <rPh sb="9" eb="11">
      <t>チュウイ</t>
    </rPh>
    <rPh sb="14" eb="15">
      <t>コト</t>
    </rPh>
    <phoneticPr fontId="9"/>
  </si>
  <si>
    <t>車いす</t>
    <rPh sb="0" eb="1">
      <t>クルマ</t>
    </rPh>
    <phoneticPr fontId="9"/>
  </si>
  <si>
    <t>株式会社※※</t>
    <rPh sb="0" eb="4">
      <t>カブシキガイシャ</t>
    </rPh>
    <phoneticPr fontId="9"/>
  </si>
  <si>
    <t>大津店（×××-×××-××××）</t>
    <rPh sb="0" eb="3">
      <t>オオツテン</t>
    </rPh>
    <phoneticPr fontId="9"/>
  </si>
  <si>
    <t>認知症のため、妻（△△△-△△△△-△△△△）への連絡が必要</t>
    <rPh sb="0" eb="3">
      <t>ニンチショウ</t>
    </rPh>
    <rPh sb="7" eb="8">
      <t>ツマ</t>
    </rPh>
    <rPh sb="25" eb="27">
      <t>レンラク</t>
    </rPh>
    <rPh sb="28" eb="30">
      <t>ヒツヨウ</t>
    </rPh>
    <phoneticPr fontId="9"/>
  </si>
  <si>
    <t>□□支所</t>
    <rPh sb="2" eb="4">
      <t>シショ</t>
    </rPh>
    <phoneticPr fontId="9"/>
  </si>
  <si>
    <t>〇〇小学校体育館</t>
    <rPh sb="2" eb="5">
      <t>ショウガッコウ</t>
    </rPh>
    <rPh sb="5" eb="8">
      <t>タイイクカン</t>
    </rPh>
    <phoneticPr fontId="9"/>
  </si>
  <si>
    <t>車いすにて移動</t>
    <rPh sb="0" eb="1">
      <t>クルマ</t>
    </rPh>
    <rPh sb="5" eb="7">
      <t>イドウ</t>
    </rPh>
    <phoneticPr fontId="9"/>
  </si>
  <si>
    <t>大きな声で誘導すると驚き、混乱する可能性がある。</t>
    <rPh sb="0" eb="1">
      <t>オオ</t>
    </rPh>
    <rPh sb="3" eb="4">
      <t>コエ</t>
    </rPh>
    <rPh sb="5" eb="7">
      <t>ユウドウ</t>
    </rPh>
    <rPh sb="10" eb="11">
      <t>オドロ</t>
    </rPh>
    <rPh sb="13" eb="15">
      <t>コンラン</t>
    </rPh>
    <rPh sb="17" eb="20">
      <t>カノウセイ</t>
    </rPh>
    <phoneticPr fontId="9"/>
  </si>
  <si>
    <t>***</t>
    <phoneticPr fontId="9"/>
  </si>
  <si>
    <t>大津　花子</t>
    <rPh sb="0" eb="2">
      <t>オオツ</t>
    </rPh>
    <rPh sb="3" eb="5">
      <t>ハナコ</t>
    </rPh>
    <phoneticPr fontId="9"/>
  </si>
  <si>
    <t>妻</t>
    <rPh sb="0" eb="1">
      <t>ツマ</t>
    </rPh>
    <phoneticPr fontId="9"/>
  </si>
  <si>
    <t>△△△-△△△△-△△△△</t>
    <phoneticPr fontId="9"/>
  </si>
  <si>
    <t>◆◆◆-◆◆◆◆-◆◆◆◆</t>
    <phoneticPr fontId="9"/>
  </si>
  <si>
    <t>＊＊＊-＊＊＊＊-＊＊＊＊</t>
    <phoneticPr fontId="9"/>
  </si>
  <si>
    <t>520-8575</t>
    <phoneticPr fontId="9"/>
  </si>
  <si>
    <t>大津市御陵町</t>
    <rPh sb="0" eb="3">
      <t>オオツシ</t>
    </rPh>
    <rPh sb="3" eb="6">
      <t>ゴリョウチョウ</t>
    </rPh>
    <phoneticPr fontId="9"/>
  </si>
  <si>
    <t>〇番□号　オオツマンション501</t>
    <rPh sb="1" eb="2">
      <t>バン</t>
    </rPh>
    <rPh sb="3" eb="4">
      <t>ゴウ</t>
    </rPh>
    <phoneticPr fontId="9"/>
  </si>
  <si>
    <t>選択式</t>
    <rPh sb="0" eb="2">
      <t>センタク</t>
    </rPh>
    <rPh sb="2" eb="3">
      <t>シキ</t>
    </rPh>
    <phoneticPr fontId="9"/>
  </si>
  <si>
    <t>選択式もしくは関数でとばす</t>
    <rPh sb="0" eb="2">
      <t>センタク</t>
    </rPh>
    <rPh sb="2" eb="3">
      <t>シキ</t>
    </rPh>
    <rPh sb="7" eb="9">
      <t>カンスウ</t>
    </rPh>
    <phoneticPr fontId="9"/>
  </si>
  <si>
    <t>記入</t>
    <rPh sb="0" eb="2">
      <t>キニュウ</t>
    </rPh>
    <phoneticPr fontId="9"/>
  </si>
  <si>
    <t>地域で決められた避難所（あれば）</t>
    <rPh sb="0" eb="2">
      <t>チイキ</t>
    </rPh>
    <rPh sb="3" eb="4">
      <t>キ</t>
    </rPh>
    <rPh sb="8" eb="11">
      <t>ヒナンジョ</t>
    </rPh>
    <phoneticPr fontId="9"/>
  </si>
  <si>
    <t>××自治会館</t>
    <rPh sb="2" eb="4">
      <t>ジチ</t>
    </rPh>
    <rPh sb="4" eb="6">
      <t>カイカン</t>
    </rPh>
    <phoneticPr fontId="9"/>
  </si>
  <si>
    <t>学区名</t>
  </si>
  <si>
    <t>避難所名</t>
  </si>
  <si>
    <t>所在地</t>
  </si>
  <si>
    <t>小松</t>
  </si>
  <si>
    <t>小松市民センター</t>
  </si>
  <si>
    <t>北小松565</t>
  </si>
  <si>
    <t>小松小学校体育館</t>
  </si>
  <si>
    <t>南小松1122</t>
  </si>
  <si>
    <t>木戸</t>
  </si>
  <si>
    <t>木戸市民センター</t>
    <phoneticPr fontId="30"/>
  </si>
  <si>
    <t>木戸58</t>
  </si>
  <si>
    <t>木戸小学校体育館</t>
  </si>
  <si>
    <t>荒川1000</t>
  </si>
  <si>
    <t>志賀中学校体育館</t>
  </si>
  <si>
    <t>南船路1029</t>
    <phoneticPr fontId="30"/>
  </si>
  <si>
    <t>和邇</t>
  </si>
  <si>
    <t>和邇文化センター</t>
  </si>
  <si>
    <t>和邇高城12</t>
  </si>
  <si>
    <t>和邇小学校体育館</t>
  </si>
  <si>
    <t>和邇中190</t>
  </si>
  <si>
    <t>小野</t>
  </si>
  <si>
    <t>小野市民センター</t>
  </si>
  <si>
    <t>湖青一丁目1-2</t>
  </si>
  <si>
    <t>小野小学校体育館</t>
  </si>
  <si>
    <t>水明一丁目34-2</t>
  </si>
  <si>
    <t>葛川</t>
  </si>
  <si>
    <t>葛川市民センター</t>
  </si>
  <si>
    <t>葛川坊村町237-37</t>
  </si>
  <si>
    <t>葛川小学校校舎</t>
    <rPh sb="5" eb="7">
      <t>コウシャ</t>
    </rPh>
    <phoneticPr fontId="30"/>
  </si>
  <si>
    <t>葛川中村町108-1</t>
  </si>
  <si>
    <t>葛川中学校校舎</t>
    <rPh sb="2" eb="3">
      <t>チュウ</t>
    </rPh>
    <rPh sb="5" eb="7">
      <t>コウシャ</t>
    </rPh>
    <phoneticPr fontId="30"/>
  </si>
  <si>
    <t>伊香立</t>
  </si>
  <si>
    <t>伊香立市民センター</t>
  </si>
  <si>
    <t>伊香立生津町133-1</t>
    <phoneticPr fontId="30"/>
  </si>
  <si>
    <t>伊香立小学校体育館</t>
  </si>
  <si>
    <t>伊香立生津町132-1</t>
  </si>
  <si>
    <t>伊香立中学校体育館</t>
  </si>
  <si>
    <t>伊香立下在地町414</t>
  </si>
  <si>
    <t>真野</t>
  </si>
  <si>
    <t>真野市民センター</t>
  </si>
  <si>
    <t>真野四丁目6-2</t>
  </si>
  <si>
    <t>真野小学校体育館</t>
  </si>
  <si>
    <t>真野四丁目6-17</t>
    <phoneticPr fontId="30"/>
  </si>
  <si>
    <t>真野北</t>
    <phoneticPr fontId="30"/>
  </si>
  <si>
    <t>真野北市民センター</t>
  </si>
  <si>
    <t>緑町4-1</t>
  </si>
  <si>
    <t>真野北小学校体育館</t>
  </si>
  <si>
    <t>緑町15-2</t>
  </si>
  <si>
    <t>真野中学校体育館</t>
  </si>
  <si>
    <t>清風町24-1</t>
    <phoneticPr fontId="30"/>
  </si>
  <si>
    <t>堅田</t>
  </si>
  <si>
    <t>堅田市民センター</t>
  </si>
  <si>
    <t>本堅田三丁目8-1</t>
  </si>
  <si>
    <t>堅田小学校体育館</t>
  </si>
  <si>
    <t>本堅田三丁目6-1</t>
  </si>
  <si>
    <t>堅田中学校体育館</t>
  </si>
  <si>
    <t>本堅田三丁目22-1</t>
  </si>
  <si>
    <t>仰木</t>
  </si>
  <si>
    <t>仰木市民センター</t>
  </si>
  <si>
    <t>仰木四丁目15-11</t>
  </si>
  <si>
    <t>仰木小学校体育館</t>
  </si>
  <si>
    <t>仰木四丁目15-8</t>
  </si>
  <si>
    <t>仰木の里</t>
    <phoneticPr fontId="30"/>
  </si>
  <si>
    <t>仰木の里市民センター</t>
  </si>
  <si>
    <t>仰木の里七丁目1-25</t>
  </si>
  <si>
    <t>仰木の里小学校体育館</t>
  </si>
  <si>
    <t>仰木の里四丁目4-1</t>
  </si>
  <si>
    <t>仰木の里東小学校体育館</t>
  </si>
  <si>
    <t>仰木の里東六丁目1-1</t>
  </si>
  <si>
    <t>仰木中学校体育館</t>
  </si>
  <si>
    <t>仰木の里五丁目1-1</t>
  </si>
  <si>
    <t>雄琴</t>
  </si>
  <si>
    <t>雄琴市民センター</t>
  </si>
  <si>
    <t>雄琴一丁目17-2</t>
  </si>
  <si>
    <t>雄琴小学校体育館</t>
  </si>
  <si>
    <t>雄琴二丁目16-1</t>
  </si>
  <si>
    <t>坂本</t>
  </si>
  <si>
    <t>坂本市民センター</t>
  </si>
  <si>
    <t>坂本六丁目1-12</t>
  </si>
  <si>
    <t>坂本小学校体育館</t>
  </si>
  <si>
    <t>坂本三丁目12-57</t>
  </si>
  <si>
    <t>日吉台</t>
  </si>
  <si>
    <t>日吉台市民センター</t>
  </si>
  <si>
    <t>日吉台一丁目15-1</t>
  </si>
  <si>
    <t>日吉台小学校体育館</t>
  </si>
  <si>
    <t>日吉台三丁目33-3</t>
  </si>
  <si>
    <t>下阪本</t>
    <phoneticPr fontId="30"/>
  </si>
  <si>
    <t>下阪本市民センター</t>
  </si>
  <si>
    <t>下阪本三丁目14-30</t>
  </si>
  <si>
    <t>下阪本小学校体育館</t>
  </si>
  <si>
    <t>下阪本四丁目10-1</t>
  </si>
  <si>
    <t>日吉中学校体育館</t>
  </si>
  <si>
    <t>下阪本六丁目38-26</t>
  </si>
  <si>
    <t>唐崎</t>
  </si>
  <si>
    <t>唐崎市民センター</t>
  </si>
  <si>
    <t>唐崎二丁目10-1</t>
  </si>
  <si>
    <t>唐崎小学校体育館</t>
  </si>
  <si>
    <t>際川四丁目7-1</t>
  </si>
  <si>
    <t>唐崎中学校体育館</t>
  </si>
  <si>
    <t>唐崎二丁目9-1</t>
  </si>
  <si>
    <t>滋賀</t>
    <phoneticPr fontId="30"/>
  </si>
  <si>
    <t>滋賀市民センター</t>
  </si>
  <si>
    <t>南志賀一丁目8-32</t>
  </si>
  <si>
    <t>志賀小学校体育館</t>
  </si>
  <si>
    <t>南志賀一丁目5-1</t>
  </si>
  <si>
    <t>山中
比叡平</t>
    <phoneticPr fontId="30"/>
  </si>
  <si>
    <t>山中比叡平市民センター</t>
  </si>
  <si>
    <t>比叡平三丁目57-1</t>
  </si>
  <si>
    <t>比叡平小学校体育館</t>
  </si>
  <si>
    <t>比叡平一丁目45-1</t>
    <phoneticPr fontId="30"/>
  </si>
  <si>
    <t>藤尾</t>
  </si>
  <si>
    <t>藤尾市民センター</t>
    <phoneticPr fontId="30"/>
  </si>
  <si>
    <t>横木二丁目4-1</t>
  </si>
  <si>
    <t>藤尾小学校体育館</t>
  </si>
  <si>
    <t>茶戸町10-1</t>
  </si>
  <si>
    <t>長等</t>
  </si>
  <si>
    <t>長等市民センター</t>
  </si>
  <si>
    <t>大門通16-40</t>
  </si>
  <si>
    <t>長等小学校体育館</t>
  </si>
  <si>
    <t>大門通5-1</t>
  </si>
  <si>
    <t>皇子山中学校体育館</t>
  </si>
  <si>
    <t>尾花川12-1</t>
  </si>
  <si>
    <t>逢坂</t>
  </si>
  <si>
    <t>逢坂市民センター</t>
  </si>
  <si>
    <t>京町三丁目1-3</t>
  </si>
  <si>
    <t>逢坂小学校体育館</t>
  </si>
  <si>
    <t>音羽台6-1</t>
  </si>
  <si>
    <t>打出中学校体育館</t>
  </si>
  <si>
    <t>本宮二丁目46-1</t>
  </si>
  <si>
    <t>中央</t>
    <phoneticPr fontId="30"/>
  </si>
  <si>
    <t>中央市民センター</t>
  </si>
  <si>
    <t>中央二丁目2-5</t>
  </si>
  <si>
    <t>中央小学校体育館</t>
  </si>
  <si>
    <t>島の関1-60</t>
  </si>
  <si>
    <t>平野</t>
  </si>
  <si>
    <t>平野市民センター</t>
  </si>
  <si>
    <t>馬場三丁目15-45</t>
    <rPh sb="0" eb="2">
      <t>バンバ</t>
    </rPh>
    <rPh sb="2" eb="5">
      <t>サンチョウメ</t>
    </rPh>
    <phoneticPr fontId="30"/>
  </si>
  <si>
    <t>平野小学校体育館</t>
  </si>
  <si>
    <t>馬場一丁目2-1</t>
  </si>
  <si>
    <t>膳所</t>
  </si>
  <si>
    <t>膳所市民センター</t>
  </si>
  <si>
    <t>本丸町6-40</t>
  </si>
  <si>
    <t>膳所小学校体育館</t>
  </si>
  <si>
    <t>中庄二丁目8-37</t>
  </si>
  <si>
    <t>富士見</t>
  </si>
  <si>
    <t>富士見市民センター</t>
  </si>
  <si>
    <t>園山二丁目15-33</t>
    <phoneticPr fontId="30"/>
  </si>
  <si>
    <t>富士見小学校体育館</t>
  </si>
  <si>
    <t>富士見台42-16</t>
  </si>
  <si>
    <t>晴嵐</t>
  </si>
  <si>
    <t>晴嵐市民センター</t>
  </si>
  <si>
    <t>北大路一丁目9-5</t>
  </si>
  <si>
    <t>晴嵐小学校体育館</t>
  </si>
  <si>
    <t>光が丘町4-70</t>
  </si>
  <si>
    <t>粟津中学校体育館</t>
  </si>
  <si>
    <t>晴嵐一丁目20-20</t>
  </si>
  <si>
    <t>北大路中学校体育館</t>
  </si>
  <si>
    <t>北大路三丁目22-1</t>
    <phoneticPr fontId="30"/>
  </si>
  <si>
    <t>石山</t>
  </si>
  <si>
    <t>石山市民センター</t>
  </si>
  <si>
    <t>石山寺三丁目15-15</t>
  </si>
  <si>
    <t>石山小学校体育館</t>
  </si>
  <si>
    <t>石山寺三丁目11-20</t>
  </si>
  <si>
    <t>石山中学校体育館</t>
  </si>
  <si>
    <t>平津一丁目23-1</t>
  </si>
  <si>
    <t>南郷</t>
  </si>
  <si>
    <t>南郷市民センター</t>
  </si>
  <si>
    <t>南郷一丁目12-13</t>
  </si>
  <si>
    <t>南郷小学校体育館</t>
  </si>
  <si>
    <t>南郷一丁目15-9</t>
  </si>
  <si>
    <t>南郷中学校体育館</t>
  </si>
  <si>
    <t>赤尾町57-1</t>
  </si>
  <si>
    <t>大石</t>
  </si>
  <si>
    <t>大石市民センター</t>
  </si>
  <si>
    <t>大石中一丁目1-1</t>
    <phoneticPr fontId="30"/>
  </si>
  <si>
    <t>大石小学校体育館</t>
  </si>
  <si>
    <t>大石東七丁目4-1</t>
  </si>
  <si>
    <t>田上</t>
  </si>
  <si>
    <t>田上市民センター</t>
  </si>
  <si>
    <t>里三丁目9-1</t>
  </si>
  <si>
    <t>田上小学校体育館</t>
  </si>
  <si>
    <t>里五丁目8-1</t>
  </si>
  <si>
    <t>上田上</t>
  </si>
  <si>
    <t>上田上市民センター</t>
  </si>
  <si>
    <t>牧一丁目1-24</t>
  </si>
  <si>
    <t>上田上小学校体育館</t>
  </si>
  <si>
    <t>平野一丁目18-5</t>
  </si>
  <si>
    <t>田上中学校体育館</t>
  </si>
  <si>
    <t>新免一丁目1-12</t>
  </si>
  <si>
    <t>青山</t>
  </si>
  <si>
    <t>青山市民センター</t>
  </si>
  <si>
    <t>青山五丁目13-36</t>
  </si>
  <si>
    <t>青山小学校体育館</t>
  </si>
  <si>
    <t>青山三丁目16-1</t>
  </si>
  <si>
    <t>青山中学校体育館</t>
  </si>
  <si>
    <t>青山八丁目24-1</t>
  </si>
  <si>
    <t>瀬田</t>
  </si>
  <si>
    <t>瀬田市民センター</t>
  </si>
  <si>
    <t>大江三丁目2-1</t>
  </si>
  <si>
    <t>瀬田小学校体育館</t>
  </si>
  <si>
    <t>大江四丁目2-1</t>
  </si>
  <si>
    <t>瀬田中学校体育館</t>
  </si>
  <si>
    <t>大江七丁目1-1</t>
  </si>
  <si>
    <t>瀬田中学校武道場</t>
    <rPh sb="0" eb="2">
      <t>セタ</t>
    </rPh>
    <rPh sb="2" eb="5">
      <t>チュウガッコウ</t>
    </rPh>
    <rPh sb="5" eb="7">
      <t>ブドウ</t>
    </rPh>
    <rPh sb="7" eb="8">
      <t>ジョウ</t>
    </rPh>
    <phoneticPr fontId="30"/>
  </si>
  <si>
    <t>瀬田北</t>
  </si>
  <si>
    <t>瀬田北市民センター</t>
  </si>
  <si>
    <t>大将軍一丁目14-30</t>
  </si>
  <si>
    <t>瀬田北小学校体育館</t>
  </si>
  <si>
    <t>大将軍一丁目14-5</t>
  </si>
  <si>
    <t>瀬田北中学校体育館</t>
  </si>
  <si>
    <t>大将軍一丁目13-1</t>
  </si>
  <si>
    <t>瀬田南</t>
  </si>
  <si>
    <t>瀬田南市民センター</t>
  </si>
  <si>
    <t>神領三丁目8-9</t>
  </si>
  <si>
    <t>瀬田南小学校体育館</t>
  </si>
  <si>
    <t>三大寺1-1</t>
  </si>
  <si>
    <t>瀬田東</t>
  </si>
  <si>
    <t>瀬田東市民センター</t>
  </si>
  <si>
    <t>一里山三丁目16-1</t>
  </si>
  <si>
    <t>瀬田東小学校体育館</t>
  </si>
  <si>
    <t>一里山二丁目20-2</t>
  </si>
  <si>
    <t>指定一般避難所一覧</t>
    <rPh sb="0" eb="2">
      <t>シテイ</t>
    </rPh>
    <rPh sb="2" eb="4">
      <t>イッパン</t>
    </rPh>
    <rPh sb="4" eb="7">
      <t>ヒナンジョ</t>
    </rPh>
    <rPh sb="7" eb="9">
      <t>イチラン</t>
    </rPh>
    <phoneticPr fontId="9"/>
  </si>
  <si>
    <r>
      <t>瀬田北中学校武道場</t>
    </r>
    <r>
      <rPr>
        <b/>
        <sz val="9"/>
        <color rgb="FFFF0000"/>
        <rFont val="Meiryo UI"/>
        <family val="3"/>
        <charset val="128"/>
      </rPr>
      <t>（事前調整必要）</t>
    </r>
    <rPh sb="0" eb="2">
      <t>セタ</t>
    </rPh>
    <rPh sb="2" eb="3">
      <t>キタ</t>
    </rPh>
    <rPh sb="3" eb="6">
      <t>チュウガッコウ</t>
    </rPh>
    <rPh sb="6" eb="8">
      <t>ブドウ</t>
    </rPh>
    <rPh sb="8" eb="9">
      <t>ジョウ</t>
    </rPh>
    <rPh sb="10" eb="12">
      <t>ジゼン</t>
    </rPh>
    <rPh sb="12" eb="14">
      <t>チョウセイ</t>
    </rPh>
    <rPh sb="14" eb="16">
      <t>ヒツヨウ</t>
    </rPh>
    <phoneticPr fontId="30"/>
  </si>
  <si>
    <r>
      <t>青山中学校武道場</t>
    </r>
    <r>
      <rPr>
        <b/>
        <sz val="9"/>
        <color rgb="FFFF0000"/>
        <rFont val="Meiryo UI"/>
        <family val="3"/>
        <charset val="128"/>
      </rPr>
      <t>（事前調整必要）</t>
    </r>
    <rPh sb="0" eb="2">
      <t>アオヤマ</t>
    </rPh>
    <rPh sb="2" eb="5">
      <t>チュウガッコウ</t>
    </rPh>
    <rPh sb="5" eb="7">
      <t>ブドウ</t>
    </rPh>
    <rPh sb="7" eb="8">
      <t>ジョウ</t>
    </rPh>
    <phoneticPr fontId="30"/>
  </si>
  <si>
    <r>
      <t>田上中学校武道場</t>
    </r>
    <r>
      <rPr>
        <b/>
        <sz val="9"/>
        <color rgb="FFFF0000"/>
        <rFont val="Meiryo UI"/>
        <family val="3"/>
        <charset val="128"/>
      </rPr>
      <t>（事前調整必要）</t>
    </r>
    <rPh sb="0" eb="1">
      <t>タ</t>
    </rPh>
    <rPh sb="1" eb="2">
      <t>ウエ</t>
    </rPh>
    <rPh sb="7" eb="8">
      <t>ジョウ</t>
    </rPh>
    <phoneticPr fontId="30"/>
  </si>
  <si>
    <r>
      <t>南郷中学校武道場</t>
    </r>
    <r>
      <rPr>
        <b/>
        <sz val="9"/>
        <color rgb="FFFF0000"/>
        <rFont val="Meiryo UI"/>
        <family val="3"/>
        <charset val="128"/>
      </rPr>
      <t>（事前調整必要）</t>
    </r>
    <rPh sb="0" eb="2">
      <t>ナンゴウ</t>
    </rPh>
    <rPh sb="7" eb="8">
      <t>ジョウ</t>
    </rPh>
    <phoneticPr fontId="30"/>
  </si>
  <si>
    <r>
      <t>石山中学校武道場</t>
    </r>
    <r>
      <rPr>
        <b/>
        <sz val="9"/>
        <color rgb="FFFF0000"/>
        <rFont val="Meiryo UI"/>
        <family val="3"/>
        <charset val="128"/>
      </rPr>
      <t>（事前調整必要）</t>
    </r>
    <rPh sb="0" eb="2">
      <t>イシヤマ</t>
    </rPh>
    <rPh sb="2" eb="5">
      <t>チュウガッコウ</t>
    </rPh>
    <rPh sb="5" eb="7">
      <t>ブドウ</t>
    </rPh>
    <rPh sb="7" eb="8">
      <t>ジョウ</t>
    </rPh>
    <phoneticPr fontId="30"/>
  </si>
  <si>
    <r>
      <t>北大路中学校武道場</t>
    </r>
    <r>
      <rPr>
        <b/>
        <sz val="9"/>
        <color rgb="FFFF0000"/>
        <rFont val="Meiryo UI"/>
        <family val="3"/>
        <charset val="128"/>
      </rPr>
      <t>（事前調整必要）</t>
    </r>
    <rPh sb="0" eb="1">
      <t>キタ</t>
    </rPh>
    <rPh sb="1" eb="3">
      <t>オオジ</t>
    </rPh>
    <rPh sb="8" eb="9">
      <t>ジョウ</t>
    </rPh>
    <phoneticPr fontId="30"/>
  </si>
  <si>
    <r>
      <t>粟津中学校武道場</t>
    </r>
    <r>
      <rPr>
        <b/>
        <sz val="9"/>
        <color rgb="FFFF0000"/>
        <rFont val="Meiryo UI"/>
        <family val="3"/>
        <charset val="128"/>
      </rPr>
      <t>（事前調整必要）</t>
    </r>
    <rPh sb="0" eb="2">
      <t>アワヅ</t>
    </rPh>
    <rPh sb="2" eb="5">
      <t>チュウガッコウ</t>
    </rPh>
    <rPh sb="5" eb="7">
      <t>ブドウ</t>
    </rPh>
    <rPh sb="7" eb="8">
      <t>ジョウ</t>
    </rPh>
    <phoneticPr fontId="30"/>
  </si>
  <si>
    <r>
      <t>打出中学武道場</t>
    </r>
    <r>
      <rPr>
        <b/>
        <sz val="9"/>
        <color rgb="FFFF0000"/>
        <rFont val="Meiryo UI"/>
        <family val="3"/>
        <charset val="128"/>
      </rPr>
      <t>（事前調整必要）</t>
    </r>
    <rPh sb="0" eb="2">
      <t>ウチデ</t>
    </rPh>
    <rPh sb="4" eb="7">
      <t>ブドウジョウ</t>
    </rPh>
    <rPh sb="6" eb="7">
      <t>ジョウ</t>
    </rPh>
    <phoneticPr fontId="30"/>
  </si>
  <si>
    <r>
      <t>皇子山中学校武道場</t>
    </r>
    <r>
      <rPr>
        <b/>
        <sz val="9"/>
        <color rgb="FFFF0000"/>
        <rFont val="Meiryo UI"/>
        <family val="3"/>
        <charset val="128"/>
      </rPr>
      <t>（事前調整必要）</t>
    </r>
    <rPh sb="0" eb="3">
      <t>オウジヤマ</t>
    </rPh>
    <rPh sb="3" eb="6">
      <t>チュウガッコウ</t>
    </rPh>
    <rPh sb="6" eb="8">
      <t>ブドウ</t>
    </rPh>
    <rPh sb="8" eb="9">
      <t>ジョウ</t>
    </rPh>
    <phoneticPr fontId="30"/>
  </si>
  <si>
    <r>
      <t>唐崎中学校武道場</t>
    </r>
    <r>
      <rPr>
        <b/>
        <sz val="9"/>
        <color rgb="FFFF0000"/>
        <rFont val="Meiryo UI"/>
        <family val="3"/>
        <charset val="128"/>
      </rPr>
      <t>（事前調整必要）</t>
    </r>
    <rPh sb="0" eb="2">
      <t>カラサキ</t>
    </rPh>
    <rPh sb="2" eb="5">
      <t>チュウガッコウ</t>
    </rPh>
    <rPh sb="5" eb="7">
      <t>ブドウ</t>
    </rPh>
    <rPh sb="7" eb="8">
      <t>ジョウ</t>
    </rPh>
    <phoneticPr fontId="30"/>
  </si>
  <si>
    <r>
      <t>日吉中学校格技場（西）</t>
    </r>
    <r>
      <rPr>
        <b/>
        <sz val="9"/>
        <color rgb="FFFF0000"/>
        <rFont val="Meiryo UI"/>
        <family val="3"/>
        <charset val="128"/>
      </rPr>
      <t>（事前調整必要）</t>
    </r>
    <rPh sb="0" eb="2">
      <t>ヒヨシ</t>
    </rPh>
    <rPh sb="2" eb="5">
      <t>チュウガッコウ</t>
    </rPh>
    <rPh sb="5" eb="7">
      <t>カクギ</t>
    </rPh>
    <rPh sb="7" eb="8">
      <t>ジョウ</t>
    </rPh>
    <rPh sb="9" eb="10">
      <t>ニシ</t>
    </rPh>
    <phoneticPr fontId="30"/>
  </si>
  <si>
    <r>
      <t>日吉中学校武道場（東）</t>
    </r>
    <r>
      <rPr>
        <b/>
        <sz val="9"/>
        <color rgb="FFFF0000"/>
        <rFont val="Meiryo UI"/>
        <family val="3"/>
        <charset val="128"/>
      </rPr>
      <t>（事前調整必要）</t>
    </r>
    <rPh sb="0" eb="2">
      <t>ヒヨシ</t>
    </rPh>
    <rPh sb="2" eb="5">
      <t>チュウガッコウ</t>
    </rPh>
    <rPh sb="5" eb="8">
      <t>ブドウジョウ</t>
    </rPh>
    <rPh sb="9" eb="10">
      <t>ヒガシ</t>
    </rPh>
    <phoneticPr fontId="30"/>
  </si>
  <si>
    <r>
      <t>仰木中学校武道場</t>
    </r>
    <r>
      <rPr>
        <b/>
        <sz val="9"/>
        <color rgb="FFFF0000"/>
        <rFont val="Meiryo UI"/>
        <family val="3"/>
        <charset val="128"/>
      </rPr>
      <t>（事前調整必要）</t>
    </r>
    <rPh sb="0" eb="1">
      <t>アオ</t>
    </rPh>
    <rPh sb="1" eb="2">
      <t>キ</t>
    </rPh>
    <rPh sb="2" eb="5">
      <t>チュウガッコウ</t>
    </rPh>
    <rPh sb="5" eb="7">
      <t>ブドウ</t>
    </rPh>
    <rPh sb="7" eb="8">
      <t>ジョウ</t>
    </rPh>
    <phoneticPr fontId="30"/>
  </si>
  <si>
    <r>
      <t>堅田中学校武道場</t>
    </r>
    <r>
      <rPr>
        <b/>
        <sz val="9"/>
        <color rgb="FFFF0000"/>
        <rFont val="Meiryo UI"/>
        <family val="3"/>
        <charset val="128"/>
      </rPr>
      <t>（事前調整必要）</t>
    </r>
    <rPh sb="0" eb="2">
      <t>カタタ</t>
    </rPh>
    <rPh sb="2" eb="5">
      <t>チュウガッコウ</t>
    </rPh>
    <rPh sb="5" eb="7">
      <t>ブドウ</t>
    </rPh>
    <rPh sb="7" eb="8">
      <t>ジョウ</t>
    </rPh>
    <phoneticPr fontId="30"/>
  </si>
  <si>
    <r>
      <t>真野中学校武道場</t>
    </r>
    <r>
      <rPr>
        <b/>
        <sz val="9"/>
        <color rgb="FFFF0000"/>
        <rFont val="Meiryo UI"/>
        <family val="3"/>
        <charset val="128"/>
      </rPr>
      <t>（事前調整必要）</t>
    </r>
    <rPh sb="0" eb="2">
      <t>マノ</t>
    </rPh>
    <rPh sb="2" eb="5">
      <t>チュウガッコウ</t>
    </rPh>
    <rPh sb="5" eb="7">
      <t>ブドウ</t>
    </rPh>
    <rPh sb="7" eb="8">
      <t>ジョウ</t>
    </rPh>
    <phoneticPr fontId="30"/>
  </si>
  <si>
    <r>
      <t>志賀中学校武道場</t>
    </r>
    <r>
      <rPr>
        <b/>
        <sz val="9"/>
        <color rgb="FFFF0000"/>
        <rFont val="Meiryo UI"/>
        <family val="3"/>
        <charset val="128"/>
      </rPr>
      <t>（事前調整必要）</t>
    </r>
    <rPh sb="0" eb="2">
      <t>シガ</t>
    </rPh>
    <rPh sb="2" eb="5">
      <t>チュウガッコウ</t>
    </rPh>
    <rPh sb="5" eb="7">
      <t>ブドウ</t>
    </rPh>
    <rPh sb="7" eb="8">
      <t>ジョウ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</si>
</sst>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quot;名&quot;"/>
    <numFmt numFmtId="178" formatCode="#&quot;台&quot;"/>
    <numFmt numFmtId="179" formatCode="0_ "/>
  </numFmts>
  <fonts count="36"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0"/>
      <color theme="1"/>
      <name val="ＭＳ ゴシック"/>
      <family val="3"/>
      <charset val="128"/>
    </font>
    <font>
      <sz val="8.8000000000000007"/>
      <color rgb="FF000000"/>
      <name val="ＭＳ Ｐゴシック"/>
      <family val="3"/>
      <charset val="128"/>
      <scheme val="minor"/>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9"/>
      <color theme="1"/>
      <name val="Meiryo UI"/>
      <family val="3"/>
      <charset val="128"/>
    </font>
    <font>
      <sz val="6"/>
      <name val="ＭＳ Ｐゴシック"/>
      <family val="3"/>
      <charset val="128"/>
    </font>
    <font>
      <sz val="9"/>
      <color indexed="8"/>
      <name val="Meiryo UI"/>
      <family val="3"/>
      <charset val="128"/>
    </font>
    <font>
      <sz val="20"/>
      <color theme="1"/>
      <name val="Meiryo UI"/>
      <family val="3"/>
      <charset val="128"/>
    </font>
    <font>
      <b/>
      <sz val="9"/>
      <color rgb="FFFF0000"/>
      <name val="Meiryo UI"/>
      <family val="3"/>
      <charset val="128"/>
    </font>
    <font>
      <sz val="16"/>
      <color theme="1"/>
      <name val="AR P丸ゴシック体M"/>
      <family val="3"/>
      <charset val="128"/>
    </font>
    <font>
      <sz val="11"/>
      <color theme="1"/>
      <name val="AR P丸ゴシック体M"/>
      <family val="3"/>
      <charset val="128"/>
    </font>
  </fonts>
  <fills count="9">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3" tint="0.59999389629810485"/>
        <bgColor indexed="64"/>
      </patternFill>
    </fill>
  </fills>
  <borders count="74">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medium">
        <color auto="1"/>
      </top>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diagonalUp="1">
      <left/>
      <right style="medium">
        <color indexed="64"/>
      </right>
      <top style="thin">
        <color auto="1"/>
      </top>
      <bottom/>
      <diagonal style="thin">
        <color auto="1"/>
      </diagonal>
    </border>
    <border diagonalUp="1">
      <left style="thin">
        <color auto="1"/>
      </left>
      <right/>
      <top/>
      <bottom style="medium">
        <color indexed="64"/>
      </bottom>
      <diagonal style="thin">
        <color auto="1"/>
      </diagonal>
    </border>
    <border diagonalUp="1">
      <left/>
      <right style="thin">
        <color auto="1"/>
      </right>
      <top/>
      <bottom style="medium">
        <color indexed="64"/>
      </bottom>
      <diagonal style="thin">
        <color auto="1"/>
      </diagonal>
    </border>
    <border diagonalUp="1">
      <left/>
      <right style="medium">
        <color indexed="64"/>
      </right>
      <top/>
      <bottom style="medium">
        <color indexed="64"/>
      </bottom>
      <diagonal style="thin">
        <color auto="1"/>
      </diagonal>
    </border>
    <border>
      <left style="thin">
        <color auto="1"/>
      </left>
      <right/>
      <top style="dashed">
        <color auto="1"/>
      </top>
      <bottom style="dashed">
        <color auto="1"/>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383">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1" fillId="0" borderId="8" xfId="0" applyFont="1" applyBorder="1" applyAlignment="1">
      <alignment horizontal="center" vertical="center"/>
    </xf>
    <xf numFmtId="0" fontId="7" fillId="0" borderId="0" xfId="0" applyFont="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lignment vertical="center"/>
    </xf>
    <xf numFmtId="0" fontId="8" fillId="0" borderId="0" xfId="0" applyFont="1" applyAlignment="1">
      <alignment horizontal="right" vertical="center"/>
    </xf>
    <xf numFmtId="0" fontId="7" fillId="0" borderId="0" xfId="0" applyFont="1" applyAlignment="1">
      <alignment vertical="center" wrapText="1"/>
    </xf>
    <xf numFmtId="0" fontId="3" fillId="0" borderId="14" xfId="0" applyFont="1" applyBorder="1">
      <alignment vertical="center"/>
    </xf>
    <xf numFmtId="0" fontId="15" fillId="0" borderId="0" xfId="0" applyFont="1">
      <alignment vertical="center"/>
    </xf>
    <xf numFmtId="0" fontId="3" fillId="0" borderId="14" xfId="0" applyFont="1" applyBorder="1" applyAlignment="1">
      <alignment vertical="top"/>
    </xf>
    <xf numFmtId="0" fontId="15" fillId="0" borderId="17" xfId="0" applyFont="1" applyBorder="1">
      <alignment vertical="center"/>
    </xf>
    <xf numFmtId="0" fontId="8" fillId="0" borderId="17" xfId="0" applyFont="1" applyBorder="1" applyAlignment="1">
      <alignment horizontal="right" vertical="center"/>
    </xf>
    <xf numFmtId="0" fontId="1" fillId="0" borderId="31" xfId="0" applyFont="1" applyBorder="1">
      <alignment vertical="center"/>
    </xf>
    <xf numFmtId="0" fontId="15" fillId="0" borderId="31" xfId="0" applyFont="1" applyBorder="1">
      <alignment vertical="center"/>
    </xf>
    <xf numFmtId="0" fontId="1" fillId="0" borderId="23" xfId="0" applyFont="1" applyBorder="1">
      <alignment vertical="center"/>
    </xf>
    <xf numFmtId="0" fontId="1" fillId="0" borderId="8" xfId="0" applyFont="1" applyBorder="1">
      <alignment vertical="center"/>
    </xf>
    <xf numFmtId="0" fontId="15" fillId="0" borderId="8" xfId="0" applyFont="1" applyBorder="1" applyAlignment="1">
      <alignment vertical="top"/>
    </xf>
    <xf numFmtId="0" fontId="15" fillId="0" borderId="36" xfId="0" applyFont="1" applyBorder="1" applyAlignment="1">
      <alignment vertical="top"/>
    </xf>
    <xf numFmtId="0" fontId="1" fillId="0" borderId="9" xfId="0" applyFont="1" applyBorder="1" applyAlignment="1">
      <alignment horizontal="justify" vertical="center"/>
    </xf>
    <xf numFmtId="0" fontId="15" fillId="0" borderId="6" xfId="0" applyFont="1" applyBorder="1">
      <alignment vertical="center"/>
    </xf>
    <xf numFmtId="0" fontId="10" fillId="0" borderId="0" xfId="0" applyFont="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Alignment="1">
      <alignment vertical="center" wrapText="1"/>
    </xf>
    <xf numFmtId="0" fontId="11" fillId="0" borderId="14" xfId="0" applyFont="1" applyBorder="1" applyAlignment="1">
      <alignment vertical="center" wrapText="1"/>
    </xf>
    <xf numFmtId="0" fontId="10" fillId="0" borderId="0" xfId="0" applyFont="1" applyAlignment="1">
      <alignment horizontal="justify" vertical="center" wrapText="1"/>
    </xf>
    <xf numFmtId="0" fontId="11" fillId="0" borderId="40" xfId="0" applyFont="1" applyBorder="1" applyAlignment="1">
      <alignment vertical="center" wrapText="1"/>
    </xf>
    <xf numFmtId="0" fontId="10" fillId="0" borderId="42" xfId="0" applyFont="1" applyBorder="1" applyAlignment="1">
      <alignment horizontal="justify" vertical="center" wrapText="1"/>
    </xf>
    <xf numFmtId="176" fontId="10" fillId="0" borderId="0" xfId="0" applyNumberFormat="1" applyFont="1" applyAlignment="1">
      <alignment horizontal="justify" vertical="center" wrapText="1"/>
    </xf>
    <xf numFmtId="0" fontId="7" fillId="0" borderId="41" xfId="0" applyFont="1" applyBorder="1" applyAlignment="1">
      <alignment horizontal="justify" vertical="center" wrapText="1"/>
    </xf>
    <xf numFmtId="0" fontId="7" fillId="0" borderId="42" xfId="0" applyFont="1" applyBorder="1" applyAlignment="1">
      <alignment horizontal="justify" vertical="center" wrapText="1"/>
    </xf>
    <xf numFmtId="0" fontId="11" fillId="0" borderId="0" xfId="0" applyFont="1" applyAlignment="1">
      <alignment horizontal="justify" vertical="center" wrapText="1"/>
    </xf>
    <xf numFmtId="0" fontId="10" fillId="0" borderId="0" xfId="0" applyFont="1" applyAlignment="1">
      <alignment vertical="center" wrapText="1"/>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horizontal="left" vertical="top" wrapText="1"/>
    </xf>
    <xf numFmtId="0" fontId="1" fillId="0" borderId="0" xfId="0" applyFont="1" applyAlignment="1">
      <alignment horizontal="center" vertical="center"/>
    </xf>
    <xf numFmtId="0" fontId="1" fillId="0" borderId="0" xfId="0" applyFont="1" applyAlignment="1">
      <alignment horizontal="left" vertical="center"/>
    </xf>
    <xf numFmtId="0" fontId="11" fillId="4" borderId="44" xfId="0" applyFont="1" applyFill="1" applyBorder="1" applyAlignment="1">
      <alignment vertical="center" wrapText="1"/>
    </xf>
    <xf numFmtId="0" fontId="7" fillId="0" borderId="0" xfId="0" applyFont="1" applyAlignment="1">
      <alignment horizontal="justify" vertical="center" wrapText="1"/>
    </xf>
    <xf numFmtId="0" fontId="1" fillId="0" borderId="33" xfId="0" applyFont="1" applyBorder="1">
      <alignment vertical="center"/>
    </xf>
    <xf numFmtId="0" fontId="1" fillId="0" borderId="24" xfId="0" applyFont="1" applyBorder="1">
      <alignment vertical="center"/>
    </xf>
    <xf numFmtId="0" fontId="1" fillId="0" borderId="46" xfId="0" applyFont="1" applyBorder="1">
      <alignment vertical="center"/>
    </xf>
    <xf numFmtId="0" fontId="15" fillId="0" borderId="47" xfId="0" applyFont="1" applyBorder="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7" fillId="0" borderId="40" xfId="0" applyFont="1" applyBorder="1" applyAlignment="1">
      <alignment horizontal="justify" vertical="center" wrapText="1"/>
    </xf>
    <xf numFmtId="0" fontId="7" fillId="0" borderId="42" xfId="0" applyFont="1" applyBorder="1" applyAlignment="1">
      <alignment vertical="center" wrapText="1"/>
    </xf>
    <xf numFmtId="0" fontId="15" fillId="0" borderId="4" xfId="0" applyFont="1" applyBorder="1">
      <alignment vertical="center"/>
    </xf>
    <xf numFmtId="0" fontId="15" fillId="0" borderId="5" xfId="0" applyFont="1" applyBorder="1">
      <alignment vertical="center"/>
    </xf>
    <xf numFmtId="0" fontId="1" fillId="0" borderId="8" xfId="0" applyFont="1" applyBorder="1" applyAlignment="1">
      <alignment horizontal="justify" vertical="center"/>
    </xf>
    <xf numFmtId="0" fontId="15" fillId="0" borderId="3" xfId="0" applyFont="1" applyBorder="1">
      <alignment vertical="center"/>
    </xf>
    <xf numFmtId="0" fontId="15" fillId="0" borderId="2" xfId="0" applyFont="1" applyBorder="1">
      <alignment vertical="center"/>
    </xf>
    <xf numFmtId="0" fontId="1" fillId="0" borderId="0" xfId="0" applyFont="1" applyAlignment="1">
      <alignment vertical="top" wrapText="1"/>
    </xf>
    <xf numFmtId="0" fontId="1" fillId="0" borderId="8" xfId="0" applyFont="1" applyBorder="1" applyAlignment="1">
      <alignment vertical="top" wrapText="1"/>
    </xf>
    <xf numFmtId="0" fontId="1" fillId="0" borderId="3" xfId="0" applyFont="1" applyBorder="1">
      <alignment vertical="center"/>
    </xf>
    <xf numFmtId="0" fontId="1" fillId="0" borderId="0" xfId="0" applyFont="1" applyAlignment="1">
      <alignment horizontal="center" vertical="center" wrapText="1"/>
    </xf>
    <xf numFmtId="0" fontId="0" fillId="0" borderId="8" xfId="0" applyBorder="1">
      <alignment vertical="center"/>
    </xf>
    <xf numFmtId="0" fontId="3" fillId="0" borderId="0" xfId="0" applyFont="1" applyAlignment="1">
      <alignment horizontal="right" vertical="center"/>
    </xf>
    <xf numFmtId="0" fontId="17" fillId="0" borderId="0" xfId="0" applyFont="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0" fillId="0" borderId="40" xfId="0" applyFont="1" applyBorder="1" applyAlignment="1">
      <alignment horizontal="center" vertical="center"/>
    </xf>
    <xf numFmtId="0" fontId="3" fillId="0" borderId="14" xfId="0" applyFont="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1" fillId="5" borderId="11" xfId="0" applyFont="1" applyFill="1" applyBorder="1" applyAlignment="1">
      <alignment horizontal="right" vertical="center"/>
    </xf>
    <xf numFmtId="0" fontId="1" fillId="0" borderId="0" xfId="0" applyFont="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0" fillId="0" borderId="33" xfId="0" applyFont="1" applyBorder="1">
      <alignment vertical="center"/>
    </xf>
    <xf numFmtId="0" fontId="3" fillId="0" borderId="25" xfId="0" applyFont="1" applyBorder="1">
      <alignment vertical="center"/>
    </xf>
    <xf numFmtId="0" fontId="1" fillId="0" borderId="8" xfId="0" applyFont="1" applyBorder="1" applyAlignment="1">
      <alignment vertical="center" wrapText="1"/>
    </xf>
    <xf numFmtId="0" fontId="1" fillId="0" borderId="8" xfId="0" applyFont="1" applyBorder="1" applyAlignment="1">
      <alignment vertical="top"/>
    </xf>
    <xf numFmtId="177" fontId="10" fillId="0" borderId="0" xfId="0" applyNumberFormat="1" applyFont="1" applyAlignment="1">
      <alignment horizontal="right" vertical="center" wrapText="1"/>
    </xf>
    <xf numFmtId="177" fontId="10" fillId="0" borderId="0" xfId="0" applyNumberFormat="1" applyFont="1" applyAlignment="1">
      <alignment vertical="center" wrapText="1"/>
    </xf>
    <xf numFmtId="0" fontId="23" fillId="0" borderId="0" xfId="0" applyFont="1">
      <alignment vertical="center"/>
    </xf>
    <xf numFmtId="0" fontId="7" fillId="0" borderId="42" xfId="0" applyFont="1" applyBorder="1" applyAlignment="1">
      <alignment vertical="top" wrapText="1"/>
    </xf>
    <xf numFmtId="0" fontId="10" fillId="0" borderId="0" xfId="0" applyFont="1" applyAlignment="1">
      <alignment horizontal="right" vertical="center" wrapText="1"/>
    </xf>
    <xf numFmtId="0" fontId="11" fillId="2" borderId="20" xfId="0" applyFont="1" applyFill="1" applyBorder="1" applyAlignment="1">
      <alignment vertical="center" wrapText="1"/>
    </xf>
    <xf numFmtId="0" fontId="7" fillId="0" borderId="3" xfId="0" applyFont="1" applyBorder="1" applyAlignment="1">
      <alignment vertical="center" wrapText="1"/>
    </xf>
    <xf numFmtId="0" fontId="10" fillId="0" borderId="42" xfId="0" applyFont="1" applyBorder="1" applyAlignment="1">
      <alignment vertical="center" wrapText="1"/>
    </xf>
    <xf numFmtId="0" fontId="10" fillId="0" borderId="3" xfId="0" applyFont="1" applyBorder="1" applyAlignment="1">
      <alignment vertical="center" wrapText="1"/>
    </xf>
    <xf numFmtId="0" fontId="24" fillId="0" borderId="0" xfId="0" applyFont="1">
      <alignment vertical="center"/>
    </xf>
    <xf numFmtId="0" fontId="2" fillId="0" borderId="0" xfId="0" applyFont="1">
      <alignment vertical="center"/>
    </xf>
    <xf numFmtId="0" fontId="25" fillId="0" borderId="0" xfId="0" applyFont="1" applyAlignment="1">
      <alignment horizontal="right" vertical="center"/>
    </xf>
    <xf numFmtId="0" fontId="26" fillId="0" borderId="0" xfId="0" applyFont="1" applyAlignment="1">
      <alignment horizontal="right" vertical="center" wrapText="1"/>
    </xf>
    <xf numFmtId="0" fontId="28" fillId="0" borderId="0" xfId="0" applyFont="1">
      <alignment vertical="center"/>
    </xf>
    <xf numFmtId="0" fontId="10" fillId="0" borderId="0" xfId="0" applyFont="1" applyAlignment="1">
      <alignment vertical="center" shrinkToFit="1"/>
    </xf>
    <xf numFmtId="0" fontId="7" fillId="0" borderId="41" xfId="0" applyFont="1" applyBorder="1" applyAlignment="1">
      <alignment vertical="center" wrapText="1"/>
    </xf>
    <xf numFmtId="0" fontId="7" fillId="0" borderId="17" xfId="0" applyFont="1" applyBorder="1" applyAlignment="1">
      <alignment vertical="center" wrapText="1"/>
    </xf>
    <xf numFmtId="0" fontId="11" fillId="0" borderId="17" xfId="0" applyFont="1" applyBorder="1" applyAlignment="1">
      <alignment vertical="center" wrapText="1"/>
    </xf>
    <xf numFmtId="0" fontId="7" fillId="0" borderId="0" xfId="0" applyFont="1" applyAlignment="1">
      <alignment vertical="center" shrinkToFit="1"/>
    </xf>
    <xf numFmtId="0" fontId="11" fillId="2" borderId="15" xfId="0" applyFont="1" applyFill="1" applyBorder="1" applyAlignment="1">
      <alignment vertical="center" shrinkToFit="1"/>
    </xf>
    <xf numFmtId="0" fontId="11" fillId="0" borderId="15" xfId="0" applyFont="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5" xfId="0" applyFont="1" applyFill="1" applyBorder="1" applyAlignment="1">
      <alignment vertical="center" shrinkToFit="1"/>
    </xf>
    <xf numFmtId="0" fontId="11" fillId="0" borderId="16" xfId="0" applyFont="1" applyBorder="1" applyAlignment="1">
      <alignment vertical="center" shrinkToFit="1"/>
    </xf>
    <xf numFmtId="0" fontId="16" fillId="0" borderId="16" xfId="1" applyBorder="1" applyAlignment="1">
      <alignment horizontal="justify" vertical="center" shrinkToFit="1"/>
    </xf>
    <xf numFmtId="0" fontId="10" fillId="0" borderId="16" xfId="0" applyFont="1" applyBorder="1" applyAlignment="1">
      <alignment horizontal="justify" vertical="center" shrinkToFit="1"/>
    </xf>
    <xf numFmtId="0" fontId="10" fillId="4" borderId="44" xfId="0" applyFont="1" applyFill="1" applyBorder="1" applyAlignment="1">
      <alignment vertical="center" wrapText="1"/>
    </xf>
    <xf numFmtId="0" fontId="7" fillId="4" borderId="45" xfId="0" applyFont="1" applyFill="1" applyBorder="1" applyAlignment="1">
      <alignment horizontal="justify" vertical="center" shrinkToFit="1"/>
    </xf>
    <xf numFmtId="0" fontId="7" fillId="4" borderId="44" xfId="0" applyFont="1" applyFill="1" applyBorder="1">
      <alignment vertical="center"/>
    </xf>
    <xf numFmtId="0" fontId="7" fillId="4" borderId="45" xfId="0" applyFont="1" applyFill="1" applyBorder="1" applyAlignment="1">
      <alignment vertical="center" shrinkToFit="1"/>
    </xf>
    <xf numFmtId="0" fontId="10" fillId="4" borderId="44" xfId="0" applyFont="1" applyFill="1" applyBorder="1" applyAlignment="1">
      <alignment horizontal="justify" vertical="center" wrapText="1"/>
    </xf>
    <xf numFmtId="0" fontId="10" fillId="4" borderId="45" xfId="0" applyFont="1" applyFill="1" applyBorder="1" applyAlignment="1">
      <alignment horizontal="justify" vertical="center" shrinkToFit="1"/>
    </xf>
    <xf numFmtId="0" fontId="10" fillId="3" borderId="39" xfId="0" applyFont="1" applyFill="1" applyBorder="1" applyAlignment="1" applyProtection="1">
      <alignment horizontal="justify" vertical="center" wrapText="1"/>
      <protection locked="0"/>
    </xf>
    <xf numFmtId="177" fontId="10" fillId="3" borderId="39" xfId="0" applyNumberFormat="1" applyFont="1" applyFill="1" applyBorder="1" applyAlignment="1" applyProtection="1">
      <alignment vertical="center" wrapText="1"/>
      <protection locked="0"/>
    </xf>
    <xf numFmtId="0" fontId="0" fillId="3" borderId="39" xfId="0" applyFill="1" applyBorder="1" applyProtection="1">
      <alignment vertical="center"/>
      <protection locked="0"/>
    </xf>
    <xf numFmtId="178" fontId="10" fillId="3" borderId="39" xfId="0" applyNumberFormat="1" applyFont="1" applyFill="1" applyBorder="1" applyAlignment="1" applyProtection="1">
      <alignment vertical="center" wrapText="1"/>
      <protection locked="0"/>
    </xf>
    <xf numFmtId="0" fontId="0" fillId="3" borderId="39" xfId="0" applyFill="1" applyBorder="1" applyAlignment="1" applyProtection="1">
      <alignment horizontal="center" vertical="center"/>
      <protection locked="0"/>
    </xf>
    <xf numFmtId="177" fontId="10" fillId="3" borderId="39" xfId="0" applyNumberFormat="1" applyFont="1" applyFill="1" applyBorder="1" applyAlignment="1" applyProtection="1">
      <alignment horizontal="right" vertical="center" wrapText="1"/>
      <protection locked="0"/>
    </xf>
    <xf numFmtId="0" fontId="15" fillId="6" borderId="19" xfId="0" applyFont="1" applyFill="1" applyBorder="1">
      <alignment vertical="center"/>
    </xf>
    <xf numFmtId="0" fontId="15" fillId="6" borderId="21" xfId="0" applyFont="1" applyFill="1" applyBorder="1">
      <alignment vertical="center"/>
    </xf>
    <xf numFmtId="0" fontId="0" fillId="6" borderId="19" xfId="0" applyFill="1" applyBorder="1">
      <alignment vertical="center"/>
    </xf>
    <xf numFmtId="0" fontId="0" fillId="6" borderId="21" xfId="0" applyFill="1" applyBorder="1">
      <alignment vertical="center"/>
    </xf>
    <xf numFmtId="0" fontId="15" fillId="6" borderId="20" xfId="0" applyFont="1" applyFill="1" applyBorder="1">
      <alignment vertical="center"/>
    </xf>
    <xf numFmtId="0" fontId="7" fillId="7" borderId="21" xfId="0" applyFont="1" applyFill="1" applyBorder="1" applyAlignment="1">
      <alignment horizontal="center" vertical="center" shrinkToFit="1"/>
    </xf>
    <xf numFmtId="176" fontId="10" fillId="7" borderId="16" xfId="0" applyNumberFormat="1" applyFont="1" applyFill="1" applyBorder="1" applyAlignment="1">
      <alignment horizontal="justify" vertical="center" shrinkToFit="1"/>
    </xf>
    <xf numFmtId="0" fontId="7" fillId="7" borderId="16" xfId="0" applyFont="1" applyFill="1" applyBorder="1" applyAlignment="1">
      <alignment horizontal="justify" vertical="center" shrinkToFit="1"/>
    </xf>
    <xf numFmtId="0" fontId="22" fillId="7" borderId="16" xfId="0" applyFont="1" applyFill="1" applyBorder="1" applyAlignment="1">
      <alignment horizontal="justify" vertical="center" shrinkToFit="1"/>
    </xf>
    <xf numFmtId="0" fontId="10" fillId="7" borderId="16" xfId="0" applyFont="1" applyFill="1" applyBorder="1" applyAlignment="1">
      <alignment vertical="center" shrinkToFit="1"/>
    </xf>
    <xf numFmtId="3" fontId="7" fillId="7" borderId="16" xfId="0" applyNumberFormat="1" applyFont="1" applyFill="1" applyBorder="1" applyAlignment="1">
      <alignment horizontal="justify" vertical="center" shrinkToFit="1"/>
    </xf>
    <xf numFmtId="0" fontId="10" fillId="7" borderId="16" xfId="0" applyFont="1" applyFill="1" applyBorder="1" applyAlignment="1">
      <alignment horizontal="justify" vertical="center" shrinkToFit="1"/>
    </xf>
    <xf numFmtId="0" fontId="16" fillId="7" borderId="16" xfId="1" applyFill="1" applyBorder="1" applyAlignment="1">
      <alignment horizontal="justify" vertical="center" shrinkToFit="1"/>
    </xf>
    <xf numFmtId="0" fontId="1" fillId="0" borderId="0" xfId="0" applyFont="1" applyAlignment="1">
      <alignment vertical="top"/>
    </xf>
    <xf numFmtId="0" fontId="17" fillId="0" borderId="0" xfId="0" applyFont="1" applyAlignment="1">
      <alignment horizontal="right" vertical="center"/>
    </xf>
    <xf numFmtId="0" fontId="17" fillId="0" borderId="6" xfId="0" applyFont="1" applyBorder="1" applyAlignment="1">
      <alignment vertical="top" wrapText="1"/>
    </xf>
    <xf numFmtId="0" fontId="17" fillId="0" borderId="2" xfId="0" applyFont="1" applyBorder="1" applyAlignment="1">
      <alignment vertical="top" wrapText="1"/>
    </xf>
    <xf numFmtId="0" fontId="5" fillId="0" borderId="0" xfId="0" applyFont="1">
      <alignment vertical="center"/>
    </xf>
    <xf numFmtId="0" fontId="1" fillId="0" borderId="6" xfId="0" applyFont="1" applyBorder="1" applyAlignment="1">
      <alignment vertical="top" wrapText="1"/>
    </xf>
    <xf numFmtId="0" fontId="1" fillId="0" borderId="2" xfId="0" applyFont="1" applyBorder="1" applyAlignment="1">
      <alignment vertical="top" wrapText="1"/>
    </xf>
    <xf numFmtId="0" fontId="0" fillId="0" borderId="0" xfId="0" applyAlignment="1">
      <alignment horizontal="left" vertical="center"/>
    </xf>
    <xf numFmtId="14" fontId="0" fillId="0" borderId="0" xfId="0" applyNumberFormat="1" applyAlignment="1">
      <alignment horizontal="left" vertical="center"/>
    </xf>
    <xf numFmtId="0" fontId="29" fillId="0" borderId="11" xfId="0" applyFont="1" applyBorder="1" applyAlignment="1">
      <alignment horizontal="center" vertical="center" wrapText="1"/>
    </xf>
    <xf numFmtId="0" fontId="29" fillId="0" borderId="11" xfId="0" applyFont="1" applyBorder="1" applyAlignment="1">
      <alignment horizontal="justify" vertical="center" shrinkToFit="1"/>
    </xf>
    <xf numFmtId="0" fontId="29" fillId="0" borderId="11" xfId="0" applyFont="1" applyBorder="1" applyAlignment="1">
      <alignment horizontal="justify" vertical="center" wrapText="1"/>
    </xf>
    <xf numFmtId="0" fontId="31" fillId="0" borderId="11" xfId="0" applyFont="1" applyBorder="1" applyAlignment="1">
      <alignment horizontal="justify" vertical="center" shrinkToFit="1"/>
    </xf>
    <xf numFmtId="0" fontId="29" fillId="0" borderId="11" xfId="0" applyFont="1" applyBorder="1" applyAlignment="1">
      <alignment horizontal="left" vertical="center" shrinkToFit="1"/>
    </xf>
    <xf numFmtId="0" fontId="29" fillId="0" borderId="11" xfId="0" applyFont="1" applyBorder="1" applyAlignment="1">
      <alignment horizontal="left" vertical="center"/>
    </xf>
    <xf numFmtId="0" fontId="29" fillId="8" borderId="73" xfId="0" applyFont="1" applyFill="1" applyBorder="1" applyAlignment="1">
      <alignment horizontal="center" vertical="center" wrapText="1"/>
    </xf>
    <xf numFmtId="0" fontId="29" fillId="8" borderId="73" xfId="0" applyFont="1" applyFill="1" applyBorder="1" applyAlignment="1">
      <alignment horizontal="center" vertical="center" shrinkToFit="1"/>
    </xf>
    <xf numFmtId="0" fontId="0" fillId="0" borderId="10" xfId="0" applyBorder="1">
      <alignment vertical="center"/>
    </xf>
    <xf numFmtId="0" fontId="0" fillId="0" borderId="4" xfId="0" applyBorder="1">
      <alignment vertical="center"/>
    </xf>
    <xf numFmtId="0" fontId="0" fillId="0" borderId="5" xfId="0" applyBorder="1">
      <alignment vertical="center"/>
    </xf>
    <xf numFmtId="0" fontId="0" fillId="0" borderId="3" xfId="0" applyBorder="1">
      <alignment vertical="center"/>
    </xf>
    <xf numFmtId="0" fontId="0" fillId="0" borderId="9" xfId="0" applyBorder="1">
      <alignment vertical="center"/>
    </xf>
    <xf numFmtId="0" fontId="0" fillId="0" borderId="6" xfId="0" applyBorder="1">
      <alignment vertical="center"/>
    </xf>
    <xf numFmtId="0" fontId="0" fillId="0" borderId="2" xfId="0" applyBorder="1">
      <alignment vertical="center"/>
    </xf>
    <xf numFmtId="0" fontId="7" fillId="0" borderId="0" xfId="0" applyFont="1" applyAlignment="1">
      <alignment vertical="center" wrapText="1"/>
    </xf>
    <xf numFmtId="0" fontId="10" fillId="3" borderId="43"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4" borderId="72" xfId="0" applyFont="1" applyFill="1" applyBorder="1" applyAlignment="1">
      <alignment vertical="center" wrapText="1"/>
    </xf>
    <xf numFmtId="0" fontId="7" fillId="4" borderId="44" xfId="0" applyFont="1" applyFill="1" applyBorder="1" applyAlignment="1">
      <alignment vertical="center" wrapText="1"/>
    </xf>
    <xf numFmtId="0" fontId="10" fillId="3" borderId="43"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7" fillId="0" borderId="43"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10" fillId="0" borderId="0" xfId="0" applyFont="1" applyAlignment="1">
      <alignment horizontal="right" vertical="center" shrinkToFit="1"/>
    </xf>
    <xf numFmtId="177" fontId="10" fillId="3" borderId="43"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6" fillId="3" borderId="43" xfId="1" applyFill="1" applyBorder="1" applyProtection="1">
      <alignment vertical="center"/>
      <protection locked="0"/>
    </xf>
    <xf numFmtId="0" fontId="16" fillId="3" borderId="7" xfId="1" applyFill="1" applyBorder="1" applyProtection="1">
      <alignment vertical="center"/>
      <protection locked="0"/>
    </xf>
    <xf numFmtId="0" fontId="16" fillId="3" borderId="1" xfId="1" applyFill="1" applyBorder="1" applyProtection="1">
      <alignment vertical="center"/>
      <protection locked="0"/>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0" fontId="10" fillId="4" borderId="72" xfId="0" applyFont="1" applyFill="1" applyBorder="1" applyAlignment="1">
      <alignment vertical="center" wrapText="1"/>
    </xf>
    <xf numFmtId="0" fontId="10" fillId="4" borderId="44" xfId="0" applyFont="1" applyFill="1" applyBorder="1" applyAlignment="1">
      <alignment vertical="center" wrapText="1"/>
    </xf>
    <xf numFmtId="0" fontId="10" fillId="3" borderId="43"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Alignment="1">
      <alignment horizontal="center"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179" fontId="10" fillId="3" borderId="43"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3" borderId="43" xfId="0" applyFont="1" applyFill="1" applyBorder="1" applyProtection="1">
      <alignment vertical="center"/>
      <protection locked="0"/>
    </xf>
    <xf numFmtId="0" fontId="7" fillId="3" borderId="7" xfId="0" applyFont="1" applyFill="1" applyBorder="1" applyProtection="1">
      <alignment vertical="center"/>
      <protection locked="0"/>
    </xf>
    <xf numFmtId="0" fontId="7" fillId="3" borderId="1" xfId="0" applyFont="1" applyFill="1" applyBorder="1" applyProtection="1">
      <alignment vertical="center"/>
      <protection locked="0"/>
    </xf>
    <xf numFmtId="0" fontId="7" fillId="0" borderId="0" xfId="0" applyFont="1">
      <alignment vertical="center"/>
    </xf>
    <xf numFmtId="177" fontId="10" fillId="3" borderId="43"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7" fillId="0" borderId="0" xfId="0" applyFont="1" applyAlignment="1">
      <alignment horizontal="left" vertical="center" wrapText="1"/>
    </xf>
    <xf numFmtId="0" fontId="11" fillId="2" borderId="21" xfId="0" applyFont="1" applyFill="1" applyBorder="1" applyAlignment="1">
      <alignment vertical="center" wrapText="1"/>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0" fontId="10" fillId="3" borderId="43" xfId="0" applyFont="1" applyFill="1" applyBorder="1" applyAlignment="1" applyProtection="1">
      <alignment horizontal="left" vertical="center" wrapText="1"/>
      <protection locked="0"/>
    </xf>
    <xf numFmtId="0" fontId="10" fillId="3" borderId="7"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20" fillId="0" borderId="63" xfId="0" applyFont="1" applyBorder="1" applyAlignment="1">
      <alignment horizontal="center" vertical="center"/>
    </xf>
    <xf numFmtId="0" fontId="3" fillId="0" borderId="25" xfId="0" applyFont="1" applyBorder="1" applyAlignment="1">
      <alignment horizontal="center" vertical="center"/>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4" xfId="0" applyFont="1" applyBorder="1" applyAlignment="1">
      <alignment vertical="top" wrapText="1"/>
    </xf>
    <xf numFmtId="0" fontId="1" fillId="0" borderId="47" xfId="0" applyFont="1" applyBorder="1" applyAlignment="1">
      <alignment vertical="top" wrapText="1"/>
    </xf>
    <xf numFmtId="0" fontId="1" fillId="0" borderId="17" xfId="0" applyFont="1" applyBorder="1" applyAlignment="1">
      <alignment vertical="top" wrapText="1"/>
    </xf>
    <xf numFmtId="0" fontId="1" fillId="0" borderId="35" xfId="0" applyFont="1" applyBorder="1" applyAlignment="1">
      <alignment vertical="top" wrapText="1"/>
    </xf>
    <xf numFmtId="0" fontId="1" fillId="0" borderId="0" xfId="0" applyFont="1" applyAlignment="1">
      <alignment vertical="top" wrapText="1"/>
    </xf>
    <xf numFmtId="0" fontId="1" fillId="0" borderId="3" xfId="0" applyFont="1" applyBorder="1" applyAlignment="1">
      <alignment vertical="top" wrapText="1"/>
    </xf>
    <xf numFmtId="0" fontId="1" fillId="0" borderId="58" xfId="0" applyFont="1" applyBorder="1" applyAlignment="1">
      <alignment vertical="top" wrapText="1"/>
    </xf>
    <xf numFmtId="0" fontId="1" fillId="0" borderId="60" xfId="0" applyFont="1" applyBorder="1" applyAlignment="1">
      <alignment vertical="top" wrapText="1"/>
    </xf>
    <xf numFmtId="0" fontId="1" fillId="0" borderId="61" xfId="0" applyFont="1" applyBorder="1" applyAlignment="1">
      <alignment vertical="top" wrapText="1"/>
    </xf>
    <xf numFmtId="0" fontId="1" fillId="0" borderId="28" xfId="0" applyFont="1" applyBorder="1" applyAlignment="1">
      <alignment vertical="top" wrapText="1"/>
    </xf>
    <xf numFmtId="0" fontId="1" fillId="0" borderId="62" xfId="0" applyFont="1" applyBorder="1" applyAlignment="1">
      <alignment vertical="top" wrapText="1"/>
    </xf>
    <xf numFmtId="0" fontId="1" fillId="0" borderId="29" xfId="0" applyFont="1" applyBorder="1" applyAlignment="1">
      <alignment vertical="top" wrapText="1"/>
    </xf>
    <xf numFmtId="0" fontId="1" fillId="0" borderId="58" xfId="0" applyFont="1" applyBorder="1">
      <alignment vertical="center"/>
    </xf>
    <xf numFmtId="0" fontId="1" fillId="0" borderId="59" xfId="0" applyFont="1" applyBorder="1">
      <alignment vertical="center"/>
    </xf>
    <xf numFmtId="0" fontId="1" fillId="0" borderId="60" xfId="0" applyFont="1" applyBorder="1">
      <alignment vertical="center"/>
    </xf>
    <xf numFmtId="0" fontId="1" fillId="0" borderId="16" xfId="0" applyFont="1" applyBorder="1" applyAlignment="1">
      <alignment vertical="center" wrapText="1"/>
    </xf>
    <xf numFmtId="0" fontId="1" fillId="0" borderId="13" xfId="0" applyFont="1" applyBorder="1" applyAlignment="1">
      <alignment vertical="center" wrapText="1"/>
    </xf>
    <xf numFmtId="0" fontId="1" fillId="0" borderId="28" xfId="0" applyFont="1" applyBorder="1" applyAlignment="1">
      <alignment vertical="center" wrapText="1"/>
    </xf>
    <xf numFmtId="0" fontId="17" fillId="0" borderId="8" xfId="0" applyFont="1" applyBorder="1" applyAlignment="1">
      <alignment horizontal="left" vertical="top" wrapText="1"/>
    </xf>
    <xf numFmtId="0" fontId="17" fillId="0" borderId="0" xfId="0" applyFont="1" applyAlignment="1">
      <alignment horizontal="left" vertical="top" wrapText="1"/>
    </xf>
    <xf numFmtId="0" fontId="17" fillId="0" borderId="3" xfId="0" applyFont="1" applyBorder="1" applyAlignment="1">
      <alignment horizontal="left" vertical="top" wrapText="1"/>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0" borderId="23" xfId="0" applyFont="1" applyBorder="1" applyAlignment="1">
      <alignment vertical="top" wrapText="1"/>
    </xf>
    <xf numFmtId="0" fontId="1" fillId="0" borderId="30" xfId="0" applyFont="1" applyBorder="1" applyAlignment="1">
      <alignment vertical="top" wrapText="1"/>
    </xf>
    <xf numFmtId="0" fontId="1" fillId="0" borderId="8" xfId="0" applyFont="1" applyBorder="1" applyAlignment="1">
      <alignment vertical="top" wrapText="1"/>
    </xf>
    <xf numFmtId="0" fontId="1" fillId="0" borderId="31" xfId="0" applyFont="1" applyBorder="1" applyAlignment="1">
      <alignment vertical="top" wrapText="1"/>
    </xf>
    <xf numFmtId="0" fontId="1" fillId="0" borderId="9" xfId="0" applyFont="1" applyBorder="1" applyAlignment="1">
      <alignment vertical="top" wrapText="1"/>
    </xf>
    <xf numFmtId="0" fontId="1" fillId="0" borderId="37" xfId="0" applyFont="1" applyBorder="1" applyAlignment="1">
      <alignment vertical="top" wrapText="1"/>
    </xf>
    <xf numFmtId="0" fontId="1" fillId="0" borderId="48" xfId="0" applyFont="1" applyBorder="1">
      <alignment vertical="center"/>
    </xf>
    <xf numFmtId="0" fontId="1" fillId="0" borderId="6" xfId="0" applyFont="1" applyBorder="1">
      <alignment vertical="center"/>
    </xf>
    <xf numFmtId="0" fontId="1" fillId="0" borderId="2" xfId="0" applyFont="1" applyBorder="1">
      <alignment vertical="center"/>
    </xf>
    <xf numFmtId="0" fontId="1" fillId="0" borderId="22" xfId="0" applyFont="1" applyBorder="1">
      <alignment vertical="center"/>
    </xf>
    <xf numFmtId="0" fontId="3" fillId="0" borderId="14" xfId="0" applyFont="1" applyBorder="1">
      <alignment vertical="center"/>
    </xf>
    <xf numFmtId="0" fontId="3" fillId="0" borderId="34" xfId="0" applyFont="1" applyBorder="1">
      <alignment vertical="center"/>
    </xf>
    <xf numFmtId="0" fontId="1" fillId="0" borderId="49" xfId="0" applyFont="1" applyBorder="1" applyAlignment="1">
      <alignment vertical="top" wrapText="1"/>
    </xf>
    <xf numFmtId="0" fontId="1" fillId="0" borderId="14" xfId="0" applyFont="1" applyBorder="1">
      <alignment vertical="center"/>
    </xf>
    <xf numFmtId="0" fontId="1" fillId="0" borderId="34" xfId="0" applyFont="1" applyBorder="1">
      <alignment vertical="center"/>
    </xf>
    <xf numFmtId="0" fontId="1" fillId="0" borderId="12" xfId="0" applyFont="1" applyBorder="1">
      <alignment vertical="center"/>
    </xf>
    <xf numFmtId="0" fontId="1" fillId="0" borderId="0" xfId="0" applyFont="1">
      <alignment vertical="center"/>
    </xf>
    <xf numFmtId="0" fontId="1" fillId="0" borderId="3" xfId="0" applyFont="1" applyBorder="1">
      <alignment vertical="center"/>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9" xfId="0" applyFont="1" applyBorder="1" applyAlignment="1">
      <alignment horizontal="center" vertical="center"/>
    </xf>
    <xf numFmtId="0" fontId="20" fillId="0" borderId="52" xfId="0" applyFont="1" applyBorder="1" applyAlignment="1">
      <alignment horizontal="center" vertical="center"/>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0" borderId="40"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41" xfId="0" applyFont="1" applyBorder="1" applyAlignment="1">
      <alignment horizontal="center" vertical="center" shrinkToFit="1"/>
    </xf>
    <xf numFmtId="0" fontId="20" fillId="0" borderId="35" xfId="0" applyFont="1" applyBorder="1" applyAlignment="1">
      <alignment horizontal="center" vertical="center" shrinkToFit="1"/>
    </xf>
    <xf numFmtId="0" fontId="1" fillId="0" borderId="36" xfId="0" applyFont="1" applyBorder="1" applyAlignment="1">
      <alignment vertical="top" wrapText="1"/>
    </xf>
    <xf numFmtId="0" fontId="1" fillId="0" borderId="32" xfId="0" applyFont="1" applyBorder="1" applyAlignment="1">
      <alignment vertical="top" wrapText="1"/>
    </xf>
    <xf numFmtId="0" fontId="27" fillId="0" borderId="22" xfId="0" applyFont="1" applyBorder="1" applyAlignment="1">
      <alignment vertical="top" wrapText="1"/>
    </xf>
    <xf numFmtId="0" fontId="27" fillId="0" borderId="14" xfId="0" applyFont="1" applyBorder="1" applyAlignment="1">
      <alignment vertical="top" wrapText="1"/>
    </xf>
    <xf numFmtId="0" fontId="27" fillId="0" borderId="34" xfId="0" applyFont="1" applyBorder="1" applyAlignment="1">
      <alignment vertical="top" wrapText="1"/>
    </xf>
    <xf numFmtId="0" fontId="27" fillId="0" borderId="12" xfId="0" applyFont="1" applyBorder="1" applyAlignment="1">
      <alignment vertical="top" wrapText="1"/>
    </xf>
    <xf numFmtId="0" fontId="27" fillId="0" borderId="0" xfId="0" applyFont="1" applyAlignment="1">
      <alignment vertical="top" wrapText="1"/>
    </xf>
    <xf numFmtId="0" fontId="27" fillId="0" borderId="3" xfId="0" applyFont="1" applyBorder="1" applyAlignment="1">
      <alignment vertical="top" wrapText="1"/>
    </xf>
    <xf numFmtId="0" fontId="27" fillId="0" borderId="47" xfId="0" applyFont="1" applyBorder="1" applyAlignment="1">
      <alignment vertical="top" wrapText="1"/>
    </xf>
    <xf numFmtId="0" fontId="27" fillId="0" borderId="17" xfId="0" applyFont="1" applyBorder="1" applyAlignment="1">
      <alignment vertical="top" wrapText="1"/>
    </xf>
    <xf numFmtId="0" fontId="27" fillId="0" borderId="35" xfId="0" applyFont="1" applyBorder="1" applyAlignment="1">
      <alignment vertical="top" wrapText="1"/>
    </xf>
    <xf numFmtId="0" fontId="1" fillId="0" borderId="12" xfId="0" applyFont="1" applyBorder="1" applyAlignment="1">
      <alignment vertical="top" wrapText="1"/>
    </xf>
    <xf numFmtId="0" fontId="20" fillId="0" borderId="68" xfId="0" applyFont="1" applyBorder="1" applyAlignment="1">
      <alignment horizontal="center" vertical="center"/>
    </xf>
    <xf numFmtId="0" fontId="20" fillId="0" borderId="71" xfId="0" applyFont="1" applyBorder="1" applyAlignment="1">
      <alignment horizontal="center" vertical="center"/>
    </xf>
    <xf numFmtId="0" fontId="1" fillId="0" borderId="23" xfId="0" applyFont="1" applyBorder="1" applyAlignment="1">
      <alignment horizontal="left" vertical="top" wrapText="1"/>
    </xf>
    <xf numFmtId="0" fontId="1" fillId="0" borderId="14" xfId="0" applyFont="1" applyBorder="1" applyAlignment="1">
      <alignment horizontal="left" vertical="top" wrapText="1"/>
    </xf>
    <xf numFmtId="0" fontId="1" fillId="0" borderId="34" xfId="0" applyFont="1" applyBorder="1" applyAlignment="1">
      <alignment horizontal="left" vertical="top" wrapText="1"/>
    </xf>
    <xf numFmtId="0" fontId="1" fillId="0" borderId="9" xfId="0" applyFont="1" applyBorder="1" applyAlignment="1">
      <alignment horizontal="left" vertical="top" wrapText="1"/>
    </xf>
    <xf numFmtId="0" fontId="1" fillId="0" borderId="6" xfId="0" applyFont="1" applyBorder="1" applyAlignment="1">
      <alignment horizontal="left" vertical="top" wrapText="1"/>
    </xf>
    <xf numFmtId="0" fontId="1" fillId="0" borderId="2" xfId="0" applyFont="1" applyBorder="1" applyAlignment="1">
      <alignment horizontal="left" vertical="top" wrapText="1"/>
    </xf>
    <xf numFmtId="0" fontId="1" fillId="0" borderId="0" xfId="0" applyFont="1" applyAlignment="1">
      <alignment vertical="center" wrapText="1"/>
    </xf>
    <xf numFmtId="0" fontId="1" fillId="0" borderId="48"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3" xfId="0" applyFont="1" applyBorder="1" applyAlignment="1">
      <alignment horizontal="center" vertical="center"/>
    </xf>
    <xf numFmtId="0" fontId="1" fillId="0" borderId="24"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20" fillId="0" borderId="38" xfId="0" applyFont="1" applyBorder="1" applyAlignment="1">
      <alignment horizontal="center" vertical="center"/>
    </xf>
    <xf numFmtId="0" fontId="20" fillId="0" borderId="15" xfId="0" applyFont="1" applyBorder="1" applyAlignment="1">
      <alignment horizontal="center" vertical="center" shrinkToFit="1"/>
    </xf>
    <xf numFmtId="0" fontId="20" fillId="0" borderId="18" xfId="0" applyFont="1" applyBorder="1" applyAlignment="1">
      <alignment horizontal="center" vertical="center" shrinkToFit="1"/>
    </xf>
    <xf numFmtId="0" fontId="20" fillId="0" borderId="53" xfId="0" applyFont="1" applyBorder="1" applyAlignment="1">
      <alignment horizontal="center" vertical="center" shrinkToFit="1"/>
    </xf>
    <xf numFmtId="0" fontId="20" fillId="0" borderId="52" xfId="0" applyFont="1" applyBorder="1" applyAlignment="1">
      <alignment horizontal="center" vertical="center" shrinkToFi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5" xfId="0" applyFont="1" applyBorder="1" applyAlignment="1">
      <alignment vertical="center" wrapText="1"/>
    </xf>
    <xf numFmtId="0" fontId="1" fillId="0" borderId="4" xfId="0" applyFont="1" applyBorder="1" applyAlignment="1">
      <alignment vertical="center" wrapText="1"/>
    </xf>
    <xf numFmtId="0" fontId="20" fillId="0" borderId="36" xfId="0" applyFont="1" applyBorder="1" applyAlignment="1">
      <alignment horizontal="center" vertical="center"/>
    </xf>
    <xf numFmtId="0" fontId="20" fillId="0" borderId="18" xfId="0" applyFont="1" applyBorder="1" applyAlignment="1">
      <alignment horizontal="center"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39" xfId="0" applyFont="1" applyBorder="1" applyAlignment="1">
      <alignment vertical="top" wrapText="1"/>
    </xf>
    <xf numFmtId="0" fontId="1" fillId="0" borderId="10"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39" xfId="0" applyFont="1" applyBorder="1" applyAlignment="1">
      <alignment horizontal="center" vertical="center"/>
    </xf>
    <xf numFmtId="0" fontId="1" fillId="0" borderId="8" xfId="0" applyFont="1" applyBorder="1" applyAlignment="1">
      <alignment horizontal="center" vertical="center" wrapText="1"/>
    </xf>
    <xf numFmtId="0" fontId="1" fillId="0" borderId="43"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7" fillId="0" borderId="0" xfId="0" applyFont="1" applyAlignment="1">
      <alignment vertical="top" wrapText="1"/>
    </xf>
    <xf numFmtId="0" fontId="17" fillId="0" borderId="3" xfId="0" applyFont="1" applyBorder="1" applyAlignment="1">
      <alignment vertical="top" wrapText="1"/>
    </xf>
    <xf numFmtId="0" fontId="20" fillId="0" borderId="33"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center" vertical="center"/>
    </xf>
    <xf numFmtId="0" fontId="20" fillId="0" borderId="40" xfId="0" applyFont="1" applyBorder="1" applyAlignment="1">
      <alignment horizontal="center" vertical="center"/>
    </xf>
    <xf numFmtId="0" fontId="1" fillId="0" borderId="6" xfId="0" applyFont="1" applyBorder="1" applyAlignment="1">
      <alignment vertical="center" wrapText="1"/>
    </xf>
    <xf numFmtId="0" fontId="21" fillId="5" borderId="10" xfId="0" applyFont="1" applyFill="1" applyBorder="1" applyAlignment="1">
      <alignment horizontal="center" vertical="center"/>
    </xf>
    <xf numFmtId="0" fontId="21" fillId="5" borderId="4" xfId="0" applyFont="1" applyFill="1" applyBorder="1" applyAlignment="1">
      <alignment horizontal="center" vertical="center"/>
    </xf>
    <xf numFmtId="0" fontId="20" fillId="0" borderId="0" xfId="0" applyFont="1">
      <alignment vertical="center"/>
    </xf>
    <xf numFmtId="0" fontId="20" fillId="0" borderId="50" xfId="0" applyFont="1" applyBorder="1" applyAlignment="1">
      <alignment horizontal="center" vertical="center"/>
    </xf>
    <xf numFmtId="0" fontId="3" fillId="0" borderId="21" xfId="0" applyFont="1" applyBorder="1" applyAlignment="1">
      <alignment horizontal="center" vertical="center"/>
    </xf>
    <xf numFmtId="0" fontId="20" fillId="0" borderId="19" xfId="0" applyFont="1" applyBorder="1" applyAlignment="1">
      <alignment horizontal="center" vertical="center"/>
    </xf>
    <xf numFmtId="0" fontId="1" fillId="0" borderId="65" xfId="0" applyFont="1" applyBorder="1" applyAlignment="1">
      <alignment vertical="top" wrapText="1"/>
    </xf>
    <xf numFmtId="0" fontId="1" fillId="0" borderId="42" xfId="0" applyFont="1" applyBorder="1" applyAlignment="1">
      <alignment vertical="top" wrapText="1"/>
    </xf>
    <xf numFmtId="0" fontId="1" fillId="0" borderId="53" xfId="0" applyFont="1" applyBorder="1" applyAlignment="1">
      <alignment vertical="top" wrapText="1"/>
    </xf>
    <xf numFmtId="0" fontId="1" fillId="0" borderId="55" xfId="0" applyFont="1" applyBorder="1" applyAlignment="1">
      <alignment horizontal="left" vertical="top" wrapText="1"/>
    </xf>
    <xf numFmtId="0" fontId="1" fillId="0" borderId="19" xfId="0" applyFont="1" applyBorder="1" applyAlignment="1">
      <alignment horizontal="left" vertical="top" wrapText="1"/>
    </xf>
    <xf numFmtId="0" fontId="1" fillId="0" borderId="27" xfId="0" applyFont="1" applyBorder="1" applyAlignment="1">
      <alignment horizontal="left" vertical="top" wrapText="1"/>
    </xf>
    <xf numFmtId="0" fontId="20" fillId="0" borderId="53" xfId="0" applyFont="1" applyBorder="1" applyAlignment="1">
      <alignment horizontal="center" vertical="center"/>
    </xf>
    <xf numFmtId="0" fontId="17" fillId="0" borderId="0" xfId="0" applyFont="1">
      <alignment vertical="center"/>
    </xf>
    <xf numFmtId="0" fontId="17" fillId="0" borderId="3" xfId="0" applyFont="1" applyBorder="1">
      <alignment vertical="center"/>
    </xf>
    <xf numFmtId="0" fontId="7" fillId="0" borderId="55" xfId="0" applyFont="1" applyBorder="1" applyAlignment="1">
      <alignment horizontal="left" vertical="top" wrapText="1"/>
    </xf>
    <xf numFmtId="0" fontId="7" fillId="0" borderId="19" xfId="0" applyFont="1" applyBorder="1" applyAlignment="1">
      <alignment horizontal="left" vertical="top" wrapText="1"/>
    </xf>
    <xf numFmtId="0" fontId="1" fillId="0" borderId="56" xfId="0" applyFont="1" applyBorder="1" applyAlignment="1">
      <alignment horizontal="left" vertical="top" wrapText="1"/>
    </xf>
    <xf numFmtId="0" fontId="1" fillId="0" borderId="64" xfId="0" applyFont="1" applyBorder="1" applyAlignment="1">
      <alignment horizontal="left" vertical="top" wrapText="1"/>
    </xf>
    <xf numFmtId="0" fontId="1" fillId="0" borderId="57" xfId="0" applyFont="1" applyBorder="1" applyAlignment="1">
      <alignment horizontal="left" vertical="top" wrapText="1"/>
    </xf>
    <xf numFmtId="0" fontId="1" fillId="0" borderId="54" xfId="0" applyFont="1" applyBorder="1" applyAlignment="1">
      <alignment horizontal="left" vertical="top" wrapText="1"/>
    </xf>
    <xf numFmtId="0" fontId="1" fillId="0" borderId="63" xfId="0" applyFont="1" applyBorder="1" applyAlignment="1">
      <alignment horizontal="left" vertical="top" wrapText="1"/>
    </xf>
    <xf numFmtId="0" fontId="1" fillId="0" borderId="26" xfId="0" applyFont="1" applyBorder="1" applyAlignment="1">
      <alignment horizontal="left" vertical="top" wrapText="1"/>
    </xf>
    <xf numFmtId="0" fontId="1" fillId="0" borderId="0" xfId="0" applyFont="1" applyAlignment="1">
      <alignment horizontal="center" vertical="top" wrapText="1"/>
    </xf>
    <xf numFmtId="0" fontId="20" fillId="0" borderId="41"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51" xfId="0" applyFont="1" applyBorder="1" applyAlignment="1">
      <alignment horizontal="center" vertical="center"/>
    </xf>
    <xf numFmtId="0" fontId="20" fillId="0" borderId="42" xfId="0" applyFont="1" applyBorder="1" applyAlignment="1">
      <alignment horizontal="center" vertical="center"/>
    </xf>
    <xf numFmtId="0" fontId="20" fillId="0" borderId="0" xfId="0" applyFont="1" applyAlignment="1">
      <alignment horizontal="center" vertical="center"/>
    </xf>
    <xf numFmtId="0" fontId="20" fillId="0" borderId="3" xfId="0" applyFont="1" applyBorder="1" applyAlignment="1">
      <alignment horizontal="center" vertical="center"/>
    </xf>
    <xf numFmtId="0" fontId="3" fillId="0" borderId="51" xfId="0" applyFont="1" applyBorder="1" applyAlignment="1">
      <alignment horizontal="center" vertical="center"/>
    </xf>
    <xf numFmtId="0" fontId="1" fillId="0" borderId="0" xfId="0" applyFont="1" applyAlignment="1">
      <alignment horizontal="center" vertical="center" wrapText="1"/>
    </xf>
    <xf numFmtId="0" fontId="32" fillId="0" borderId="10"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8" xfId="0" applyFont="1" applyBorder="1" applyAlignment="1">
      <alignment horizontal="center" vertical="center"/>
    </xf>
    <xf numFmtId="0" fontId="32" fillId="0" borderId="0" xfId="0" applyFont="1" applyAlignment="1">
      <alignment horizontal="center" vertical="center"/>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6" xfId="0" applyFont="1" applyBorder="1" applyAlignment="1">
      <alignment horizontal="center" vertical="center"/>
    </xf>
    <xf numFmtId="0" fontId="32" fillId="0" borderId="2" xfId="0" applyFont="1" applyBorder="1" applyAlignment="1">
      <alignment horizontal="center" vertical="center"/>
    </xf>
    <xf numFmtId="0" fontId="29" fillId="0" borderId="11" xfId="0" applyFont="1" applyBorder="1" applyAlignment="1">
      <alignment horizontal="center" vertical="center" wrapText="1"/>
    </xf>
    <xf numFmtId="0" fontId="29" fillId="0" borderId="11" xfId="0" applyFont="1" applyBorder="1" applyAlignment="1">
      <alignment horizontal="center" vertical="center"/>
    </xf>
    <xf numFmtId="0" fontId="34" fillId="0" borderId="0" xfId="0" applyFont="1">
      <alignment vertical="center"/>
    </xf>
    <xf numFmtId="0" fontId="0" fillId="0" borderId="0" xfId="0">
      <alignment vertical="center"/>
    </xf>
    <xf numFmtId="0" fontId="35" fillId="0" borderId="6"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47</xdr:row>
      <xdr:rowOff>19050</xdr:rowOff>
    </xdr:from>
    <xdr:to>
      <xdr:col>10</xdr:col>
      <xdr:colOff>552450</xdr:colOff>
      <xdr:row>51</xdr:row>
      <xdr:rowOff>57150</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a:off x="8382000" y="90963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68</xdr:row>
      <xdr:rowOff>85725</xdr:rowOff>
    </xdr:from>
    <xdr:to>
      <xdr:col>10</xdr:col>
      <xdr:colOff>552450</xdr:colOff>
      <xdr:row>72</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171</xdr:row>
      <xdr:rowOff>76200</xdr:rowOff>
    </xdr:from>
    <xdr:to>
      <xdr:col>10</xdr:col>
      <xdr:colOff>571500</xdr:colOff>
      <xdr:row>175</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82</xdr:row>
      <xdr:rowOff>95250</xdr:rowOff>
    </xdr:from>
    <xdr:to>
      <xdr:col>10</xdr:col>
      <xdr:colOff>561975</xdr:colOff>
      <xdr:row>86</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66675</xdr:colOff>
      <xdr:row>74</xdr:row>
      <xdr:rowOff>114300</xdr:rowOff>
    </xdr:from>
    <xdr:to>
      <xdr:col>10</xdr:col>
      <xdr:colOff>542925</xdr:colOff>
      <xdr:row>78</xdr:row>
      <xdr:rowOff>152400</xdr:rowOff>
    </xdr:to>
    <xdr:sp macro="" textlink="">
      <xdr:nvSpPr>
        <xdr:cNvPr id="15" name="左矢印 14">
          <a:extLst>
            <a:ext uri="{FF2B5EF4-FFF2-40B4-BE49-F238E27FC236}">
              <a16:creationId xmlns:a16="http://schemas.microsoft.com/office/drawing/2014/main" id="{00000000-0008-0000-0000-00000F000000}"/>
            </a:ext>
          </a:extLst>
        </xdr:cNvPr>
        <xdr:cNvSpPr/>
      </xdr:nvSpPr>
      <xdr:spPr>
        <a:xfrm>
          <a:off x="8201025" y="149923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11</xdr:col>
      <xdr:colOff>314325</xdr:colOff>
      <xdr:row>37</xdr:row>
      <xdr:rowOff>1</xdr:rowOff>
    </xdr:from>
    <xdr:to>
      <xdr:col>14</xdr:col>
      <xdr:colOff>304800</xdr:colOff>
      <xdr:row>46</xdr:row>
      <xdr:rowOff>47626</xdr:rowOff>
    </xdr:to>
    <xdr:pic>
      <xdr:nvPicPr>
        <xdr:cNvPr id="14" name="図 13">
          <a:extLst>
            <a:ext uri="{FF2B5EF4-FFF2-40B4-BE49-F238E27FC236}">
              <a16:creationId xmlns:a16="http://schemas.microsoft.com/office/drawing/2014/main" id="{00000000-0008-0000-0000-00000E000000}"/>
            </a:ext>
          </a:extLst>
        </xdr:cNvPr>
        <xdr:cNvPicPr/>
      </xdr:nvPicPr>
      <xdr:blipFill rotWithShape="1">
        <a:blip xmlns:r="http://schemas.openxmlformats.org/officeDocument/2006/relationships" r:embed="rId1"/>
        <a:srcRect l="23104" t="12327" r="22575" b="6928"/>
        <a:stretch/>
      </xdr:blipFill>
      <xdr:spPr bwMode="auto">
        <a:xfrm>
          <a:off x="9305925" y="7629526"/>
          <a:ext cx="2047875" cy="1276350"/>
        </a:xfrm>
        <a:prstGeom prst="rect">
          <a:avLst/>
        </a:prstGeom>
        <a:ln>
          <a:noFill/>
        </a:ln>
        <a:extLst>
          <a:ext uri="{53640926-AAD7-44D8-BBD7-CCE9431645EC}">
            <a14:shadowObscured xmlns:a14="http://schemas.microsoft.com/office/drawing/2010/main"/>
          </a:ext>
        </a:extLst>
      </xdr:spPr>
    </xdr:pic>
    <xdr:clientData/>
  </xdr:twoCellAnchor>
  <xdr:twoCellAnchor>
    <xdr:from>
      <xdr:col>10</xdr:col>
      <xdr:colOff>152400</xdr:colOff>
      <xdr:row>52</xdr:row>
      <xdr:rowOff>190500</xdr:rowOff>
    </xdr:from>
    <xdr:to>
      <xdr:col>10</xdr:col>
      <xdr:colOff>628650</xdr:colOff>
      <xdr:row>57</xdr:row>
      <xdr:rowOff>9525</xdr:rowOff>
    </xdr:to>
    <xdr:sp macro="" textlink="">
      <xdr:nvSpPr>
        <xdr:cNvPr id="11" name="左矢印 10">
          <a:extLst>
            <a:ext uri="{FF2B5EF4-FFF2-40B4-BE49-F238E27FC236}">
              <a16:creationId xmlns:a16="http://schemas.microsoft.com/office/drawing/2014/main" id="{00000000-0008-0000-0000-00000B000000}"/>
            </a:ext>
          </a:extLst>
        </xdr:cNvPr>
        <xdr:cNvSpPr/>
      </xdr:nvSpPr>
      <xdr:spPr>
        <a:xfrm>
          <a:off x="8458200" y="10001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142</xdr:row>
      <xdr:rowOff>10584</xdr:rowOff>
    </xdr:from>
    <xdr:to>
      <xdr:col>5</xdr:col>
      <xdr:colOff>645583</xdr:colOff>
      <xdr:row>149</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144</xdr:row>
      <xdr:rowOff>1</xdr:rowOff>
    </xdr:from>
    <xdr:to>
      <xdr:col>5</xdr:col>
      <xdr:colOff>179917</xdr:colOff>
      <xdr:row>148</xdr:row>
      <xdr:rowOff>0</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151</xdr:row>
      <xdr:rowOff>0</xdr:rowOff>
    </xdr:from>
    <xdr:to>
      <xdr:col>5</xdr:col>
      <xdr:colOff>645582</xdr:colOff>
      <xdr:row>160</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154</xdr:row>
      <xdr:rowOff>84669</xdr:rowOff>
    </xdr:from>
    <xdr:to>
      <xdr:col>5</xdr:col>
      <xdr:colOff>179916</xdr:colOff>
      <xdr:row>157</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162</xdr:row>
      <xdr:rowOff>0</xdr:rowOff>
    </xdr:from>
    <xdr:to>
      <xdr:col>5</xdr:col>
      <xdr:colOff>645582</xdr:colOff>
      <xdr:row>171</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164</xdr:row>
      <xdr:rowOff>158750</xdr:rowOff>
    </xdr:from>
    <xdr:to>
      <xdr:col>5</xdr:col>
      <xdr:colOff>179916</xdr:colOff>
      <xdr:row>167</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161</xdr:row>
      <xdr:rowOff>0</xdr:rowOff>
    </xdr:from>
    <xdr:to>
      <xdr:col>5</xdr:col>
      <xdr:colOff>603249</xdr:colOff>
      <xdr:row>161</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150</xdr:row>
      <xdr:rowOff>0</xdr:rowOff>
    </xdr:from>
    <xdr:to>
      <xdr:col>5</xdr:col>
      <xdr:colOff>603249</xdr:colOff>
      <xdr:row>150</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8</xdr:col>
      <xdr:colOff>639073</xdr:colOff>
      <xdr:row>50</xdr:row>
      <xdr:rowOff>38099</xdr:rowOff>
    </xdr:to>
    <xdr:grpSp>
      <xdr:nvGrpSpPr>
        <xdr:cNvPr id="7" name="グループ化 6">
          <a:extLst>
            <a:ext uri="{FF2B5EF4-FFF2-40B4-BE49-F238E27FC236}">
              <a16:creationId xmlns:a16="http://schemas.microsoft.com/office/drawing/2014/main" id="{00000000-0008-0000-0600-000007000000}"/>
            </a:ext>
          </a:extLst>
        </xdr:cNvPr>
        <xdr:cNvGrpSpPr/>
      </xdr:nvGrpSpPr>
      <xdr:grpSpPr>
        <a:xfrm>
          <a:off x="1" y="0"/>
          <a:ext cx="5820672" cy="8134349"/>
          <a:chOff x="1" y="0"/>
          <a:chExt cx="6125472" cy="8610599"/>
        </a:xfrm>
      </xdr:grpSpPr>
      <xdr:grpSp>
        <xdr:nvGrpSpPr>
          <xdr:cNvPr id="4" name="グループ化 3">
            <a:extLst>
              <a:ext uri="{FF2B5EF4-FFF2-40B4-BE49-F238E27FC236}">
                <a16:creationId xmlns:a16="http://schemas.microsoft.com/office/drawing/2014/main" id="{00000000-0008-0000-0600-000004000000}"/>
              </a:ext>
            </a:extLst>
          </xdr:cNvPr>
          <xdr:cNvGrpSpPr/>
        </xdr:nvGrpSpPr>
        <xdr:grpSpPr>
          <a:xfrm>
            <a:off x="1" y="0"/>
            <a:ext cx="6125472" cy="8610599"/>
            <a:chOff x="1" y="0"/>
            <a:chExt cx="6125472" cy="8610599"/>
          </a:xfrm>
        </xdr:grpSpPr>
        <xdr:pic>
          <xdr:nvPicPr>
            <xdr:cNvPr id="3" name="図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6125472" cy="861059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1047750" y="1990725"/>
              <a:ext cx="819150" cy="209550"/>
            </a:xfrm>
            <a:prstGeom prst="rec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4886326" y="1590675"/>
            <a:ext cx="581024"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00" b="1">
                <a:latin typeface="AR Pゴシック体M" panose="020B0600000000000000" pitchFamily="50" charset="-128"/>
                <a:ea typeface="AR Pゴシック体M" panose="020B0600000000000000" pitchFamily="50" charset="-128"/>
              </a:rPr>
              <a:t>・避難指示</a:t>
            </a:r>
          </a:p>
        </xdr:txBody>
      </xdr:sp>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5219701" y="2171701"/>
            <a:ext cx="609600" cy="1333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600" b="1">
                <a:latin typeface="AR Pゴシック体M" panose="020B0600000000000000" pitchFamily="50" charset="-128"/>
                <a:ea typeface="AR Pゴシック体M" panose="020B0600000000000000" pitchFamily="50" charset="-128"/>
              </a:rPr>
              <a:t>「避難指示」</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8</xdr:col>
      <xdr:colOff>634568</xdr:colOff>
      <xdr:row>52</xdr:row>
      <xdr:rowOff>47625</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
          <a:ext cx="6120967" cy="8963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otsu.lg.jp/" TargetMode="External"/><Relationship Id="rId1" Type="http://schemas.openxmlformats.org/officeDocument/2006/relationships/hyperlink" Target="http://www.city.otsu.lg.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200"/>
  <sheetViews>
    <sheetView view="pageBreakPreview" topLeftCell="A7" zoomScaleNormal="100" zoomScaleSheetLayoutView="100" workbookViewId="0">
      <selection activeCell="A7" sqref="A7:B7"/>
    </sheetView>
  </sheetViews>
  <sheetFormatPr defaultColWidth="9" defaultRowHeight="14.25" x14ac:dyDescent="0.25"/>
  <cols>
    <col min="1" max="1" width="4.3984375" style="5" customWidth="1"/>
    <col min="2" max="2" width="40" style="5" customWidth="1"/>
    <col min="3" max="3" width="5.59765625" style="5" customWidth="1"/>
    <col min="4" max="4" width="3.3984375" style="5" bestFit="1" customWidth="1"/>
    <col min="5" max="5" width="4" style="5" customWidth="1"/>
    <col min="6" max="6" width="3.3984375" style="5" bestFit="1" customWidth="1"/>
    <col min="7" max="7" width="4.86328125" style="5" customWidth="1"/>
    <col min="8" max="8" width="3.3984375" style="5" bestFit="1" customWidth="1"/>
    <col min="9" max="9" width="11.3984375" style="5" customWidth="1"/>
    <col min="10" max="10" width="29.59765625" style="106" customWidth="1"/>
    <col min="11" max="16384" width="9" style="5"/>
  </cols>
  <sheetData>
    <row r="1" spans="1:16" ht="21" x14ac:dyDescent="0.25">
      <c r="A1" s="97" t="s">
        <v>34</v>
      </c>
    </row>
    <row r="2" spans="1:16" ht="17.25" customHeight="1" x14ac:dyDescent="0.25"/>
    <row r="3" spans="1:16" ht="23.25" thickBot="1" x14ac:dyDescent="0.3">
      <c r="A3" s="98" t="s">
        <v>95</v>
      </c>
    </row>
    <row r="4" spans="1:16" ht="114.75" customHeight="1" thickBot="1" x14ac:dyDescent="0.3">
      <c r="A4" s="174" t="s">
        <v>184</v>
      </c>
      <c r="B4" s="175"/>
      <c r="C4" s="175"/>
      <c r="D4" s="175"/>
      <c r="E4" s="175"/>
      <c r="F4" s="175"/>
      <c r="G4" s="175"/>
      <c r="H4" s="175"/>
      <c r="I4" s="175"/>
      <c r="J4" s="176"/>
    </row>
    <row r="5" spans="1:16" ht="17.25" customHeight="1" x14ac:dyDescent="0.25"/>
    <row r="6" spans="1:16" ht="17.25" customHeight="1" x14ac:dyDescent="0.25"/>
    <row r="7" spans="1:16" ht="17.25" customHeight="1" x14ac:dyDescent="0.25">
      <c r="A7" s="184" t="s">
        <v>0</v>
      </c>
      <c r="B7" s="183"/>
      <c r="C7" s="183" t="s">
        <v>1</v>
      </c>
      <c r="D7" s="183"/>
      <c r="E7" s="183"/>
      <c r="F7" s="183"/>
      <c r="G7" s="183"/>
      <c r="H7" s="183"/>
      <c r="I7" s="183"/>
      <c r="J7" s="134" t="s">
        <v>2</v>
      </c>
    </row>
    <row r="8" spans="1:16" ht="17.25" customHeight="1" x14ac:dyDescent="0.25">
      <c r="A8" s="185" t="s">
        <v>18</v>
      </c>
      <c r="B8" s="186"/>
      <c r="C8" s="30"/>
      <c r="D8" s="30"/>
      <c r="E8" s="30"/>
      <c r="F8" s="30"/>
      <c r="G8" s="30"/>
      <c r="H8" s="30"/>
      <c r="I8" s="30"/>
      <c r="J8" s="107"/>
    </row>
    <row r="9" spans="1:16" ht="7.5" customHeight="1" thickBot="1" x14ac:dyDescent="0.3">
      <c r="A9" s="35"/>
      <c r="B9" s="33"/>
      <c r="C9" s="33"/>
      <c r="D9" s="33"/>
      <c r="E9" s="33"/>
      <c r="F9" s="33"/>
      <c r="G9" s="33"/>
      <c r="H9" s="33"/>
      <c r="I9" s="33"/>
      <c r="J9" s="108"/>
    </row>
    <row r="10" spans="1:16" s="28" customFormat="1" ht="17.25" customHeight="1" thickBot="1" x14ac:dyDescent="0.3">
      <c r="A10" s="95" t="s">
        <v>156</v>
      </c>
      <c r="B10" s="96" t="s">
        <v>166</v>
      </c>
      <c r="C10" s="123"/>
      <c r="D10" s="37" t="s">
        <v>35</v>
      </c>
      <c r="E10" s="123"/>
      <c r="F10" s="37" t="s">
        <v>36</v>
      </c>
      <c r="G10" s="123"/>
      <c r="H10" s="37" t="s">
        <v>37</v>
      </c>
      <c r="I10" s="37"/>
      <c r="J10" s="135">
        <v>44409</v>
      </c>
    </row>
    <row r="11" spans="1:16" s="28" customFormat="1" ht="7.5" customHeight="1" thickBot="1" x14ac:dyDescent="0.3">
      <c r="A11" s="36"/>
      <c r="B11" s="34"/>
      <c r="C11" s="34"/>
      <c r="D11" s="37"/>
      <c r="E11" s="34"/>
      <c r="F11" s="37"/>
      <c r="G11" s="34"/>
      <c r="H11" s="37"/>
      <c r="I11" s="37"/>
      <c r="J11" s="109"/>
    </row>
    <row r="12" spans="1:16" ht="17.25" customHeight="1" thickBot="1" x14ac:dyDescent="0.3">
      <c r="A12" s="59" t="s">
        <v>156</v>
      </c>
      <c r="B12" s="94" t="s">
        <v>167</v>
      </c>
      <c r="C12" s="167"/>
      <c r="D12" s="168"/>
      <c r="E12" s="168"/>
      <c r="F12" s="168"/>
      <c r="G12" s="168"/>
      <c r="H12" s="168"/>
      <c r="I12" s="169"/>
      <c r="J12" s="136" t="s">
        <v>188</v>
      </c>
    </row>
    <row r="13" spans="1:16" ht="7.5" customHeight="1" thickBot="1" x14ac:dyDescent="0.3">
      <c r="A13" s="39"/>
      <c r="B13" s="48"/>
      <c r="C13" s="41"/>
      <c r="D13" s="41"/>
      <c r="E13" s="41"/>
      <c r="F13" s="41"/>
      <c r="G13" s="41"/>
      <c r="H13" s="41"/>
      <c r="I13" s="41"/>
      <c r="J13" s="110"/>
    </row>
    <row r="14" spans="1:16" ht="17.25" customHeight="1" thickBot="1" x14ac:dyDescent="0.3">
      <c r="A14" s="59" t="s">
        <v>156</v>
      </c>
      <c r="B14" s="94" t="s">
        <v>168</v>
      </c>
      <c r="C14" s="167"/>
      <c r="D14" s="168"/>
      <c r="E14" s="168"/>
      <c r="F14" s="168"/>
      <c r="G14" s="168"/>
      <c r="H14" s="168"/>
      <c r="I14" s="169"/>
      <c r="J14" s="136" t="s">
        <v>189</v>
      </c>
    </row>
    <row r="15" spans="1:16" ht="7.5" customHeight="1" thickBot="1" x14ac:dyDescent="0.3">
      <c r="A15" s="39"/>
      <c r="B15" s="48"/>
      <c r="C15" s="40"/>
      <c r="D15" s="40"/>
      <c r="E15" s="40"/>
      <c r="F15" s="40"/>
      <c r="G15" s="40"/>
      <c r="H15" s="40"/>
      <c r="I15" s="40"/>
      <c r="J15" s="110"/>
    </row>
    <row r="16" spans="1:16" ht="17.25" customHeight="1" thickBot="1" x14ac:dyDescent="0.3">
      <c r="A16" s="59" t="s">
        <v>156</v>
      </c>
      <c r="B16" s="94" t="s">
        <v>169</v>
      </c>
      <c r="C16" s="167"/>
      <c r="D16" s="168"/>
      <c r="E16" s="168"/>
      <c r="F16" s="168"/>
      <c r="G16" s="168"/>
      <c r="H16" s="168"/>
      <c r="I16" s="169"/>
      <c r="J16" s="136" t="s">
        <v>190</v>
      </c>
      <c r="L16" s="166" t="s">
        <v>200</v>
      </c>
      <c r="M16" s="166"/>
      <c r="N16" s="166"/>
      <c r="O16" s="166"/>
      <c r="P16" s="166"/>
    </row>
    <row r="17" spans="1:16" ht="7.5" customHeight="1" thickBot="1" x14ac:dyDescent="0.3">
      <c r="A17" s="39"/>
      <c r="B17" s="48"/>
      <c r="C17" s="40"/>
      <c r="D17" s="40"/>
      <c r="E17" s="40"/>
      <c r="F17" s="40"/>
      <c r="G17" s="40"/>
      <c r="H17" s="40"/>
      <c r="I17" s="40"/>
      <c r="J17" s="110"/>
      <c r="L17" s="166"/>
      <c r="M17" s="166"/>
      <c r="N17" s="166"/>
      <c r="O17" s="166"/>
      <c r="P17" s="166"/>
    </row>
    <row r="18" spans="1:16" ht="17.25" customHeight="1" thickBot="1" x14ac:dyDescent="0.3">
      <c r="A18" s="59" t="s">
        <v>156</v>
      </c>
      <c r="B18" s="94" t="s">
        <v>170</v>
      </c>
      <c r="C18" s="167"/>
      <c r="D18" s="168"/>
      <c r="E18" s="168"/>
      <c r="F18" s="168"/>
      <c r="G18" s="168"/>
      <c r="H18" s="168"/>
      <c r="I18" s="169"/>
      <c r="J18" s="136" t="s">
        <v>201</v>
      </c>
      <c r="L18" s="166"/>
      <c r="M18" s="166"/>
      <c r="N18" s="166"/>
      <c r="O18" s="166"/>
      <c r="P18" s="166"/>
    </row>
    <row r="19" spans="1:16" ht="7.5" customHeight="1" x14ac:dyDescent="0.25">
      <c r="A19" s="59"/>
      <c r="B19" s="14"/>
      <c r="C19" s="41"/>
      <c r="D19" s="41"/>
      <c r="E19" s="41"/>
      <c r="F19" s="41"/>
      <c r="G19" s="41"/>
      <c r="H19" s="41"/>
      <c r="I19" s="41"/>
      <c r="J19" s="110"/>
      <c r="L19" s="166"/>
      <c r="M19" s="166"/>
      <c r="N19" s="166"/>
      <c r="O19" s="166"/>
      <c r="P19" s="166"/>
    </row>
    <row r="20" spans="1:16" ht="17.25" customHeight="1" x14ac:dyDescent="0.25">
      <c r="A20" s="170" t="s">
        <v>165</v>
      </c>
      <c r="B20" s="171"/>
      <c r="C20" s="117"/>
      <c r="D20" s="117"/>
      <c r="E20" s="117"/>
      <c r="F20" s="117"/>
      <c r="G20" s="117"/>
      <c r="H20" s="117"/>
      <c r="I20" s="117"/>
      <c r="J20" s="118"/>
      <c r="L20" s="166"/>
      <c r="M20" s="166"/>
      <c r="N20" s="166"/>
      <c r="O20" s="166"/>
      <c r="P20" s="166"/>
    </row>
    <row r="21" spans="1:16" ht="7.5" customHeight="1" thickBot="1" x14ac:dyDescent="0.3">
      <c r="A21" s="59"/>
      <c r="B21" s="14"/>
      <c r="C21" s="41"/>
      <c r="D21" s="41"/>
      <c r="E21" s="41"/>
      <c r="F21" s="41"/>
      <c r="G21" s="41"/>
      <c r="H21" s="41"/>
      <c r="I21" s="41"/>
      <c r="J21" s="110"/>
    </row>
    <row r="22" spans="1:16" ht="17.25" customHeight="1" thickBot="1" x14ac:dyDescent="0.3">
      <c r="A22" s="59"/>
      <c r="B22" s="14" t="s">
        <v>69</v>
      </c>
      <c r="C22" s="177" t="s">
        <v>50</v>
      </c>
      <c r="D22" s="177"/>
      <c r="E22" s="178"/>
      <c r="F22" s="179"/>
      <c r="G22" s="177" t="s">
        <v>49</v>
      </c>
      <c r="H22" s="177"/>
      <c r="I22" s="124"/>
      <c r="J22" s="136" t="s">
        <v>90</v>
      </c>
      <c r="L22" s="166" t="s">
        <v>94</v>
      </c>
      <c r="M22" s="203"/>
      <c r="N22" s="203"/>
      <c r="O22" s="203"/>
      <c r="P22" s="203"/>
    </row>
    <row r="23" spans="1:16" ht="7.5" customHeight="1" thickBot="1" x14ac:dyDescent="0.3">
      <c r="A23" s="59"/>
      <c r="B23" s="14"/>
      <c r="C23" s="41"/>
      <c r="D23" s="41"/>
      <c r="E23" s="41"/>
      <c r="F23" s="41"/>
      <c r="G23" s="41"/>
      <c r="H23" s="41"/>
      <c r="I23" s="41"/>
      <c r="J23" s="110"/>
      <c r="L23" s="203"/>
      <c r="M23" s="203"/>
      <c r="N23" s="203"/>
      <c r="O23" s="203"/>
      <c r="P23" s="203"/>
    </row>
    <row r="24" spans="1:16" ht="17.25" customHeight="1" thickBot="1" x14ac:dyDescent="0.3">
      <c r="A24" s="59"/>
      <c r="B24" s="14" t="s">
        <v>53</v>
      </c>
      <c r="C24" s="177" t="s">
        <v>50</v>
      </c>
      <c r="D24" s="177"/>
      <c r="E24" s="178"/>
      <c r="F24" s="179"/>
      <c r="G24" s="177" t="s">
        <v>49</v>
      </c>
      <c r="H24" s="177"/>
      <c r="I24" s="124"/>
      <c r="J24" s="136" t="s">
        <v>91</v>
      </c>
      <c r="L24" s="203"/>
      <c r="M24" s="203"/>
      <c r="N24" s="203"/>
      <c r="O24" s="203"/>
      <c r="P24" s="203"/>
    </row>
    <row r="25" spans="1:16" ht="7.5" customHeight="1" thickBot="1" x14ac:dyDescent="0.3">
      <c r="A25" s="59"/>
      <c r="B25" s="14"/>
      <c r="C25" s="41"/>
      <c r="D25" s="41"/>
      <c r="E25" s="41"/>
      <c r="F25" s="41"/>
      <c r="G25" s="41"/>
      <c r="H25" s="41"/>
      <c r="I25" s="41"/>
      <c r="J25" s="110"/>
      <c r="L25" s="203"/>
      <c r="M25" s="203"/>
      <c r="N25" s="203"/>
      <c r="O25" s="203"/>
      <c r="P25" s="203"/>
    </row>
    <row r="26" spans="1:16" ht="17.25" customHeight="1" thickBot="1" x14ac:dyDescent="0.3">
      <c r="A26" s="59"/>
      <c r="B26" s="14" t="s">
        <v>48</v>
      </c>
      <c r="C26" s="28" t="s">
        <v>92</v>
      </c>
      <c r="D26" s="92"/>
      <c r="E26" s="88"/>
      <c r="F26" s="88"/>
      <c r="G26" s="204"/>
      <c r="H26" s="205"/>
      <c r="I26" s="206"/>
      <c r="J26" s="136" t="s">
        <v>134</v>
      </c>
      <c r="L26" s="203"/>
      <c r="M26" s="203"/>
      <c r="N26" s="203"/>
      <c r="O26" s="203"/>
      <c r="P26" s="203"/>
    </row>
    <row r="27" spans="1:16" ht="7.5" customHeight="1" thickBot="1" x14ac:dyDescent="0.3">
      <c r="A27" s="59"/>
      <c r="B27" s="14"/>
      <c r="C27" s="92"/>
      <c r="D27" s="92"/>
      <c r="E27" s="88"/>
      <c r="F27" s="88"/>
      <c r="G27" s="92"/>
      <c r="H27" s="92"/>
      <c r="I27" s="89"/>
      <c r="J27" s="110"/>
      <c r="L27" s="203"/>
      <c r="M27" s="203"/>
      <c r="N27" s="203"/>
      <c r="O27" s="203"/>
      <c r="P27" s="203"/>
    </row>
    <row r="28" spans="1:16" ht="17.25" customHeight="1" thickBot="1" x14ac:dyDescent="0.3">
      <c r="A28" s="59"/>
      <c r="B28" s="14"/>
      <c r="C28" s="177" t="s">
        <v>50</v>
      </c>
      <c r="D28" s="177"/>
      <c r="E28" s="178"/>
      <c r="F28" s="179"/>
      <c r="G28" s="177" t="s">
        <v>49</v>
      </c>
      <c r="H28" s="177"/>
      <c r="I28" s="128"/>
      <c r="J28" s="136" t="s">
        <v>90</v>
      </c>
      <c r="L28" s="203"/>
      <c r="M28" s="203"/>
      <c r="N28" s="203"/>
      <c r="O28" s="203"/>
      <c r="P28" s="203"/>
    </row>
    <row r="29" spans="1:16" ht="7.5" customHeight="1" x14ac:dyDescent="0.25">
      <c r="A29" s="38"/>
      <c r="B29" s="29"/>
      <c r="C29" s="31"/>
      <c r="D29" s="31"/>
      <c r="E29" s="31"/>
      <c r="F29" s="31"/>
      <c r="G29" s="31"/>
      <c r="H29" s="31"/>
      <c r="I29" s="31"/>
      <c r="J29" s="111"/>
    </row>
    <row r="30" spans="1:16" ht="17.25" customHeight="1" x14ac:dyDescent="0.25">
      <c r="A30" s="185" t="s">
        <v>197</v>
      </c>
      <c r="B30" s="186"/>
      <c r="C30" s="93"/>
      <c r="D30" s="93"/>
      <c r="E30" s="93"/>
      <c r="F30" s="93"/>
      <c r="G30" s="93"/>
      <c r="H30" s="93"/>
      <c r="I30" s="93"/>
      <c r="J30" s="112"/>
      <c r="L30" s="166" t="s">
        <v>199</v>
      </c>
      <c r="M30" s="166"/>
      <c r="N30" s="166"/>
      <c r="O30" s="166"/>
      <c r="P30" s="166"/>
    </row>
    <row r="31" spans="1:16" ht="7.5" customHeight="1" x14ac:dyDescent="0.25">
      <c r="A31" s="39"/>
      <c r="B31" s="33"/>
      <c r="C31" s="33"/>
      <c r="D31" s="33"/>
      <c r="E31" s="33"/>
      <c r="F31" s="33"/>
      <c r="G31" s="33"/>
      <c r="H31" s="33"/>
      <c r="I31" s="33"/>
      <c r="J31" s="108"/>
      <c r="L31" s="166"/>
      <c r="M31" s="166"/>
      <c r="N31" s="166"/>
      <c r="O31" s="166"/>
      <c r="P31" s="166"/>
    </row>
    <row r="32" spans="1:16" ht="17.25" customHeight="1" x14ac:dyDescent="0.25">
      <c r="A32" s="187" t="s">
        <v>246</v>
      </c>
      <c r="B32" s="188"/>
      <c r="C32" s="47"/>
      <c r="D32" s="47"/>
      <c r="E32" s="47"/>
      <c r="F32" s="47"/>
      <c r="G32" s="47"/>
      <c r="H32" s="47"/>
      <c r="I32" s="47"/>
      <c r="J32" s="113"/>
      <c r="L32" s="166"/>
      <c r="M32" s="166"/>
      <c r="N32" s="166"/>
      <c r="O32" s="166"/>
      <c r="P32" s="166"/>
    </row>
    <row r="33" spans="1:16" ht="7.5" customHeight="1" thickBot="1" x14ac:dyDescent="0.3">
      <c r="A33" s="39"/>
      <c r="B33" s="32"/>
      <c r="C33" s="32"/>
      <c r="D33" s="32"/>
      <c r="E33" s="32"/>
      <c r="F33" s="32"/>
      <c r="G33" s="32"/>
      <c r="H33" s="32"/>
      <c r="I33" s="32"/>
      <c r="J33" s="114"/>
      <c r="L33" s="166"/>
      <c r="M33" s="166"/>
      <c r="N33" s="166"/>
      <c r="O33" s="166"/>
      <c r="P33" s="166"/>
    </row>
    <row r="34" spans="1:16" ht="17.25" customHeight="1" thickBot="1" x14ac:dyDescent="0.3">
      <c r="A34" s="39"/>
      <c r="B34" s="48" t="s">
        <v>198</v>
      </c>
      <c r="C34" s="167"/>
      <c r="D34" s="168"/>
      <c r="E34" s="168"/>
      <c r="F34" s="168"/>
      <c r="G34" s="168"/>
      <c r="H34" s="168"/>
      <c r="I34" s="169"/>
      <c r="J34" s="136" t="s">
        <v>194</v>
      </c>
      <c r="L34" s="166"/>
      <c r="M34" s="166"/>
      <c r="N34" s="166"/>
      <c r="O34" s="166"/>
      <c r="P34" s="166"/>
    </row>
    <row r="35" spans="1:16" ht="7.5" customHeight="1" x14ac:dyDescent="0.25">
      <c r="A35" s="39"/>
      <c r="B35" s="48"/>
      <c r="C35" s="40"/>
      <c r="D35" s="40"/>
      <c r="E35" s="40"/>
      <c r="F35" s="40"/>
      <c r="G35" s="40"/>
      <c r="H35" s="40"/>
      <c r="I35" s="40"/>
      <c r="J35" s="110"/>
      <c r="L35" s="166"/>
      <c r="M35" s="166"/>
      <c r="N35" s="166"/>
      <c r="O35" s="166"/>
      <c r="P35" s="166"/>
    </row>
    <row r="36" spans="1:16" ht="7.5" customHeight="1" x14ac:dyDescent="0.25">
      <c r="A36" s="39"/>
      <c r="B36" s="48"/>
      <c r="C36" s="40"/>
      <c r="D36" s="40"/>
      <c r="E36" s="40"/>
      <c r="F36" s="40"/>
      <c r="G36" s="40"/>
      <c r="H36" s="40"/>
      <c r="I36" s="40"/>
      <c r="J36" s="110"/>
      <c r="L36" s="166"/>
      <c r="M36" s="166"/>
      <c r="N36" s="166"/>
      <c r="O36" s="166"/>
      <c r="P36" s="166"/>
    </row>
    <row r="37" spans="1:16" ht="17.25" customHeight="1" x14ac:dyDescent="0.25">
      <c r="A37" s="187" t="s">
        <v>247</v>
      </c>
      <c r="B37" s="188"/>
      <c r="C37" s="47"/>
      <c r="D37" s="47"/>
      <c r="E37" s="47"/>
      <c r="F37" s="47"/>
      <c r="G37" s="47"/>
      <c r="H37" s="47"/>
      <c r="I37" s="47"/>
      <c r="J37" s="113"/>
      <c r="L37" s="166"/>
      <c r="M37" s="166"/>
      <c r="N37" s="166"/>
      <c r="O37" s="166"/>
      <c r="P37" s="166"/>
    </row>
    <row r="38" spans="1:16" ht="7.5" customHeight="1" thickBot="1" x14ac:dyDescent="0.3">
      <c r="A38" s="39"/>
      <c r="B38" s="48"/>
      <c r="C38" s="40"/>
      <c r="D38" s="40"/>
      <c r="E38" s="40"/>
      <c r="F38" s="40"/>
      <c r="G38" s="40"/>
      <c r="H38" s="40"/>
      <c r="I38" s="40"/>
      <c r="J38" s="110"/>
    </row>
    <row r="39" spans="1:16" ht="17.25" customHeight="1" thickBot="1" x14ac:dyDescent="0.3">
      <c r="A39" s="39"/>
      <c r="B39" s="48" t="s">
        <v>216</v>
      </c>
      <c r="C39" s="167"/>
      <c r="D39" s="168"/>
      <c r="E39" s="168"/>
      <c r="F39" s="168"/>
      <c r="G39" s="168"/>
      <c r="H39" s="168"/>
      <c r="I39" s="169"/>
      <c r="J39" s="136" t="s">
        <v>245</v>
      </c>
    </row>
    <row r="40" spans="1:16" ht="7.5" customHeight="1" x14ac:dyDescent="0.25">
      <c r="A40" s="39"/>
      <c r="B40" s="48"/>
      <c r="C40" s="40"/>
      <c r="D40" s="40"/>
      <c r="E40" s="40"/>
      <c r="F40" s="40"/>
      <c r="G40" s="40"/>
      <c r="H40" s="40"/>
      <c r="I40" s="40"/>
      <c r="J40" s="110"/>
    </row>
    <row r="41" spans="1:16" ht="7.5" customHeight="1" x14ac:dyDescent="0.25">
      <c r="A41" s="39"/>
      <c r="B41" s="48"/>
      <c r="C41" s="40"/>
      <c r="D41" s="40"/>
      <c r="E41" s="40"/>
      <c r="F41" s="40"/>
      <c r="G41" s="40"/>
      <c r="H41" s="40"/>
      <c r="I41" s="40"/>
      <c r="J41" s="110"/>
      <c r="O41" s="166"/>
      <c r="P41" s="166"/>
    </row>
    <row r="42" spans="1:16" ht="17.25" customHeight="1" x14ac:dyDescent="0.25">
      <c r="A42" s="187" t="s">
        <v>248</v>
      </c>
      <c r="B42" s="188"/>
      <c r="C42" s="47"/>
      <c r="D42" s="47"/>
      <c r="E42" s="47"/>
      <c r="F42" s="47"/>
      <c r="G42" s="47"/>
      <c r="H42" s="47"/>
      <c r="I42" s="47"/>
      <c r="J42" s="113"/>
      <c r="O42" s="166"/>
      <c r="P42" s="166"/>
    </row>
    <row r="43" spans="1:16" ht="7.5" customHeight="1" thickBot="1" x14ac:dyDescent="0.3">
      <c r="A43" s="39"/>
      <c r="B43" s="48"/>
      <c r="C43" s="40"/>
      <c r="D43" s="40"/>
      <c r="E43" s="40"/>
      <c r="F43" s="40"/>
      <c r="G43" s="40"/>
      <c r="H43" s="40"/>
      <c r="I43" s="40"/>
      <c r="J43" s="110"/>
      <c r="O43" s="166"/>
      <c r="P43" s="166"/>
    </row>
    <row r="44" spans="1:16" ht="17.25" customHeight="1" thickBot="1" x14ac:dyDescent="0.3">
      <c r="A44" s="39"/>
      <c r="B44" s="48" t="s">
        <v>216</v>
      </c>
      <c r="C44" s="167"/>
      <c r="D44" s="168"/>
      <c r="E44" s="168"/>
      <c r="F44" s="168"/>
      <c r="G44" s="168"/>
      <c r="H44" s="168"/>
      <c r="I44" s="169"/>
      <c r="J44" s="136"/>
      <c r="O44" s="166"/>
      <c r="P44" s="166"/>
    </row>
    <row r="45" spans="1:16" ht="7.5" customHeight="1" x14ac:dyDescent="0.25">
      <c r="A45" s="39"/>
      <c r="B45" s="48"/>
      <c r="C45" s="40"/>
      <c r="D45" s="40"/>
      <c r="E45" s="40"/>
      <c r="F45" s="40"/>
      <c r="G45" s="40"/>
      <c r="H45" s="40"/>
      <c r="I45" s="40"/>
      <c r="J45" s="110"/>
      <c r="L45" s="90"/>
      <c r="O45" s="166"/>
      <c r="P45" s="166"/>
    </row>
    <row r="46" spans="1:16" ht="7.5" customHeight="1" x14ac:dyDescent="0.25">
      <c r="A46" s="39"/>
      <c r="B46" s="29"/>
      <c r="C46" s="40"/>
      <c r="D46" s="40"/>
      <c r="E46" s="40"/>
      <c r="F46" s="40"/>
      <c r="G46" s="40"/>
      <c r="H46" s="40"/>
      <c r="I46" s="40"/>
      <c r="J46" s="110"/>
    </row>
    <row r="47" spans="1:16" ht="17.25" customHeight="1" x14ac:dyDescent="0.25">
      <c r="A47" s="185" t="s">
        <v>23</v>
      </c>
      <c r="B47" s="186"/>
      <c r="C47" s="93"/>
      <c r="D47" s="93"/>
      <c r="E47" s="93"/>
      <c r="F47" s="93"/>
      <c r="G47" s="93"/>
      <c r="H47" s="93"/>
      <c r="I47" s="93"/>
      <c r="J47" s="112"/>
    </row>
    <row r="48" spans="1:16" ht="7.5" customHeight="1" thickBot="1" x14ac:dyDescent="0.3">
      <c r="A48" s="58"/>
      <c r="B48" s="33"/>
      <c r="C48" s="33"/>
      <c r="D48" s="33"/>
      <c r="E48" s="33"/>
      <c r="F48" s="33"/>
      <c r="G48" s="33"/>
      <c r="H48" s="33"/>
      <c r="I48" s="33"/>
      <c r="J48" s="108"/>
    </row>
    <row r="49" spans="1:16" ht="17.25" customHeight="1" thickBot="1" x14ac:dyDescent="0.3">
      <c r="A49" s="59" t="s">
        <v>156</v>
      </c>
      <c r="B49" s="14" t="s">
        <v>202</v>
      </c>
      <c r="C49" s="167"/>
      <c r="D49" s="168"/>
      <c r="E49" s="168"/>
      <c r="F49" s="168"/>
      <c r="G49" s="168"/>
      <c r="H49" s="168"/>
      <c r="I49" s="169"/>
      <c r="J49" s="137" t="s">
        <v>227</v>
      </c>
      <c r="L49" s="207" t="s">
        <v>217</v>
      </c>
      <c r="M49" s="207"/>
      <c r="N49" s="207"/>
      <c r="O49" s="207"/>
      <c r="P49" s="207"/>
    </row>
    <row r="50" spans="1:16" ht="7.5" customHeight="1" thickBot="1" x14ac:dyDescent="0.3">
      <c r="A50" s="59"/>
      <c r="B50" s="14"/>
      <c r="C50" s="40"/>
      <c r="D50" s="40"/>
      <c r="E50" s="40"/>
      <c r="F50" s="40"/>
      <c r="G50" s="40"/>
      <c r="H50" s="40"/>
      <c r="I50" s="40"/>
      <c r="J50" s="110"/>
      <c r="L50" s="207"/>
      <c r="M50" s="207"/>
      <c r="N50" s="207"/>
      <c r="O50" s="207"/>
      <c r="P50" s="207"/>
    </row>
    <row r="51" spans="1:16" ht="17.25" customHeight="1" thickBot="1" x14ac:dyDescent="0.3">
      <c r="A51" s="91" t="s">
        <v>156</v>
      </c>
      <c r="B51" s="43" t="s">
        <v>203</v>
      </c>
      <c r="C51" s="180" t="s">
        <v>204</v>
      </c>
      <c r="D51" s="181"/>
      <c r="E51" s="181"/>
      <c r="F51" s="181"/>
      <c r="G51" s="181"/>
      <c r="H51" s="181"/>
      <c r="I51" s="182"/>
      <c r="J51" s="141" t="s">
        <v>204</v>
      </c>
      <c r="L51" s="207"/>
      <c r="M51" s="207"/>
      <c r="N51" s="207"/>
      <c r="O51" s="207"/>
      <c r="P51" s="207"/>
    </row>
    <row r="52" spans="1:16" ht="8.25" customHeight="1" thickBot="1" x14ac:dyDescent="0.3">
      <c r="A52" s="91"/>
      <c r="B52" s="43"/>
      <c r="C52"/>
      <c r="D52"/>
      <c r="E52"/>
      <c r="F52"/>
      <c r="G52"/>
      <c r="H52"/>
      <c r="I52"/>
      <c r="J52" s="115"/>
      <c r="L52" s="207"/>
      <c r="M52" s="207"/>
      <c r="N52" s="207"/>
      <c r="O52" s="207"/>
      <c r="P52" s="207"/>
    </row>
    <row r="53" spans="1:16" ht="17.25" customHeight="1" thickBot="1" x14ac:dyDescent="0.3">
      <c r="A53" s="91" t="s">
        <v>156</v>
      </c>
      <c r="B53" s="43" t="s">
        <v>171</v>
      </c>
      <c r="C53" s="125" t="s">
        <v>192</v>
      </c>
      <c r="D53"/>
      <c r="E53" t="s">
        <v>39</v>
      </c>
      <c r="F53"/>
      <c r="G53"/>
      <c r="H53"/>
      <c r="I53"/>
      <c r="J53" s="136" t="s">
        <v>135</v>
      </c>
      <c r="L53" s="207"/>
      <c r="M53" s="207"/>
      <c r="N53" s="207"/>
      <c r="O53" s="207"/>
      <c r="P53" s="207"/>
    </row>
    <row r="54" spans="1:16" ht="7.5" customHeight="1" thickBot="1" x14ac:dyDescent="0.3">
      <c r="A54" s="91"/>
      <c r="B54" s="43"/>
      <c r="C54"/>
      <c r="D54"/>
      <c r="E54"/>
      <c r="F54"/>
      <c r="G54"/>
      <c r="H54"/>
      <c r="I54"/>
      <c r="J54" s="115"/>
      <c r="L54" s="14"/>
      <c r="M54" s="14"/>
      <c r="N54" s="14"/>
      <c r="O54" s="14"/>
      <c r="P54" s="14"/>
    </row>
    <row r="55" spans="1:16" ht="17.25" customHeight="1" thickBot="1" x14ac:dyDescent="0.3">
      <c r="A55" s="59" t="s">
        <v>156</v>
      </c>
      <c r="B55" s="14" t="s">
        <v>210</v>
      </c>
      <c r="C55" s="167"/>
      <c r="D55" s="168"/>
      <c r="E55" s="168"/>
      <c r="F55" s="168"/>
      <c r="G55" s="168"/>
      <c r="H55" s="168"/>
      <c r="I55" s="169"/>
      <c r="J55" s="136" t="s">
        <v>195</v>
      </c>
      <c r="L55" s="14" t="s">
        <v>218</v>
      </c>
      <c r="M55" s="14"/>
      <c r="N55" s="14"/>
      <c r="O55" s="14"/>
      <c r="P55" s="14"/>
    </row>
    <row r="56" spans="1:16" ht="7.5" customHeight="1" thickBot="1" x14ac:dyDescent="0.3">
      <c r="A56" s="39"/>
      <c r="B56" s="48"/>
      <c r="C56" s="40"/>
      <c r="D56" s="40"/>
      <c r="E56" s="40"/>
      <c r="F56" s="40"/>
      <c r="G56" s="40"/>
      <c r="H56" s="40"/>
      <c r="I56" s="40"/>
      <c r="J56" s="110"/>
    </row>
    <row r="57" spans="1:16" ht="17.25" customHeight="1" thickBot="1" x14ac:dyDescent="0.3">
      <c r="A57" s="59" t="s">
        <v>156</v>
      </c>
      <c r="B57" s="14" t="s">
        <v>212</v>
      </c>
      <c r="C57" s="167"/>
      <c r="D57" s="168"/>
      <c r="E57" s="168"/>
      <c r="F57" s="168"/>
      <c r="G57" s="168"/>
      <c r="H57" s="168"/>
      <c r="I57" s="169"/>
      <c r="J57" s="136"/>
      <c r="L57" s="207" t="s">
        <v>226</v>
      </c>
      <c r="M57" s="207"/>
      <c r="N57" s="207"/>
      <c r="O57" s="207"/>
      <c r="P57" s="207"/>
    </row>
    <row r="58" spans="1:16" ht="7.5" customHeight="1" thickBot="1" x14ac:dyDescent="0.3">
      <c r="A58" s="39"/>
      <c r="B58" s="48"/>
      <c r="C58" s="31"/>
      <c r="D58" s="31"/>
      <c r="E58" s="31"/>
      <c r="F58" s="31"/>
      <c r="G58" s="31"/>
      <c r="H58" s="31"/>
      <c r="I58" s="31"/>
      <c r="J58" s="110"/>
      <c r="L58" s="207"/>
      <c r="M58" s="207"/>
      <c r="N58" s="207"/>
      <c r="O58" s="207"/>
      <c r="P58" s="207"/>
    </row>
    <row r="59" spans="1:16" ht="17.25" customHeight="1" thickBot="1" x14ac:dyDescent="0.3">
      <c r="A59" s="59" t="s">
        <v>156</v>
      </c>
      <c r="B59" s="14" t="s">
        <v>211</v>
      </c>
      <c r="C59" s="167"/>
      <c r="D59" s="168"/>
      <c r="E59" s="168"/>
      <c r="F59" s="168"/>
      <c r="G59" s="168"/>
      <c r="H59" s="168"/>
      <c r="I59" s="169"/>
      <c r="J59" s="136" t="s">
        <v>214</v>
      </c>
      <c r="L59" s="207"/>
      <c r="M59" s="207"/>
      <c r="N59" s="207"/>
      <c r="O59" s="207"/>
      <c r="P59" s="207"/>
    </row>
    <row r="60" spans="1:16" ht="7.5" customHeight="1" thickBot="1" x14ac:dyDescent="0.3">
      <c r="A60" s="39"/>
      <c r="B60" s="48"/>
      <c r="C60" s="31"/>
      <c r="D60" s="31"/>
      <c r="E60" s="31"/>
      <c r="F60" s="31"/>
      <c r="G60" s="31"/>
      <c r="H60" s="31"/>
      <c r="I60" s="31"/>
      <c r="J60" s="110"/>
      <c r="L60" s="207"/>
      <c r="M60" s="207"/>
      <c r="N60" s="207"/>
      <c r="O60" s="207"/>
      <c r="P60" s="207"/>
    </row>
    <row r="61" spans="1:16" ht="17.25" customHeight="1" thickBot="1" x14ac:dyDescent="0.3">
      <c r="A61" s="59" t="s">
        <v>156</v>
      </c>
      <c r="B61" s="14" t="s">
        <v>212</v>
      </c>
      <c r="C61" s="167"/>
      <c r="D61" s="168"/>
      <c r="E61" s="168"/>
      <c r="F61" s="168"/>
      <c r="G61" s="168"/>
      <c r="H61" s="168"/>
      <c r="I61" s="169"/>
      <c r="J61" s="136"/>
      <c r="L61" s="207"/>
      <c r="M61" s="207"/>
      <c r="N61" s="207"/>
      <c r="O61" s="207"/>
      <c r="P61" s="207"/>
    </row>
    <row r="62" spans="1:16" ht="7.5" customHeight="1" x14ac:dyDescent="0.25">
      <c r="A62" s="38"/>
      <c r="B62" s="29"/>
      <c r="C62" s="31"/>
      <c r="D62" s="31"/>
      <c r="E62" s="31"/>
      <c r="F62" s="31"/>
      <c r="G62" s="31"/>
      <c r="H62" s="31"/>
      <c r="I62" s="31"/>
      <c r="J62" s="111"/>
      <c r="L62" s="207"/>
      <c r="M62" s="207"/>
      <c r="N62" s="207"/>
      <c r="O62" s="207"/>
      <c r="P62" s="207"/>
    </row>
    <row r="63" spans="1:16" ht="17.25" customHeight="1" x14ac:dyDescent="0.25">
      <c r="A63" s="185" t="s">
        <v>31</v>
      </c>
      <c r="B63" s="186"/>
      <c r="C63" s="93"/>
      <c r="D63" s="93"/>
      <c r="E63" s="93"/>
      <c r="F63" s="93"/>
      <c r="G63" s="93"/>
      <c r="H63" s="93"/>
      <c r="I63" s="93"/>
      <c r="J63" s="112"/>
      <c r="L63" s="207"/>
      <c r="M63" s="207"/>
      <c r="N63" s="207"/>
      <c r="O63" s="207"/>
      <c r="P63" s="207"/>
    </row>
    <row r="64" spans="1:16" ht="7.5" customHeight="1" x14ac:dyDescent="0.25">
      <c r="A64" s="35"/>
      <c r="B64" s="33"/>
      <c r="C64" s="33"/>
      <c r="D64" s="33"/>
      <c r="E64" s="33"/>
      <c r="F64" s="33"/>
      <c r="G64" s="33"/>
      <c r="H64" s="33"/>
      <c r="I64" s="33"/>
      <c r="J64" s="108"/>
      <c r="L64" s="207"/>
      <c r="M64" s="207"/>
      <c r="N64" s="207"/>
      <c r="O64" s="207"/>
      <c r="P64" s="207"/>
    </row>
    <row r="65" spans="1:16" ht="17.25" customHeight="1" x14ac:dyDescent="0.25">
      <c r="A65" s="170" t="s">
        <v>155</v>
      </c>
      <c r="B65" s="171"/>
      <c r="C65" s="119"/>
      <c r="D65" s="119"/>
      <c r="E65" s="119"/>
      <c r="F65" s="119"/>
      <c r="G65" s="119"/>
      <c r="H65" s="119"/>
      <c r="I65" s="119"/>
      <c r="J65" s="120"/>
      <c r="L65" s="207"/>
      <c r="M65" s="207"/>
      <c r="N65" s="207"/>
      <c r="O65" s="207"/>
      <c r="P65" s="207"/>
    </row>
    <row r="66" spans="1:16" ht="7.5" customHeight="1" thickBot="1" x14ac:dyDescent="0.3">
      <c r="A66" s="59"/>
      <c r="B66" s="14"/>
      <c r="C66" s="41"/>
      <c r="D66" s="41"/>
      <c r="E66" s="41"/>
      <c r="F66" s="41"/>
      <c r="G66" s="41"/>
      <c r="H66" s="41"/>
      <c r="I66" s="41"/>
      <c r="J66" s="110"/>
    </row>
    <row r="67" spans="1:16" ht="17.25" customHeight="1" thickBot="1" x14ac:dyDescent="0.3">
      <c r="A67" s="59"/>
      <c r="B67" s="14" t="s">
        <v>71</v>
      </c>
      <c r="C67" s="167"/>
      <c r="D67" s="168"/>
      <c r="E67" s="168"/>
      <c r="F67" s="168"/>
      <c r="G67" s="168"/>
      <c r="H67" s="168"/>
      <c r="I67" s="169"/>
      <c r="J67" s="138" t="s">
        <v>193</v>
      </c>
      <c r="M67" s="14"/>
      <c r="N67" s="14"/>
      <c r="O67" s="14"/>
      <c r="P67" s="14"/>
    </row>
    <row r="68" spans="1:16" ht="7.5" customHeight="1" thickBot="1" x14ac:dyDescent="0.3">
      <c r="A68" s="59"/>
      <c r="B68" s="14"/>
      <c r="C68" s="41"/>
      <c r="D68" s="41"/>
      <c r="E68" s="41"/>
      <c r="F68" s="41"/>
      <c r="G68" s="41"/>
      <c r="H68" s="41"/>
      <c r="I68" s="41"/>
      <c r="J68" s="114"/>
      <c r="L68" s="14"/>
      <c r="M68" s="14"/>
      <c r="N68" s="14"/>
      <c r="O68" s="14"/>
      <c r="P68" s="14"/>
    </row>
    <row r="69" spans="1:16" ht="17.25" customHeight="1" thickBot="1" x14ac:dyDescent="0.3">
      <c r="A69" s="59"/>
      <c r="B69" s="14" t="s">
        <v>70</v>
      </c>
      <c r="C69" s="167"/>
      <c r="D69" s="168"/>
      <c r="E69" s="168"/>
      <c r="F69" s="168"/>
      <c r="G69" s="168"/>
      <c r="H69" s="168"/>
      <c r="I69" s="169"/>
      <c r="J69" s="138" t="s">
        <v>191</v>
      </c>
      <c r="L69" s="166" t="s">
        <v>185</v>
      </c>
      <c r="M69" s="166"/>
      <c r="N69" s="166"/>
      <c r="O69" s="166"/>
      <c r="P69" s="166"/>
    </row>
    <row r="70" spans="1:16" ht="7.5" customHeight="1" thickBot="1" x14ac:dyDescent="0.3">
      <c r="A70" s="59"/>
      <c r="B70" s="14"/>
      <c r="C70" s="41"/>
      <c r="D70" s="41"/>
      <c r="E70" s="41"/>
      <c r="F70" s="41"/>
      <c r="G70" s="41"/>
      <c r="H70" s="41"/>
      <c r="I70" s="41"/>
      <c r="J70" s="110"/>
      <c r="L70" s="166"/>
      <c r="M70" s="166"/>
      <c r="N70" s="166"/>
      <c r="O70" s="166"/>
      <c r="P70" s="166"/>
    </row>
    <row r="71" spans="1:16" ht="17.25" customHeight="1" thickBot="1" x14ac:dyDescent="0.3">
      <c r="A71" s="59"/>
      <c r="B71" s="41" t="s">
        <v>72</v>
      </c>
      <c r="C71" s="172"/>
      <c r="D71" s="173"/>
      <c r="E71" s="41" t="s">
        <v>74</v>
      </c>
      <c r="F71" s="41"/>
      <c r="G71" s="41"/>
      <c r="H71" s="41"/>
      <c r="I71" s="41"/>
      <c r="J71" s="139" t="s">
        <v>136</v>
      </c>
      <c r="L71" s="166"/>
      <c r="M71" s="166"/>
      <c r="N71" s="166"/>
      <c r="O71" s="166"/>
      <c r="P71" s="166"/>
    </row>
    <row r="72" spans="1:16" ht="7.5" customHeight="1" thickBot="1" x14ac:dyDescent="0.3">
      <c r="A72" s="59"/>
      <c r="B72" s="41"/>
      <c r="C72" s="41"/>
      <c r="D72" s="41"/>
      <c r="E72" s="41"/>
      <c r="F72" s="41"/>
      <c r="G72" s="41"/>
      <c r="H72" s="41"/>
      <c r="I72" s="41"/>
      <c r="J72" s="110"/>
      <c r="L72" s="166"/>
      <c r="M72" s="166"/>
      <c r="N72" s="166"/>
      <c r="O72" s="166"/>
      <c r="P72" s="166"/>
    </row>
    <row r="73" spans="1:16" ht="17.25" customHeight="1" thickBot="1" x14ac:dyDescent="0.3">
      <c r="A73" s="59"/>
      <c r="B73" s="41" t="s">
        <v>73</v>
      </c>
      <c r="C73" s="189"/>
      <c r="D73" s="190"/>
      <c r="E73" s="41"/>
      <c r="F73" s="191" t="s">
        <v>75</v>
      </c>
      <c r="G73" s="191"/>
      <c r="H73" s="191"/>
      <c r="I73" s="126"/>
      <c r="J73" s="136" t="s">
        <v>196</v>
      </c>
      <c r="L73" s="166"/>
      <c r="M73" s="166"/>
      <c r="N73" s="166"/>
      <c r="O73" s="166"/>
      <c r="P73" s="166"/>
    </row>
    <row r="74" spans="1:16" ht="8.25" customHeight="1" x14ac:dyDescent="0.25">
      <c r="A74" s="59"/>
      <c r="B74" s="14"/>
      <c r="C74" s="41"/>
      <c r="D74" s="41"/>
      <c r="E74" s="41"/>
      <c r="F74" s="41"/>
      <c r="G74" s="41"/>
      <c r="H74" s="41"/>
      <c r="I74" s="41"/>
      <c r="J74" s="110"/>
      <c r="L74" s="14"/>
      <c r="M74" s="14"/>
      <c r="N74" s="14"/>
      <c r="O74" s="14"/>
      <c r="P74" s="14"/>
    </row>
    <row r="75" spans="1:16" ht="17.25" customHeight="1" x14ac:dyDescent="0.25">
      <c r="A75" s="170" t="s">
        <v>205</v>
      </c>
      <c r="B75" s="171"/>
      <c r="C75" s="119"/>
      <c r="D75" s="119"/>
      <c r="E75" s="119"/>
      <c r="F75" s="119"/>
      <c r="G75" s="119"/>
      <c r="H75" s="119"/>
      <c r="I75" s="119"/>
      <c r="J75" s="118"/>
      <c r="L75" s="166" t="s">
        <v>176</v>
      </c>
      <c r="M75" s="166"/>
      <c r="N75" s="166"/>
      <c r="O75" s="166"/>
      <c r="P75" s="166"/>
    </row>
    <row r="76" spans="1:16" ht="7.5" customHeight="1" thickBot="1" x14ac:dyDescent="0.3">
      <c r="A76" s="59"/>
      <c r="B76" s="14"/>
      <c r="J76" s="110"/>
      <c r="L76" s="166"/>
      <c r="M76" s="166"/>
      <c r="N76" s="166"/>
      <c r="O76" s="166"/>
      <c r="P76" s="166"/>
    </row>
    <row r="77" spans="1:16" ht="17.25" customHeight="1" thickBot="1" x14ac:dyDescent="0.3">
      <c r="A77" s="59"/>
      <c r="B77" s="14"/>
      <c r="C77" s="215"/>
      <c r="D77" s="216"/>
      <c r="E77" s="216"/>
      <c r="F77" s="216"/>
      <c r="G77" s="216"/>
      <c r="H77" s="216"/>
      <c r="I77" s="217"/>
      <c r="J77" s="136" t="s">
        <v>32</v>
      </c>
      <c r="L77" s="166"/>
      <c r="M77" s="166"/>
      <c r="N77" s="166"/>
      <c r="O77" s="166"/>
      <c r="P77" s="166"/>
    </row>
    <row r="78" spans="1:16" ht="7.5" customHeight="1" x14ac:dyDescent="0.25">
      <c r="A78" s="39"/>
      <c r="B78" s="48"/>
      <c r="C78" s="40"/>
      <c r="D78" s="40"/>
      <c r="E78" s="40"/>
      <c r="F78" s="40"/>
      <c r="G78" s="40"/>
      <c r="H78" s="40"/>
      <c r="I78" s="40"/>
      <c r="J78" s="110"/>
      <c r="L78" s="166"/>
      <c r="M78" s="166"/>
      <c r="N78" s="166"/>
      <c r="O78" s="166"/>
      <c r="P78" s="166"/>
    </row>
    <row r="79" spans="1:16" ht="17.25" customHeight="1" x14ac:dyDescent="0.25">
      <c r="A79" s="185" t="s">
        <v>96</v>
      </c>
      <c r="B79" s="186"/>
      <c r="C79" s="186"/>
      <c r="D79" s="186"/>
      <c r="E79" s="186"/>
      <c r="F79" s="186"/>
      <c r="G79" s="186"/>
      <c r="H79" s="186"/>
      <c r="I79" s="186"/>
      <c r="J79" s="208"/>
      <c r="L79" s="166"/>
      <c r="M79" s="166"/>
      <c r="N79" s="166"/>
      <c r="O79" s="166"/>
      <c r="P79" s="166"/>
    </row>
    <row r="80" spans="1:16" ht="7.5" customHeight="1" x14ac:dyDescent="0.25">
      <c r="A80" s="39"/>
      <c r="B80" s="48"/>
      <c r="C80" s="40"/>
      <c r="D80" s="40"/>
      <c r="E80" s="40"/>
      <c r="F80" s="40"/>
      <c r="G80" s="40"/>
      <c r="H80" s="40"/>
      <c r="I80" s="40"/>
      <c r="J80" s="110"/>
    </row>
    <row r="81" spans="1:16" ht="17.25" customHeight="1" x14ac:dyDescent="0.25">
      <c r="A81" s="170" t="s">
        <v>157</v>
      </c>
      <c r="B81" s="171"/>
      <c r="C81" s="119"/>
      <c r="D81" s="119"/>
      <c r="E81" s="119"/>
      <c r="F81" s="119"/>
      <c r="G81" s="119"/>
      <c r="H81" s="119"/>
      <c r="I81" s="119"/>
      <c r="J81" s="118"/>
      <c r="L81" s="166" t="s">
        <v>154</v>
      </c>
      <c r="M81" s="166"/>
      <c r="N81" s="166"/>
      <c r="O81" s="166"/>
      <c r="P81" s="166"/>
    </row>
    <row r="82" spans="1:16" ht="7.5" customHeight="1" thickBot="1" x14ac:dyDescent="0.3">
      <c r="A82" s="39"/>
      <c r="B82" s="48"/>
      <c r="C82" s="102"/>
      <c r="D82" s="102"/>
      <c r="E82" s="102"/>
      <c r="I82" s="99"/>
      <c r="J82" s="110"/>
      <c r="L82" s="166"/>
      <c r="M82" s="166"/>
      <c r="N82" s="166"/>
      <c r="O82" s="166"/>
      <c r="P82" s="166"/>
    </row>
    <row r="83" spans="1:16" ht="17.25" customHeight="1" thickBot="1" x14ac:dyDescent="0.3">
      <c r="A83" s="39"/>
      <c r="B83" s="102" t="s">
        <v>97</v>
      </c>
      <c r="C83" s="127"/>
      <c r="E83" s="102"/>
      <c r="F83" s="99" t="s">
        <v>127</v>
      </c>
      <c r="G83" s="198"/>
      <c r="H83" s="199"/>
      <c r="I83" s="5" t="s">
        <v>126</v>
      </c>
      <c r="J83" s="136" t="s">
        <v>137</v>
      </c>
      <c r="L83" s="166"/>
      <c r="M83" s="166"/>
      <c r="N83" s="166"/>
      <c r="O83" s="166"/>
      <c r="P83" s="166"/>
    </row>
    <row r="84" spans="1:16" ht="7.5" customHeight="1" thickBot="1" x14ac:dyDescent="0.3">
      <c r="A84" s="39"/>
      <c r="B84" s="48"/>
      <c r="C84" s="34"/>
      <c r="D84" s="34"/>
      <c r="E84" s="34"/>
      <c r="G84" s="34"/>
      <c r="I84" s="100"/>
      <c r="J84" s="116"/>
      <c r="L84" s="166"/>
      <c r="M84" s="166"/>
      <c r="N84" s="166"/>
      <c r="O84" s="166"/>
      <c r="P84" s="166"/>
    </row>
    <row r="85" spans="1:16" ht="17.25" customHeight="1" thickBot="1" x14ac:dyDescent="0.3">
      <c r="A85" s="39"/>
      <c r="B85" s="102" t="s">
        <v>98</v>
      </c>
      <c r="C85" s="127"/>
      <c r="E85" s="102"/>
      <c r="F85" s="99" t="s">
        <v>127</v>
      </c>
      <c r="G85" s="198"/>
      <c r="H85" s="199"/>
      <c r="I85" s="5" t="s">
        <v>172</v>
      </c>
      <c r="J85" s="136" t="s">
        <v>173</v>
      </c>
      <c r="L85" s="166"/>
      <c r="M85" s="166"/>
      <c r="N85" s="166"/>
      <c r="O85" s="166"/>
      <c r="P85" s="166"/>
    </row>
    <row r="86" spans="1:16" ht="7.5" customHeight="1" thickBot="1" x14ac:dyDescent="0.3">
      <c r="A86" s="39"/>
      <c r="B86" s="48"/>
      <c r="C86" s="34"/>
      <c r="D86" s="34"/>
      <c r="E86" s="34"/>
      <c r="G86" s="34"/>
      <c r="I86" s="100"/>
      <c r="J86" s="116"/>
      <c r="L86" s="166"/>
      <c r="M86" s="166"/>
      <c r="N86" s="166"/>
      <c r="O86" s="166"/>
      <c r="P86" s="166"/>
    </row>
    <row r="87" spans="1:16" ht="17.25" customHeight="1" thickBot="1" x14ac:dyDescent="0.3">
      <c r="A87" s="39"/>
      <c r="B87" s="102" t="s">
        <v>99</v>
      </c>
      <c r="C87" s="127"/>
      <c r="E87" s="102"/>
      <c r="F87" s="99" t="s">
        <v>127</v>
      </c>
      <c r="G87" s="198"/>
      <c r="H87" s="199"/>
      <c r="I87" s="5" t="s">
        <v>126</v>
      </c>
      <c r="J87" s="136" t="s">
        <v>139</v>
      </c>
      <c r="L87" s="166"/>
      <c r="M87" s="166"/>
      <c r="N87" s="166"/>
      <c r="O87" s="166"/>
      <c r="P87" s="166"/>
    </row>
    <row r="88" spans="1:16" ht="7.5" customHeight="1" thickBot="1" x14ac:dyDescent="0.3">
      <c r="A88" s="39"/>
      <c r="B88" s="48"/>
      <c r="C88" s="34"/>
      <c r="D88" s="34"/>
      <c r="E88" s="34"/>
      <c r="G88" s="34"/>
      <c r="H88" s="34"/>
      <c r="I88" s="34"/>
      <c r="J88" s="116"/>
      <c r="L88" s="166"/>
      <c r="M88" s="166"/>
      <c r="N88" s="166"/>
      <c r="O88" s="166"/>
      <c r="P88" s="166"/>
    </row>
    <row r="89" spans="1:16" ht="17.25" customHeight="1" thickBot="1" x14ac:dyDescent="0.3">
      <c r="A89" s="39"/>
      <c r="B89" s="102" t="s">
        <v>100</v>
      </c>
      <c r="C89" s="127"/>
      <c r="E89" s="102"/>
      <c r="F89" s="99" t="s">
        <v>127</v>
      </c>
      <c r="G89" s="198"/>
      <c r="H89" s="199"/>
      <c r="I89" s="5" t="s">
        <v>126</v>
      </c>
      <c r="J89" s="136" t="s">
        <v>139</v>
      </c>
      <c r="L89" s="166"/>
      <c r="M89" s="166"/>
      <c r="N89" s="166"/>
      <c r="O89" s="166"/>
      <c r="P89" s="166"/>
    </row>
    <row r="90" spans="1:16" ht="7.5" customHeight="1" thickBot="1" x14ac:dyDescent="0.3">
      <c r="A90" s="39"/>
      <c r="B90" s="48"/>
      <c r="C90" s="34"/>
      <c r="D90" s="34"/>
      <c r="E90" s="34"/>
      <c r="G90" s="34"/>
      <c r="H90" s="34"/>
      <c r="I90" s="34"/>
      <c r="J90" s="116"/>
    </row>
    <row r="91" spans="1:16" ht="17.25" customHeight="1" thickBot="1" x14ac:dyDescent="0.3">
      <c r="A91" s="39"/>
      <c r="B91" s="102" t="s">
        <v>101</v>
      </c>
      <c r="C91" s="127"/>
      <c r="E91" s="102"/>
      <c r="F91" s="99" t="s">
        <v>127</v>
      </c>
      <c r="G91" s="198"/>
      <c r="H91" s="199"/>
      <c r="I91" s="5" t="s">
        <v>126</v>
      </c>
      <c r="J91" s="136" t="s">
        <v>140</v>
      </c>
    </row>
    <row r="92" spans="1:16" ht="7.5" customHeight="1" thickBot="1" x14ac:dyDescent="0.3">
      <c r="A92" s="39"/>
      <c r="B92" s="48"/>
      <c r="C92" s="34"/>
      <c r="D92" s="34"/>
      <c r="E92" s="34"/>
      <c r="G92" s="34"/>
      <c r="H92" s="34"/>
      <c r="I92" s="34"/>
      <c r="J92" s="116"/>
    </row>
    <row r="93" spans="1:16" ht="17.25" customHeight="1" thickBot="1" x14ac:dyDescent="0.3">
      <c r="A93" s="39"/>
      <c r="B93" s="102" t="s">
        <v>103</v>
      </c>
      <c r="C93" s="127"/>
      <c r="E93" s="102"/>
      <c r="F93" s="99" t="s">
        <v>127</v>
      </c>
      <c r="G93" s="198"/>
      <c r="H93" s="199"/>
      <c r="I93" s="5" t="s">
        <v>128</v>
      </c>
      <c r="J93" s="136" t="s">
        <v>141</v>
      </c>
    </row>
    <row r="94" spans="1:16" ht="7.5" customHeight="1" thickBot="1" x14ac:dyDescent="0.3">
      <c r="A94" s="39"/>
      <c r="B94" s="48"/>
      <c r="C94" s="34"/>
      <c r="D94" s="34"/>
      <c r="E94" s="34"/>
      <c r="G94" s="34"/>
      <c r="H94" s="34"/>
      <c r="I94" s="34"/>
      <c r="J94" s="116"/>
    </row>
    <row r="95" spans="1:16" ht="17.25" customHeight="1" thickBot="1" x14ac:dyDescent="0.3">
      <c r="A95" s="39"/>
      <c r="B95" s="102" t="s">
        <v>102</v>
      </c>
      <c r="C95" s="127"/>
      <c r="E95" s="102"/>
      <c r="F95" s="99" t="s">
        <v>127</v>
      </c>
      <c r="G95" s="198"/>
      <c r="H95" s="199"/>
      <c r="I95" s="5" t="s">
        <v>128</v>
      </c>
      <c r="J95" s="136" t="s">
        <v>142</v>
      </c>
    </row>
    <row r="96" spans="1:16" ht="7.5" customHeight="1" thickBot="1" x14ac:dyDescent="0.3">
      <c r="A96" s="39"/>
      <c r="B96" s="48"/>
      <c r="C96" s="34"/>
      <c r="D96" s="34"/>
      <c r="E96" s="34"/>
      <c r="F96" s="34"/>
      <c r="G96" s="34"/>
      <c r="H96" s="34"/>
      <c r="I96" s="34"/>
      <c r="J96" s="116"/>
    </row>
    <row r="97" spans="1:10" ht="17.25" customHeight="1" x14ac:dyDescent="0.25">
      <c r="A97" s="39"/>
      <c r="B97" s="41" t="s">
        <v>104</v>
      </c>
      <c r="C97" s="209"/>
      <c r="D97" s="210"/>
      <c r="E97" s="210"/>
      <c r="F97" s="210"/>
      <c r="G97" s="210"/>
      <c r="H97" s="210"/>
      <c r="I97" s="211"/>
      <c r="J97" s="116"/>
    </row>
    <row r="98" spans="1:10" ht="17.25" customHeight="1" thickBot="1" x14ac:dyDescent="0.3">
      <c r="A98" s="39"/>
      <c r="B98" s="41"/>
      <c r="C98" s="212"/>
      <c r="D98" s="213"/>
      <c r="E98" s="213"/>
      <c r="F98" s="213"/>
      <c r="G98" s="213"/>
      <c r="H98" s="213"/>
      <c r="I98" s="214"/>
      <c r="J98" s="116"/>
    </row>
    <row r="99" spans="1:10" ht="7.5" customHeight="1" x14ac:dyDescent="0.25">
      <c r="A99" s="39"/>
      <c r="B99" s="48"/>
      <c r="C99" s="41"/>
      <c r="D99" s="41"/>
      <c r="E99" s="34"/>
      <c r="F99" s="34"/>
      <c r="G99" s="34"/>
      <c r="H99" s="34"/>
      <c r="I99" s="34"/>
      <c r="J99" s="116"/>
    </row>
    <row r="100" spans="1:10" ht="17.25" customHeight="1" x14ac:dyDescent="0.25">
      <c r="A100" s="170" t="s">
        <v>158</v>
      </c>
      <c r="B100" s="171"/>
      <c r="C100" s="117"/>
      <c r="D100" s="117"/>
      <c r="E100" s="121"/>
      <c r="F100" s="121"/>
      <c r="G100" s="121"/>
      <c r="H100" s="121"/>
      <c r="I100" s="121"/>
      <c r="J100" s="122"/>
    </row>
    <row r="101" spans="1:10" ht="7.5" customHeight="1" thickBot="1" x14ac:dyDescent="0.3">
      <c r="A101" s="39"/>
      <c r="B101" s="48"/>
      <c r="C101" s="41"/>
      <c r="D101" s="41"/>
      <c r="E101" s="34"/>
      <c r="F101" s="34"/>
      <c r="G101" s="34"/>
      <c r="H101" s="34"/>
      <c r="I101" s="34"/>
      <c r="J101" s="116"/>
    </row>
    <row r="102" spans="1:10" ht="17.25" customHeight="1" thickBot="1" x14ac:dyDescent="0.3">
      <c r="A102" s="39"/>
      <c r="B102" s="102" t="s">
        <v>106</v>
      </c>
      <c r="C102" s="127"/>
      <c r="D102" s="41"/>
      <c r="E102" s="34"/>
      <c r="F102" s="34"/>
      <c r="G102" s="34"/>
      <c r="H102" s="34"/>
      <c r="I102" s="34"/>
      <c r="J102" s="140" t="s">
        <v>143</v>
      </c>
    </row>
    <row r="103" spans="1:10" ht="7.5" customHeight="1" thickBot="1" x14ac:dyDescent="0.3">
      <c r="A103" s="39"/>
      <c r="B103" s="34"/>
      <c r="D103" s="41"/>
      <c r="E103" s="34"/>
      <c r="F103" s="34"/>
      <c r="G103" s="34"/>
      <c r="H103" s="34"/>
      <c r="I103" s="34"/>
      <c r="J103" s="116"/>
    </row>
    <row r="104" spans="1:10" ht="17.25" customHeight="1" thickBot="1" x14ac:dyDescent="0.3">
      <c r="A104" s="39"/>
      <c r="B104" s="102" t="s">
        <v>107</v>
      </c>
      <c r="C104" s="127"/>
      <c r="D104" s="41"/>
      <c r="E104" s="34"/>
      <c r="F104" s="34"/>
      <c r="G104" s="34"/>
      <c r="H104" s="34"/>
      <c r="I104" s="34"/>
      <c r="J104" s="140" t="s">
        <v>143</v>
      </c>
    </row>
    <row r="105" spans="1:10" ht="7.5" customHeight="1" thickBot="1" x14ac:dyDescent="0.3">
      <c r="A105" s="39"/>
      <c r="B105" s="34"/>
      <c r="D105" s="34"/>
      <c r="E105" s="34"/>
      <c r="G105" s="34"/>
      <c r="I105" s="100"/>
      <c r="J105" s="116"/>
    </row>
    <row r="106" spans="1:10" ht="17.25" customHeight="1" thickBot="1" x14ac:dyDescent="0.3">
      <c r="A106" s="39"/>
      <c r="B106" s="102" t="s">
        <v>108</v>
      </c>
      <c r="C106" s="127"/>
      <c r="E106" s="102"/>
      <c r="F106" s="99" t="s">
        <v>127</v>
      </c>
      <c r="G106" s="198"/>
      <c r="H106" s="199"/>
      <c r="I106" s="5" t="s">
        <v>130</v>
      </c>
      <c r="J106" s="136" t="s">
        <v>144</v>
      </c>
    </row>
    <row r="107" spans="1:10" ht="7.5" customHeight="1" thickBot="1" x14ac:dyDescent="0.3">
      <c r="A107" s="39"/>
      <c r="B107" s="34"/>
      <c r="D107" s="34"/>
      <c r="E107" s="34"/>
      <c r="F107" s="34"/>
      <c r="G107" s="34"/>
      <c r="H107" s="34"/>
      <c r="I107" s="34"/>
      <c r="J107" s="116"/>
    </row>
    <row r="108" spans="1:10" ht="17.25" customHeight="1" thickBot="1" x14ac:dyDescent="0.3">
      <c r="A108" s="39"/>
      <c r="B108" s="102" t="s">
        <v>101</v>
      </c>
      <c r="C108" s="127"/>
      <c r="E108" s="102"/>
      <c r="F108" s="99" t="s">
        <v>127</v>
      </c>
      <c r="G108" s="198"/>
      <c r="H108" s="199"/>
      <c r="I108" s="5" t="s">
        <v>126</v>
      </c>
      <c r="J108" s="136" t="s">
        <v>140</v>
      </c>
    </row>
    <row r="109" spans="1:10" ht="7.5" customHeight="1" thickBot="1" x14ac:dyDescent="0.3">
      <c r="A109" s="39"/>
      <c r="B109" s="34"/>
      <c r="D109" s="34"/>
      <c r="E109" s="34"/>
      <c r="F109" s="34"/>
      <c r="G109" s="34"/>
      <c r="H109" s="34"/>
      <c r="I109" s="34"/>
      <c r="J109" s="116"/>
    </row>
    <row r="110" spans="1:10" ht="17.25" customHeight="1" thickBot="1" x14ac:dyDescent="0.3">
      <c r="A110" s="39"/>
      <c r="B110" s="102" t="s">
        <v>103</v>
      </c>
      <c r="C110" s="127"/>
      <c r="E110" s="102"/>
      <c r="F110" s="99" t="s">
        <v>127</v>
      </c>
      <c r="G110" s="198"/>
      <c r="H110" s="199"/>
      <c r="I110" s="5" t="s">
        <v>128</v>
      </c>
      <c r="J110" s="136" t="s">
        <v>141</v>
      </c>
    </row>
    <row r="111" spans="1:10" ht="7.5" customHeight="1" thickBot="1" x14ac:dyDescent="0.3">
      <c r="A111" s="39"/>
      <c r="B111" s="34"/>
      <c r="D111" s="34"/>
      <c r="E111" s="34"/>
      <c r="F111" s="34"/>
      <c r="G111" s="34"/>
      <c r="H111" s="34"/>
      <c r="I111" s="34"/>
      <c r="J111" s="116"/>
    </row>
    <row r="112" spans="1:10" ht="17.25" customHeight="1" thickBot="1" x14ac:dyDescent="0.3">
      <c r="A112" s="39"/>
      <c r="B112" s="102" t="s">
        <v>110</v>
      </c>
      <c r="C112" s="127"/>
      <c r="E112" s="102"/>
      <c r="F112" s="99" t="s">
        <v>127</v>
      </c>
      <c r="G112" s="198"/>
      <c r="H112" s="199"/>
      <c r="I112" s="5" t="s">
        <v>126</v>
      </c>
      <c r="J112" s="136" t="s">
        <v>138</v>
      </c>
    </row>
    <row r="113" spans="1:10" ht="7.5" customHeight="1" thickBot="1" x14ac:dyDescent="0.3">
      <c r="A113" s="39"/>
      <c r="B113" s="34"/>
      <c r="D113" s="34"/>
      <c r="E113" s="34"/>
      <c r="F113" s="34"/>
      <c r="G113" s="34"/>
      <c r="H113" s="34"/>
      <c r="I113" s="34"/>
      <c r="J113" s="116"/>
    </row>
    <row r="114" spans="1:10" ht="17.25" customHeight="1" thickBot="1" x14ac:dyDescent="0.3">
      <c r="A114" s="39"/>
      <c r="B114" s="102" t="s">
        <v>109</v>
      </c>
      <c r="C114" s="127"/>
      <c r="E114" s="102"/>
      <c r="F114" s="99" t="s">
        <v>127</v>
      </c>
      <c r="G114" s="198"/>
      <c r="H114" s="199"/>
      <c r="I114" s="5" t="s">
        <v>126</v>
      </c>
      <c r="J114" s="136" t="s">
        <v>140</v>
      </c>
    </row>
    <row r="115" spans="1:10" ht="7.5" customHeight="1" thickBot="1" x14ac:dyDescent="0.3">
      <c r="A115" s="39"/>
      <c r="B115" s="34"/>
      <c r="D115" s="34"/>
      <c r="E115" s="34"/>
      <c r="F115" s="34"/>
      <c r="G115" s="34"/>
      <c r="H115" s="34"/>
      <c r="I115" s="34"/>
      <c r="J115" s="116"/>
    </row>
    <row r="116" spans="1:10" ht="17.25" customHeight="1" thickBot="1" x14ac:dyDescent="0.3">
      <c r="A116" s="39"/>
      <c r="B116" s="102" t="s">
        <v>102</v>
      </c>
      <c r="C116" s="127"/>
      <c r="E116" s="102"/>
      <c r="F116" s="99" t="s">
        <v>127</v>
      </c>
      <c r="G116" s="198"/>
      <c r="H116" s="199"/>
      <c r="I116" s="5" t="s">
        <v>128</v>
      </c>
      <c r="J116" s="136" t="s">
        <v>142</v>
      </c>
    </row>
    <row r="117" spans="1:10" ht="7.5" customHeight="1" thickBot="1" x14ac:dyDescent="0.3">
      <c r="A117" s="39"/>
      <c r="B117" s="34"/>
      <c r="D117" s="34"/>
      <c r="E117" s="34"/>
      <c r="F117" s="34"/>
      <c r="G117" s="34"/>
      <c r="H117" s="34"/>
      <c r="I117" s="34"/>
      <c r="J117" s="116"/>
    </row>
    <row r="118" spans="1:10" ht="17.25" customHeight="1" thickBot="1" x14ac:dyDescent="0.3">
      <c r="A118" s="39"/>
      <c r="B118" s="102" t="s">
        <v>111</v>
      </c>
      <c r="C118" s="127"/>
      <c r="E118" s="102"/>
      <c r="F118" s="99" t="s">
        <v>127</v>
      </c>
      <c r="G118" s="198"/>
      <c r="H118" s="199"/>
      <c r="I118" s="5" t="s">
        <v>129</v>
      </c>
      <c r="J118" s="136" t="s">
        <v>145</v>
      </c>
    </row>
    <row r="119" spans="1:10" ht="7.5" customHeight="1" thickBot="1" x14ac:dyDescent="0.3">
      <c r="A119" s="39"/>
      <c r="B119" s="34"/>
      <c r="D119" s="34"/>
      <c r="E119" s="34"/>
      <c r="F119" s="34"/>
      <c r="G119" s="34"/>
      <c r="H119" s="34"/>
      <c r="I119" s="34"/>
      <c r="J119" s="116"/>
    </row>
    <row r="120" spans="1:10" ht="17.25" customHeight="1" thickBot="1" x14ac:dyDescent="0.3">
      <c r="A120" s="39"/>
      <c r="B120" s="102" t="s">
        <v>112</v>
      </c>
      <c r="C120" s="127"/>
      <c r="E120" s="102"/>
      <c r="F120" s="99" t="s">
        <v>127</v>
      </c>
      <c r="G120" s="198"/>
      <c r="H120" s="199"/>
      <c r="I120" s="5" t="s">
        <v>128</v>
      </c>
      <c r="J120" s="136" t="s">
        <v>146</v>
      </c>
    </row>
    <row r="121" spans="1:10" ht="7.5" customHeight="1" thickBot="1" x14ac:dyDescent="0.3">
      <c r="A121" s="39"/>
      <c r="B121" s="34"/>
      <c r="D121" s="34"/>
      <c r="E121" s="34"/>
      <c r="F121" s="34"/>
      <c r="G121" s="34"/>
      <c r="H121" s="34"/>
      <c r="I121" s="34"/>
      <c r="J121" s="116"/>
    </row>
    <row r="122" spans="1:10" ht="17.25" customHeight="1" x14ac:dyDescent="0.25">
      <c r="A122" s="39"/>
      <c r="B122" s="41" t="s">
        <v>104</v>
      </c>
      <c r="C122" s="209"/>
      <c r="D122" s="210"/>
      <c r="E122" s="210"/>
      <c r="F122" s="210"/>
      <c r="G122" s="210"/>
      <c r="H122" s="210"/>
      <c r="I122" s="211"/>
      <c r="J122" s="116"/>
    </row>
    <row r="123" spans="1:10" ht="17.25" customHeight="1" thickBot="1" x14ac:dyDescent="0.3">
      <c r="A123" s="39"/>
      <c r="B123" s="41"/>
      <c r="C123" s="212"/>
      <c r="D123" s="213"/>
      <c r="E123" s="213"/>
      <c r="F123" s="213"/>
      <c r="G123" s="213"/>
      <c r="H123" s="213"/>
      <c r="I123" s="214"/>
      <c r="J123" s="116"/>
    </row>
    <row r="124" spans="1:10" ht="7.5" customHeight="1" x14ac:dyDescent="0.25">
      <c r="A124" s="39"/>
      <c r="B124" s="48"/>
      <c r="C124" s="41"/>
      <c r="D124" s="41"/>
      <c r="E124" s="34"/>
      <c r="F124" s="34"/>
      <c r="G124" s="34"/>
      <c r="H124" s="34"/>
      <c r="I124" s="34"/>
      <c r="J124" s="116"/>
    </row>
    <row r="125" spans="1:10" ht="17.25" customHeight="1" x14ac:dyDescent="0.25">
      <c r="A125" s="170" t="s">
        <v>159</v>
      </c>
      <c r="B125" s="171"/>
      <c r="C125" s="119"/>
      <c r="D125" s="119"/>
      <c r="E125" s="119"/>
      <c r="F125" s="119"/>
      <c r="G125" s="119"/>
      <c r="H125" s="119"/>
      <c r="I125" s="119"/>
      <c r="J125" s="122"/>
    </row>
    <row r="126" spans="1:10" ht="7.5" customHeight="1" thickBot="1" x14ac:dyDescent="0.3">
      <c r="A126" s="39"/>
      <c r="B126" s="48"/>
      <c r="C126" s="102"/>
      <c r="D126" s="102"/>
      <c r="E126" s="102"/>
      <c r="I126" s="99"/>
      <c r="J126" s="116"/>
    </row>
    <row r="127" spans="1:10" ht="17.25" customHeight="1" thickBot="1" x14ac:dyDescent="0.3">
      <c r="A127" s="39"/>
      <c r="B127" s="102" t="s">
        <v>113</v>
      </c>
      <c r="C127" s="127"/>
      <c r="E127" s="102"/>
      <c r="F127" s="99" t="s">
        <v>127</v>
      </c>
      <c r="G127" s="198"/>
      <c r="H127" s="199"/>
      <c r="I127" s="5" t="s">
        <v>131</v>
      </c>
      <c r="J127" s="136" t="s">
        <v>147</v>
      </c>
    </row>
    <row r="128" spans="1:10" ht="7.5" customHeight="1" thickBot="1" x14ac:dyDescent="0.3">
      <c r="A128" s="39"/>
      <c r="B128" s="34"/>
      <c r="D128" s="34"/>
      <c r="E128" s="34"/>
      <c r="G128" s="34"/>
      <c r="I128" s="100"/>
      <c r="J128" s="116"/>
    </row>
    <row r="129" spans="1:10" ht="17.25" customHeight="1" thickBot="1" x14ac:dyDescent="0.3">
      <c r="A129" s="39"/>
      <c r="B129" s="102" t="s">
        <v>114</v>
      </c>
      <c r="C129" s="127"/>
      <c r="E129" s="102"/>
      <c r="F129" s="99" t="s">
        <v>127</v>
      </c>
      <c r="G129" s="198"/>
      <c r="H129" s="199"/>
      <c r="I129" s="5" t="s">
        <v>131</v>
      </c>
      <c r="J129" s="136" t="s">
        <v>147</v>
      </c>
    </row>
    <row r="130" spans="1:10" ht="7.5" customHeight="1" thickBot="1" x14ac:dyDescent="0.3">
      <c r="A130" s="39"/>
      <c r="B130" s="34"/>
      <c r="D130" s="34"/>
      <c r="E130" s="34"/>
      <c r="G130" s="34"/>
      <c r="I130" s="100"/>
      <c r="J130" s="116"/>
    </row>
    <row r="131" spans="1:10" ht="17.25" customHeight="1" thickBot="1" x14ac:dyDescent="0.3">
      <c r="A131" s="39"/>
      <c r="B131" s="102" t="s">
        <v>115</v>
      </c>
      <c r="C131" s="127"/>
      <c r="E131" s="102"/>
      <c r="F131" s="99" t="s">
        <v>127</v>
      </c>
      <c r="G131" s="198"/>
      <c r="H131" s="199"/>
      <c r="I131" s="5" t="s">
        <v>132</v>
      </c>
      <c r="J131" s="136" t="s">
        <v>148</v>
      </c>
    </row>
    <row r="132" spans="1:10" ht="7.5" customHeight="1" thickBot="1" x14ac:dyDescent="0.3">
      <c r="A132" s="39"/>
      <c r="B132" s="34"/>
      <c r="D132" s="34"/>
      <c r="E132" s="34"/>
      <c r="F132" s="34"/>
      <c r="G132" s="34"/>
      <c r="H132" s="34"/>
      <c r="I132" s="34"/>
      <c r="J132" s="116"/>
    </row>
    <row r="133" spans="1:10" ht="17.25" customHeight="1" thickBot="1" x14ac:dyDescent="0.3">
      <c r="A133" s="39"/>
      <c r="B133" s="102" t="s">
        <v>116</v>
      </c>
      <c r="C133" s="127"/>
      <c r="E133" s="102"/>
      <c r="F133" s="99" t="s">
        <v>127</v>
      </c>
      <c r="G133" s="198"/>
      <c r="H133" s="199"/>
      <c r="I133" s="5" t="s">
        <v>133</v>
      </c>
      <c r="J133" s="136" t="s">
        <v>148</v>
      </c>
    </row>
    <row r="134" spans="1:10" ht="7.5" customHeight="1" thickBot="1" x14ac:dyDescent="0.3">
      <c r="A134" s="39"/>
      <c r="B134" s="34"/>
      <c r="D134" s="34"/>
      <c r="E134" s="34"/>
      <c r="F134" s="34"/>
      <c r="G134" s="34"/>
      <c r="H134" s="34"/>
      <c r="I134" s="34"/>
      <c r="J134" s="116"/>
    </row>
    <row r="135" spans="1:10" ht="17.25" customHeight="1" x14ac:dyDescent="0.25">
      <c r="A135" s="39"/>
      <c r="B135" s="41" t="s">
        <v>104</v>
      </c>
      <c r="C135" s="209"/>
      <c r="D135" s="210"/>
      <c r="E135" s="210"/>
      <c r="F135" s="210"/>
      <c r="G135" s="210"/>
      <c r="H135" s="210"/>
      <c r="I135" s="211"/>
      <c r="J135" s="116"/>
    </row>
    <row r="136" spans="1:10" ht="17.25" customHeight="1" thickBot="1" x14ac:dyDescent="0.3">
      <c r="A136" s="39"/>
      <c r="B136" s="41"/>
      <c r="C136" s="212"/>
      <c r="D136" s="213"/>
      <c r="E136" s="213"/>
      <c r="F136" s="213"/>
      <c r="G136" s="213"/>
      <c r="H136" s="213"/>
      <c r="I136" s="214"/>
      <c r="J136" s="116"/>
    </row>
    <row r="137" spans="1:10" ht="7.5" customHeight="1" x14ac:dyDescent="0.25">
      <c r="A137" s="39"/>
      <c r="B137" s="48"/>
      <c r="C137" s="41"/>
      <c r="D137" s="41"/>
      <c r="E137" s="34"/>
      <c r="F137" s="34"/>
      <c r="G137" s="34"/>
      <c r="H137" s="34"/>
      <c r="I137" s="34"/>
      <c r="J137" s="116"/>
    </row>
    <row r="138" spans="1:10" ht="17.25" customHeight="1" x14ac:dyDescent="0.25">
      <c r="A138" s="170" t="s">
        <v>160</v>
      </c>
      <c r="B138" s="171"/>
      <c r="C138" s="119"/>
      <c r="D138" s="119"/>
      <c r="E138" s="119"/>
      <c r="F138" s="119"/>
      <c r="G138" s="119"/>
      <c r="H138" s="119"/>
      <c r="I138" s="119"/>
      <c r="J138" s="122"/>
    </row>
    <row r="139" spans="1:10" ht="7.5" customHeight="1" thickBot="1" x14ac:dyDescent="0.3">
      <c r="A139" s="39"/>
      <c r="B139" s="48"/>
      <c r="C139" s="102"/>
      <c r="D139" s="102"/>
      <c r="E139" s="102"/>
      <c r="I139" s="99"/>
      <c r="J139" s="116"/>
    </row>
    <row r="140" spans="1:10" ht="17.25" customHeight="1" thickBot="1" x14ac:dyDescent="0.3">
      <c r="A140" s="39"/>
      <c r="B140" s="102" t="s">
        <v>117</v>
      </c>
      <c r="C140" s="127"/>
      <c r="E140" s="102"/>
      <c r="F140" s="99" t="s">
        <v>127</v>
      </c>
      <c r="G140" s="198"/>
      <c r="H140" s="199"/>
      <c r="I140" s="5" t="s">
        <v>130</v>
      </c>
      <c r="J140" s="136" t="s">
        <v>149</v>
      </c>
    </row>
    <row r="141" spans="1:10" ht="7.5" customHeight="1" thickBot="1" x14ac:dyDescent="0.3">
      <c r="A141" s="39"/>
      <c r="B141" s="34"/>
      <c r="D141" s="34"/>
      <c r="E141" s="34"/>
      <c r="G141" s="34"/>
      <c r="I141" s="100"/>
      <c r="J141" s="116"/>
    </row>
    <row r="142" spans="1:10" ht="17.25" customHeight="1" thickBot="1" x14ac:dyDescent="0.3">
      <c r="A142" s="39"/>
      <c r="B142" s="102" t="s">
        <v>118</v>
      </c>
      <c r="C142" s="127"/>
      <c r="E142" s="102"/>
      <c r="F142" s="99" t="s">
        <v>127</v>
      </c>
      <c r="G142" s="198"/>
      <c r="H142" s="199"/>
      <c r="I142" s="5" t="s">
        <v>228</v>
      </c>
      <c r="J142" s="136" t="s">
        <v>230</v>
      </c>
    </row>
    <row r="143" spans="1:10" ht="7.5" customHeight="1" thickBot="1" x14ac:dyDescent="0.3">
      <c r="A143" s="39"/>
      <c r="B143" s="34"/>
      <c r="D143" s="34"/>
      <c r="E143" s="34"/>
      <c r="G143" s="34"/>
      <c r="I143" s="100"/>
      <c r="J143" s="116"/>
    </row>
    <row r="144" spans="1:10" ht="17.25" customHeight="1" thickBot="1" x14ac:dyDescent="0.3">
      <c r="A144" s="39"/>
      <c r="B144" s="102" t="s">
        <v>119</v>
      </c>
      <c r="C144" s="127"/>
      <c r="E144" s="102"/>
      <c r="F144" s="99" t="s">
        <v>127</v>
      </c>
      <c r="G144" s="198"/>
      <c r="H144" s="199"/>
      <c r="I144" s="5" t="s">
        <v>128</v>
      </c>
      <c r="J144" s="136" t="s">
        <v>150</v>
      </c>
    </row>
    <row r="145" spans="1:10" ht="7.5" customHeight="1" thickBot="1" x14ac:dyDescent="0.3">
      <c r="A145" s="39"/>
      <c r="B145" s="34"/>
      <c r="D145" s="34"/>
      <c r="E145" s="34"/>
      <c r="F145" s="34"/>
      <c r="G145" s="34"/>
      <c r="H145" s="34"/>
      <c r="I145" s="34"/>
      <c r="J145" s="116"/>
    </row>
    <row r="146" spans="1:10" ht="17.25" customHeight="1" thickBot="1" x14ac:dyDescent="0.3">
      <c r="A146" s="39"/>
      <c r="B146" s="102" t="s">
        <v>120</v>
      </c>
      <c r="C146" s="127"/>
      <c r="E146" s="102"/>
      <c r="F146" s="99" t="s">
        <v>127</v>
      </c>
      <c r="G146" s="198"/>
      <c r="H146" s="199"/>
      <c r="I146" s="5" t="s">
        <v>128</v>
      </c>
      <c r="J146" s="136" t="s">
        <v>141</v>
      </c>
    </row>
    <row r="147" spans="1:10" ht="7.5" customHeight="1" thickBot="1" x14ac:dyDescent="0.3">
      <c r="A147" s="39"/>
      <c r="B147" s="34"/>
      <c r="D147" s="34"/>
      <c r="E147" s="34"/>
      <c r="F147" s="34"/>
      <c r="G147" s="34"/>
      <c r="H147" s="34"/>
      <c r="I147" s="34"/>
      <c r="J147" s="116"/>
    </row>
    <row r="148" spans="1:10" ht="17.25" customHeight="1" thickBot="1" x14ac:dyDescent="0.3">
      <c r="A148" s="39"/>
      <c r="B148" s="41" t="s">
        <v>104</v>
      </c>
      <c r="C148" s="200"/>
      <c r="D148" s="201"/>
      <c r="E148" s="201"/>
      <c r="F148" s="201"/>
      <c r="G148" s="201"/>
      <c r="H148" s="201"/>
      <c r="I148" s="202"/>
      <c r="J148" s="116"/>
    </row>
    <row r="149" spans="1:10" ht="7.5" customHeight="1" x14ac:dyDescent="0.25">
      <c r="A149" s="39"/>
      <c r="B149" s="48"/>
      <c r="C149" s="41"/>
      <c r="D149" s="41"/>
      <c r="E149" s="34"/>
      <c r="F149" s="34"/>
      <c r="G149" s="34"/>
      <c r="H149" s="34"/>
      <c r="I149" s="34"/>
      <c r="J149" s="116"/>
    </row>
    <row r="150" spans="1:10" ht="17.25" customHeight="1" x14ac:dyDescent="0.25">
      <c r="A150" s="170" t="s">
        <v>161</v>
      </c>
      <c r="B150" s="171"/>
      <c r="C150" s="117"/>
      <c r="D150" s="117"/>
      <c r="E150" s="121"/>
      <c r="F150" s="121"/>
      <c r="G150" s="121"/>
      <c r="H150" s="121"/>
      <c r="I150" s="121"/>
      <c r="J150" s="122"/>
    </row>
    <row r="151" spans="1:10" ht="7.5" customHeight="1" thickBot="1" x14ac:dyDescent="0.3">
      <c r="A151" s="39"/>
      <c r="B151" s="48"/>
      <c r="C151" s="41"/>
      <c r="D151" s="41"/>
      <c r="E151" s="34"/>
      <c r="F151" s="34"/>
      <c r="G151" s="34"/>
      <c r="H151" s="34"/>
      <c r="I151" s="34"/>
      <c r="J151" s="116"/>
    </row>
    <row r="152" spans="1:10" ht="17.25" customHeight="1" thickBot="1" x14ac:dyDescent="0.3">
      <c r="A152" s="39"/>
      <c r="B152" s="102" t="s">
        <v>121</v>
      </c>
      <c r="C152" s="127"/>
      <c r="E152" s="102"/>
      <c r="F152" s="99" t="s">
        <v>127</v>
      </c>
      <c r="G152" s="198"/>
      <c r="H152" s="199"/>
      <c r="I152" s="5" t="s">
        <v>229</v>
      </c>
      <c r="J152" s="136" t="s">
        <v>230</v>
      </c>
    </row>
    <row r="153" spans="1:10" ht="7.5" customHeight="1" thickBot="1" x14ac:dyDescent="0.3">
      <c r="A153" s="39"/>
      <c r="B153" s="34"/>
      <c r="D153" s="34"/>
      <c r="E153" s="34"/>
      <c r="G153" s="34"/>
      <c r="I153" s="100"/>
      <c r="J153" s="116"/>
    </row>
    <row r="154" spans="1:10" ht="17.25" customHeight="1" thickBot="1" x14ac:dyDescent="0.3">
      <c r="A154" s="39"/>
      <c r="B154" s="102" t="s">
        <v>122</v>
      </c>
      <c r="C154" s="127"/>
      <c r="E154" s="102"/>
      <c r="F154" s="99" t="s">
        <v>127</v>
      </c>
      <c r="G154" s="198"/>
      <c r="H154" s="199"/>
      <c r="I154" s="5" t="s">
        <v>130</v>
      </c>
      <c r="J154" s="136" t="s">
        <v>151</v>
      </c>
    </row>
    <row r="155" spans="1:10" ht="7.5" customHeight="1" thickBot="1" x14ac:dyDescent="0.3">
      <c r="A155" s="39"/>
      <c r="B155" s="34"/>
      <c r="D155" s="34"/>
      <c r="E155" s="34"/>
      <c r="G155" s="34"/>
      <c r="I155" s="100"/>
      <c r="J155" s="116"/>
    </row>
    <row r="156" spans="1:10" ht="17.25" customHeight="1" thickBot="1" x14ac:dyDescent="0.3">
      <c r="A156" s="39"/>
      <c r="B156" s="102" t="s">
        <v>123</v>
      </c>
      <c r="C156" s="127"/>
      <c r="E156" s="102"/>
      <c r="F156" s="99" t="s">
        <v>127</v>
      </c>
      <c r="G156" s="198"/>
      <c r="H156" s="199"/>
      <c r="I156" s="5" t="s">
        <v>130</v>
      </c>
      <c r="J156" s="136" t="s">
        <v>151</v>
      </c>
    </row>
    <row r="157" spans="1:10" ht="7.5" customHeight="1" thickBot="1" x14ac:dyDescent="0.3">
      <c r="A157" s="39"/>
      <c r="B157" s="34"/>
      <c r="D157" s="34"/>
      <c r="E157" s="34"/>
      <c r="F157" s="34"/>
      <c r="G157" s="34"/>
      <c r="H157" s="34"/>
      <c r="I157" s="34"/>
      <c r="J157" s="116"/>
    </row>
    <row r="158" spans="1:10" ht="17.25" customHeight="1" x14ac:dyDescent="0.25">
      <c r="A158" s="39"/>
      <c r="B158" s="41" t="s">
        <v>104</v>
      </c>
      <c r="C158" s="192"/>
      <c r="D158" s="193"/>
      <c r="E158" s="193"/>
      <c r="F158" s="193"/>
      <c r="G158" s="193"/>
      <c r="H158" s="193"/>
      <c r="I158" s="194"/>
      <c r="J158" s="116"/>
    </row>
    <row r="159" spans="1:10" ht="17.25" customHeight="1" thickBot="1" x14ac:dyDescent="0.3">
      <c r="A159" s="39"/>
      <c r="B159" s="48"/>
      <c r="C159" s="195"/>
      <c r="D159" s="196"/>
      <c r="E159" s="196"/>
      <c r="F159" s="196"/>
      <c r="G159" s="196"/>
      <c r="H159" s="196"/>
      <c r="I159" s="197"/>
      <c r="J159" s="116"/>
    </row>
    <row r="160" spans="1:10" ht="7.5" customHeight="1" x14ac:dyDescent="0.25">
      <c r="A160" s="39"/>
      <c r="B160" s="48"/>
      <c r="C160" s="41"/>
      <c r="D160" s="41"/>
      <c r="E160" s="34"/>
      <c r="F160" s="34"/>
      <c r="G160" s="34"/>
      <c r="H160" s="34"/>
      <c r="I160" s="34"/>
      <c r="J160" s="116"/>
    </row>
    <row r="161" spans="1:16" ht="17.25" customHeight="1" x14ac:dyDescent="0.25">
      <c r="A161" s="170" t="s">
        <v>162</v>
      </c>
      <c r="B161" s="171"/>
      <c r="C161" s="117"/>
      <c r="D161" s="117"/>
      <c r="E161" s="121"/>
      <c r="F161" s="121"/>
      <c r="G161" s="121"/>
      <c r="H161" s="121"/>
      <c r="I161" s="121"/>
      <c r="J161" s="122"/>
    </row>
    <row r="162" spans="1:16" ht="7.5" customHeight="1" thickBot="1" x14ac:dyDescent="0.3">
      <c r="A162" s="39"/>
      <c r="B162" s="48"/>
      <c r="C162" s="41"/>
      <c r="D162" s="41"/>
      <c r="E162" s="34"/>
      <c r="F162" s="34"/>
      <c r="G162" s="34"/>
      <c r="H162" s="34"/>
      <c r="I162" s="34"/>
      <c r="J162" s="116"/>
    </row>
    <row r="163" spans="1:16" ht="17.25" customHeight="1" thickBot="1" x14ac:dyDescent="0.3">
      <c r="A163" s="39"/>
      <c r="B163" s="102" t="s">
        <v>124</v>
      </c>
      <c r="C163" s="127"/>
      <c r="E163" s="102"/>
      <c r="F163" s="99" t="s">
        <v>127</v>
      </c>
      <c r="G163" s="198"/>
      <c r="H163" s="199"/>
      <c r="I163" s="5" t="s">
        <v>128</v>
      </c>
      <c r="J163" s="136" t="s">
        <v>142</v>
      </c>
    </row>
    <row r="164" spans="1:16" ht="7.5" customHeight="1" thickBot="1" x14ac:dyDescent="0.3">
      <c r="A164" s="39"/>
      <c r="B164" s="34"/>
      <c r="D164" s="34"/>
      <c r="E164" s="34"/>
      <c r="G164" s="34"/>
      <c r="I164" s="100"/>
      <c r="J164" s="116"/>
    </row>
    <row r="165" spans="1:16" ht="17.25" customHeight="1" thickBot="1" x14ac:dyDescent="0.3">
      <c r="A165" s="39"/>
      <c r="B165" s="102" t="s">
        <v>125</v>
      </c>
      <c r="C165" s="127"/>
      <c r="E165" s="102"/>
      <c r="F165" s="99" t="s">
        <v>127</v>
      </c>
      <c r="G165" s="198"/>
      <c r="H165" s="199"/>
      <c r="I165" s="5" t="s">
        <v>126</v>
      </c>
      <c r="J165" s="136" t="s">
        <v>139</v>
      </c>
    </row>
    <row r="166" spans="1:16" ht="7.5" customHeight="1" thickBot="1" x14ac:dyDescent="0.3">
      <c r="A166" s="39"/>
      <c r="B166" s="34"/>
      <c r="D166" s="34"/>
      <c r="E166" s="34"/>
      <c r="G166" s="34"/>
      <c r="I166" s="100"/>
      <c r="J166" s="116"/>
    </row>
    <row r="167" spans="1:16" ht="17.25" customHeight="1" x14ac:dyDescent="0.25">
      <c r="A167" s="39"/>
      <c r="B167" s="41" t="s">
        <v>104</v>
      </c>
      <c r="C167" s="192"/>
      <c r="D167" s="193"/>
      <c r="E167" s="193"/>
      <c r="F167" s="193"/>
      <c r="G167" s="193"/>
      <c r="H167" s="193"/>
      <c r="I167" s="194"/>
      <c r="J167" s="116"/>
    </row>
    <row r="168" spans="1:16" ht="17.25" customHeight="1" thickBot="1" x14ac:dyDescent="0.3">
      <c r="A168" s="39"/>
      <c r="B168" s="48"/>
      <c r="C168" s="195"/>
      <c r="D168" s="196"/>
      <c r="E168" s="196"/>
      <c r="F168" s="196"/>
      <c r="G168" s="196"/>
      <c r="H168" s="196"/>
      <c r="I168" s="197"/>
      <c r="J168" s="116"/>
    </row>
    <row r="169" spans="1:16" ht="7.5" customHeight="1" x14ac:dyDescent="0.25">
      <c r="A169" s="39"/>
      <c r="B169" s="48"/>
      <c r="C169" s="41"/>
      <c r="D169" s="41"/>
      <c r="E169" s="34"/>
      <c r="F169" s="34"/>
      <c r="G169" s="34"/>
      <c r="H169" s="34"/>
      <c r="I169" s="34"/>
      <c r="J169" s="116"/>
    </row>
    <row r="170" spans="1:16" ht="17.25" customHeight="1" x14ac:dyDescent="0.25">
      <c r="A170" s="185" t="s">
        <v>33</v>
      </c>
      <c r="B170" s="186"/>
      <c r="C170" s="93"/>
      <c r="D170" s="93"/>
      <c r="E170" s="93"/>
      <c r="F170" s="93"/>
      <c r="G170" s="93"/>
      <c r="H170" s="93"/>
      <c r="I170" s="93"/>
      <c r="J170" s="112"/>
    </row>
    <row r="171" spans="1:16" ht="7.5" customHeight="1" x14ac:dyDescent="0.25">
      <c r="A171" s="35"/>
      <c r="B171" s="33"/>
      <c r="C171" s="33"/>
      <c r="D171" s="33"/>
      <c r="E171" s="33"/>
      <c r="F171" s="33"/>
      <c r="G171" s="33"/>
      <c r="H171" s="33"/>
      <c r="I171" s="33"/>
      <c r="J171" s="108"/>
    </row>
    <row r="172" spans="1:16" ht="17.25" customHeight="1" x14ac:dyDescent="0.25">
      <c r="A172" s="170" t="s">
        <v>163</v>
      </c>
      <c r="B172" s="171"/>
      <c r="C172" s="119"/>
      <c r="D172" s="119"/>
      <c r="E172" s="119"/>
      <c r="F172" s="119"/>
      <c r="G172" s="119"/>
      <c r="H172" s="119"/>
      <c r="I172" s="119"/>
      <c r="J172" s="118"/>
      <c r="L172" s="166" t="s">
        <v>177</v>
      </c>
      <c r="M172" s="166"/>
      <c r="N172" s="166"/>
      <c r="O172" s="166"/>
      <c r="P172" s="166"/>
    </row>
    <row r="173" spans="1:16" ht="7.5" customHeight="1" thickBot="1" x14ac:dyDescent="0.3">
      <c r="A173" s="59"/>
      <c r="B173" s="14"/>
      <c r="J173" s="110"/>
      <c r="L173" s="166"/>
      <c r="M173" s="166"/>
      <c r="N173" s="166"/>
      <c r="O173" s="166"/>
      <c r="P173" s="166"/>
    </row>
    <row r="174" spans="1:16" ht="17.25" customHeight="1" thickBot="1" x14ac:dyDescent="0.3">
      <c r="A174" s="59"/>
      <c r="B174" s="14" t="s">
        <v>81</v>
      </c>
      <c r="C174" s="167"/>
      <c r="D174" s="168"/>
      <c r="E174" s="168"/>
      <c r="F174" s="168"/>
      <c r="G174" s="168"/>
      <c r="H174" s="168"/>
      <c r="I174" s="169"/>
      <c r="J174" s="136" t="s">
        <v>76</v>
      </c>
      <c r="L174" s="166"/>
      <c r="M174" s="166"/>
      <c r="N174" s="166"/>
      <c r="O174" s="166"/>
      <c r="P174" s="166"/>
    </row>
    <row r="175" spans="1:16" ht="7.5" customHeight="1" thickBot="1" x14ac:dyDescent="0.3">
      <c r="A175" s="59"/>
      <c r="B175" s="14"/>
      <c r="C175" s="32"/>
      <c r="D175" s="32"/>
      <c r="E175" s="32"/>
      <c r="F175" s="32"/>
      <c r="G175" s="32"/>
      <c r="H175" s="32"/>
      <c r="I175" s="32"/>
      <c r="J175" s="110"/>
      <c r="L175" s="166"/>
      <c r="M175" s="166"/>
      <c r="N175" s="166"/>
      <c r="O175" s="166"/>
      <c r="P175" s="166"/>
    </row>
    <row r="176" spans="1:16" ht="17.25" customHeight="1" thickBot="1" x14ac:dyDescent="0.3">
      <c r="A176" s="59"/>
      <c r="B176" s="14" t="s">
        <v>82</v>
      </c>
      <c r="C176" s="172"/>
      <c r="D176" s="173"/>
      <c r="E176" s="41" t="s">
        <v>36</v>
      </c>
      <c r="F176" s="41"/>
      <c r="G176" s="41"/>
      <c r="H176" s="41"/>
      <c r="I176" s="41"/>
      <c r="J176" s="136" t="s">
        <v>152</v>
      </c>
      <c r="L176" s="166"/>
      <c r="M176" s="166"/>
      <c r="N176" s="166"/>
      <c r="O176" s="166"/>
      <c r="P176" s="166"/>
    </row>
    <row r="177" spans="1:10" ht="7.5" customHeight="1" thickBot="1" x14ac:dyDescent="0.3">
      <c r="A177" s="59"/>
      <c r="B177" s="14"/>
      <c r="C177" s="41"/>
      <c r="D177" s="41"/>
      <c r="E177" s="41"/>
      <c r="F177" s="41"/>
      <c r="G177" s="41"/>
      <c r="H177" s="41"/>
      <c r="I177" s="41"/>
      <c r="J177" s="110"/>
    </row>
    <row r="178" spans="1:10" ht="17.25" customHeight="1" thickBot="1" x14ac:dyDescent="0.3">
      <c r="A178" s="59"/>
      <c r="B178" s="14" t="s">
        <v>85</v>
      </c>
      <c r="C178" s="167"/>
      <c r="D178" s="168"/>
      <c r="E178" s="168"/>
      <c r="F178" s="168"/>
      <c r="G178" s="168"/>
      <c r="H178" s="168"/>
      <c r="I178" s="169"/>
      <c r="J178" s="136" t="s">
        <v>93</v>
      </c>
    </row>
    <row r="179" spans="1:10" ht="7.5" customHeight="1" thickBot="1" x14ac:dyDescent="0.3">
      <c r="A179" s="39"/>
      <c r="B179" s="14"/>
      <c r="C179" s="32"/>
      <c r="D179" s="32"/>
      <c r="E179" s="32"/>
      <c r="F179" s="32"/>
      <c r="G179" s="32"/>
      <c r="H179" s="32"/>
      <c r="I179" s="32"/>
      <c r="J179" s="110"/>
    </row>
    <row r="180" spans="1:10" ht="17.25" customHeight="1" thickBot="1" x14ac:dyDescent="0.3">
      <c r="A180" s="59"/>
      <c r="B180" s="14" t="s">
        <v>83</v>
      </c>
      <c r="C180" s="167"/>
      <c r="D180" s="168"/>
      <c r="E180" s="168"/>
      <c r="F180" s="168"/>
      <c r="G180" s="168"/>
      <c r="H180" s="168"/>
      <c r="I180" s="169"/>
      <c r="J180" s="136" t="s">
        <v>178</v>
      </c>
    </row>
    <row r="181" spans="1:10" ht="7.5" customHeight="1" thickBot="1" x14ac:dyDescent="0.3">
      <c r="A181" s="39"/>
      <c r="B181" s="14"/>
      <c r="C181" s="32"/>
      <c r="D181" s="32"/>
      <c r="E181" s="32"/>
      <c r="F181" s="32"/>
      <c r="G181" s="32"/>
      <c r="H181" s="32"/>
      <c r="I181" s="32"/>
      <c r="J181" s="110"/>
    </row>
    <row r="182" spans="1:10" ht="17.25" customHeight="1" thickBot="1" x14ac:dyDescent="0.3">
      <c r="A182" s="59"/>
      <c r="B182" s="14" t="s">
        <v>84</v>
      </c>
      <c r="C182" s="172"/>
      <c r="D182" s="173"/>
      <c r="E182" s="41" t="s">
        <v>36</v>
      </c>
      <c r="F182" s="41"/>
      <c r="G182" s="41"/>
      <c r="H182" s="41"/>
      <c r="I182" s="41"/>
      <c r="J182" s="136" t="s">
        <v>153</v>
      </c>
    </row>
    <row r="183" spans="1:10" ht="7.5" customHeight="1" thickBot="1" x14ac:dyDescent="0.3">
      <c r="A183" s="59"/>
      <c r="B183" s="14"/>
      <c r="C183" s="41"/>
      <c r="D183" s="41"/>
      <c r="E183" s="41"/>
      <c r="F183" s="41"/>
      <c r="G183" s="41"/>
      <c r="H183" s="41"/>
      <c r="I183" s="41"/>
      <c r="J183" s="110"/>
    </row>
    <row r="184" spans="1:10" ht="17.25" customHeight="1" thickBot="1" x14ac:dyDescent="0.3">
      <c r="A184" s="59"/>
      <c r="B184" s="14" t="s">
        <v>86</v>
      </c>
      <c r="C184" s="167"/>
      <c r="D184" s="168"/>
      <c r="E184" s="168"/>
      <c r="F184" s="168"/>
      <c r="G184" s="168"/>
      <c r="H184" s="168"/>
      <c r="I184" s="169"/>
      <c r="J184" s="136" t="s">
        <v>89</v>
      </c>
    </row>
    <row r="185" spans="1:10" ht="7.5" customHeight="1" x14ac:dyDescent="0.25">
      <c r="A185" s="39"/>
      <c r="B185" s="48"/>
      <c r="C185" s="48"/>
      <c r="D185" s="48"/>
      <c r="E185" s="48"/>
      <c r="F185" s="48"/>
      <c r="G185" s="48"/>
      <c r="H185" s="48"/>
      <c r="I185" s="48"/>
      <c r="J185" s="110"/>
    </row>
    <row r="186" spans="1:10" ht="17.25" customHeight="1" x14ac:dyDescent="0.25">
      <c r="A186" s="170" t="s">
        <v>164</v>
      </c>
      <c r="B186" s="171"/>
      <c r="C186" s="119"/>
      <c r="D186" s="119"/>
      <c r="E186" s="119"/>
      <c r="F186" s="119"/>
      <c r="G186" s="119"/>
      <c r="H186" s="119"/>
      <c r="I186" s="119"/>
      <c r="J186" s="118"/>
    </row>
    <row r="187" spans="1:10" ht="7.5" customHeight="1" thickBot="1" x14ac:dyDescent="0.3">
      <c r="A187" s="59"/>
      <c r="B187" s="14"/>
      <c r="C187" s="32"/>
      <c r="D187" s="32"/>
      <c r="E187" s="32"/>
      <c r="F187" s="32"/>
      <c r="G187" s="32"/>
      <c r="H187" s="32"/>
      <c r="I187" s="32"/>
      <c r="J187" s="110"/>
    </row>
    <row r="188" spans="1:10" ht="17.25" customHeight="1" thickBot="1" x14ac:dyDescent="0.3">
      <c r="A188" s="59"/>
      <c r="B188" s="14" t="s">
        <v>77</v>
      </c>
      <c r="C188" s="167"/>
      <c r="D188" s="168"/>
      <c r="E188" s="168"/>
      <c r="F188" s="168"/>
      <c r="G188" s="168"/>
      <c r="H188" s="168"/>
      <c r="I188" s="169"/>
      <c r="J188" s="136" t="s">
        <v>76</v>
      </c>
    </row>
    <row r="189" spans="1:10" ht="7.5" customHeight="1" thickBot="1" x14ac:dyDescent="0.3">
      <c r="A189" s="59"/>
      <c r="B189" s="14"/>
      <c r="C189" s="32"/>
      <c r="D189" s="32"/>
      <c r="E189" s="32"/>
      <c r="F189" s="32"/>
      <c r="G189" s="32"/>
      <c r="H189" s="32"/>
      <c r="I189" s="32"/>
      <c r="J189" s="110"/>
    </row>
    <row r="190" spans="1:10" ht="17.25" customHeight="1" thickBot="1" x14ac:dyDescent="0.3">
      <c r="A190" s="59"/>
      <c r="B190" s="14" t="s">
        <v>78</v>
      </c>
      <c r="C190" s="172"/>
      <c r="D190" s="173"/>
      <c r="E190" s="41" t="s">
        <v>36</v>
      </c>
      <c r="F190" s="41"/>
      <c r="G190" s="41"/>
      <c r="H190" s="41"/>
      <c r="I190" s="41"/>
      <c r="J190" s="136" t="s">
        <v>152</v>
      </c>
    </row>
    <row r="191" spans="1:10" ht="7.5" customHeight="1" thickBot="1" x14ac:dyDescent="0.3">
      <c r="A191" s="59"/>
      <c r="B191" s="14"/>
      <c r="C191" s="41"/>
      <c r="D191" s="41"/>
      <c r="E191" s="41"/>
      <c r="F191" s="41"/>
      <c r="G191" s="41"/>
      <c r="H191" s="41"/>
      <c r="I191" s="41"/>
      <c r="J191" s="110"/>
    </row>
    <row r="192" spans="1:10" ht="17.25" customHeight="1" thickBot="1" x14ac:dyDescent="0.3">
      <c r="A192" s="59"/>
      <c r="B192" s="14" t="s">
        <v>87</v>
      </c>
      <c r="C192" s="167"/>
      <c r="D192" s="168"/>
      <c r="E192" s="168"/>
      <c r="F192" s="168"/>
      <c r="G192" s="168"/>
      <c r="H192" s="168"/>
      <c r="I192" s="169"/>
      <c r="J192" s="136" t="s">
        <v>89</v>
      </c>
    </row>
    <row r="193" spans="1:10" ht="7.5" customHeight="1" x14ac:dyDescent="0.25">
      <c r="A193" s="59"/>
      <c r="B193" s="14"/>
      <c r="C193" s="32"/>
      <c r="D193" s="32"/>
      <c r="E193" s="32"/>
      <c r="F193" s="32"/>
      <c r="G193" s="32"/>
      <c r="H193" s="32"/>
      <c r="I193" s="32"/>
      <c r="J193" s="110"/>
    </row>
    <row r="194" spans="1:10" ht="7.5" customHeight="1" thickBot="1" x14ac:dyDescent="0.3">
      <c r="A194" s="59"/>
      <c r="B194" s="14"/>
      <c r="C194" s="32"/>
      <c r="D194" s="32"/>
      <c r="E194" s="32"/>
      <c r="F194" s="32"/>
      <c r="G194" s="32"/>
      <c r="H194" s="32"/>
      <c r="I194" s="32"/>
      <c r="J194" s="110"/>
    </row>
    <row r="195" spans="1:10" ht="17.25" customHeight="1" thickBot="1" x14ac:dyDescent="0.3">
      <c r="A195" s="59"/>
      <c r="B195" s="14" t="s">
        <v>79</v>
      </c>
      <c r="C195" s="167"/>
      <c r="D195" s="168"/>
      <c r="E195" s="168"/>
      <c r="F195" s="168"/>
      <c r="G195" s="168"/>
      <c r="H195" s="168"/>
      <c r="I195" s="169"/>
      <c r="J195" s="136" t="s">
        <v>178</v>
      </c>
    </row>
    <row r="196" spans="1:10" ht="7.5" customHeight="1" thickBot="1" x14ac:dyDescent="0.3">
      <c r="A196" s="59"/>
      <c r="B196" s="14"/>
      <c r="C196" s="32"/>
      <c r="D196" s="32"/>
      <c r="E196" s="32"/>
      <c r="F196" s="32"/>
      <c r="G196" s="32"/>
      <c r="H196" s="32"/>
      <c r="I196" s="32"/>
      <c r="J196" s="110"/>
    </row>
    <row r="197" spans="1:10" ht="17.25" customHeight="1" thickBot="1" x14ac:dyDescent="0.3">
      <c r="A197" s="59"/>
      <c r="B197" s="14" t="s">
        <v>80</v>
      </c>
      <c r="C197" s="172"/>
      <c r="D197" s="173"/>
      <c r="E197" s="41" t="s">
        <v>36</v>
      </c>
      <c r="F197" s="41"/>
      <c r="G197" s="41"/>
      <c r="H197" s="41"/>
      <c r="I197" s="41"/>
      <c r="J197" s="136" t="s">
        <v>153</v>
      </c>
    </row>
    <row r="198" spans="1:10" ht="7.5" customHeight="1" thickBot="1" x14ac:dyDescent="0.3">
      <c r="A198" s="59"/>
      <c r="B198" s="14"/>
      <c r="C198" s="41"/>
      <c r="D198" s="41"/>
      <c r="E198" s="41"/>
      <c r="F198" s="41"/>
      <c r="G198" s="41"/>
      <c r="H198" s="41"/>
      <c r="I198" s="41"/>
      <c r="J198" s="110"/>
    </row>
    <row r="199" spans="1:10" ht="17.25" customHeight="1" thickBot="1" x14ac:dyDescent="0.3">
      <c r="A199" s="59"/>
      <c r="B199" s="14" t="s">
        <v>88</v>
      </c>
      <c r="C199" s="167"/>
      <c r="D199" s="168"/>
      <c r="E199" s="168"/>
      <c r="F199" s="168"/>
      <c r="G199" s="168"/>
      <c r="H199" s="168"/>
      <c r="I199" s="169"/>
      <c r="J199" s="136" t="s">
        <v>179</v>
      </c>
    </row>
    <row r="200" spans="1:10" ht="7.5" customHeight="1" x14ac:dyDescent="0.25">
      <c r="A200" s="103"/>
      <c r="B200" s="104"/>
      <c r="C200" s="105"/>
      <c r="D200" s="105"/>
      <c r="E200" s="105"/>
      <c r="F200" s="105"/>
      <c r="G200" s="105"/>
      <c r="H200" s="105"/>
      <c r="I200" s="105"/>
      <c r="J200" s="111"/>
    </row>
  </sheetData>
  <sheetProtection selectLockedCells="1"/>
  <mergeCells count="108">
    <mergeCell ref="G165:H165"/>
    <mergeCell ref="G127:H127"/>
    <mergeCell ref="G129:H129"/>
    <mergeCell ref="G131:H131"/>
    <mergeCell ref="G133:H133"/>
    <mergeCell ref="G140:H140"/>
    <mergeCell ref="L69:P73"/>
    <mergeCell ref="L75:P79"/>
    <mergeCell ref="A79:J79"/>
    <mergeCell ref="L81:P89"/>
    <mergeCell ref="C135:I136"/>
    <mergeCell ref="C122:I123"/>
    <mergeCell ref="C97:I98"/>
    <mergeCell ref="A81:B81"/>
    <mergeCell ref="G152:H152"/>
    <mergeCell ref="G106:H106"/>
    <mergeCell ref="G108:H108"/>
    <mergeCell ref="G110:H110"/>
    <mergeCell ref="G112:H112"/>
    <mergeCell ref="A75:B75"/>
    <mergeCell ref="C77:I77"/>
    <mergeCell ref="G93:H93"/>
    <mergeCell ref="G95:H95"/>
    <mergeCell ref="G144:H144"/>
    <mergeCell ref="G120:H120"/>
    <mergeCell ref="G154:H154"/>
    <mergeCell ref="G156:H156"/>
    <mergeCell ref="G163:H163"/>
    <mergeCell ref="L16:P20"/>
    <mergeCell ref="L30:P37"/>
    <mergeCell ref="O41:P45"/>
    <mergeCell ref="C57:I57"/>
    <mergeCell ref="L22:P28"/>
    <mergeCell ref="G26:I26"/>
    <mergeCell ref="L49:P53"/>
    <mergeCell ref="L57:P65"/>
    <mergeCell ref="A32:B32"/>
    <mergeCell ref="C49:I49"/>
    <mergeCell ref="E28:F28"/>
    <mergeCell ref="G28:H28"/>
    <mergeCell ref="C44:I44"/>
    <mergeCell ref="A63:B63"/>
    <mergeCell ref="C59:I59"/>
    <mergeCell ref="C61:I61"/>
    <mergeCell ref="G118:H118"/>
    <mergeCell ref="A170:B170"/>
    <mergeCell ref="A65:B65"/>
    <mergeCell ref="C67:I67"/>
    <mergeCell ref="C71:D71"/>
    <mergeCell ref="C73:D73"/>
    <mergeCell ref="F73:H73"/>
    <mergeCell ref="C69:I69"/>
    <mergeCell ref="C167:I168"/>
    <mergeCell ref="A100:B100"/>
    <mergeCell ref="A125:B125"/>
    <mergeCell ref="A138:B138"/>
    <mergeCell ref="A150:B150"/>
    <mergeCell ref="A161:B161"/>
    <mergeCell ref="G83:H83"/>
    <mergeCell ref="G85:H85"/>
    <mergeCell ref="G87:H87"/>
    <mergeCell ref="G89:H89"/>
    <mergeCell ref="G91:H91"/>
    <mergeCell ref="C158:I159"/>
    <mergeCell ref="C148:I148"/>
    <mergeCell ref="G142:H142"/>
    <mergeCell ref="G146:H146"/>
    <mergeCell ref="G114:H114"/>
    <mergeCell ref="G116:H116"/>
    <mergeCell ref="A4:J4"/>
    <mergeCell ref="C55:I55"/>
    <mergeCell ref="A20:B20"/>
    <mergeCell ref="G22:H22"/>
    <mergeCell ref="C22:D22"/>
    <mergeCell ref="E22:F22"/>
    <mergeCell ref="C24:D24"/>
    <mergeCell ref="E24:F24"/>
    <mergeCell ref="G24:H24"/>
    <mergeCell ref="C28:D28"/>
    <mergeCell ref="C51:I51"/>
    <mergeCell ref="C7:I7"/>
    <mergeCell ref="A7:B7"/>
    <mergeCell ref="A47:B47"/>
    <mergeCell ref="A8:B8"/>
    <mergeCell ref="A30:B30"/>
    <mergeCell ref="C39:I39"/>
    <mergeCell ref="C12:I12"/>
    <mergeCell ref="C14:I14"/>
    <mergeCell ref="C16:I16"/>
    <mergeCell ref="C34:I34"/>
    <mergeCell ref="C18:I18"/>
    <mergeCell ref="A42:B42"/>
    <mergeCell ref="A37:B37"/>
    <mergeCell ref="L172:P176"/>
    <mergeCell ref="C192:I192"/>
    <mergeCell ref="C199:I199"/>
    <mergeCell ref="A186:B186"/>
    <mergeCell ref="A172:B172"/>
    <mergeCell ref="C184:I184"/>
    <mergeCell ref="C188:I188"/>
    <mergeCell ref="C195:I195"/>
    <mergeCell ref="C190:D190"/>
    <mergeCell ref="C197:D197"/>
    <mergeCell ref="C180:I180"/>
    <mergeCell ref="C174:I174"/>
    <mergeCell ref="C176:D176"/>
    <mergeCell ref="C182:D182"/>
    <mergeCell ref="C178:I178"/>
  </mergeCells>
  <phoneticPr fontId="9"/>
  <dataValidations count="14">
    <dataValidation type="whole" allowBlank="1" showInputMessage="1" showErrorMessage="1" errorTitle="西暦の入力" error="4桁の西暦で記載下さい" sqref="C10:C11" xr:uid="{00000000-0002-0000-0000-000000000000}">
      <formula1>1900</formula1>
      <formula2>2100</formula2>
    </dataValidation>
    <dataValidation type="list" allowBlank="1" showInputMessage="1" showErrorMessage="1" errorTitle="月の入力" error="月を選択して下さい" sqref="E10:E11" xr:uid="{00000000-0002-0000-0000-000001000000}">
      <formula1>"1,2,3,4,5,6,7,8,9,10,11,12"</formula1>
    </dataValidation>
    <dataValidation type="list" allowBlank="1" showInputMessage="1" showErrorMessage="1" errorTitle="日にちの入力" error="日にちを選択して下さい" sqref="G10:G11" xr:uid="{00000000-0002-0000-0000-000002000000}">
      <formula1>"1,2,3,4,5,6,7,8,9,10,11,12,13,14,15,16,17,18,19,20,21,22,23,24,25,26,27,28,29,30,31"</formula1>
    </dataValidation>
    <dataValidation type="list" allowBlank="1" showInputMessage="1" showErrorMessage="1" sqref="C53" xr:uid="{00000000-0002-0000-0000-000003000000}">
      <formula1>"○,-"</formula1>
    </dataValidation>
    <dataValidation type="list" allowBlank="1" showInputMessage="1" showErrorMessage="1" sqref="C73:D73" xr:uid="{00000000-0002-0000-0000-000004000000}">
      <formula1>"徒歩,車両"</formula1>
    </dataValidation>
    <dataValidation type="list" allowBlank="1" showInputMessage="1" showErrorMessage="1" sqref="C176:D176 C190:D190 C182:D182 C197:D197" xr:uid="{00000000-0002-0000-0000-000005000000}">
      <formula1>"１,２,３,４,５,６,７,８,９,１０,１１,１２"</formula1>
    </dataValidation>
    <dataValidation type="list" allowBlank="1" showInputMessage="1" sqref="C178:I178 C184:I184" xr:uid="{00000000-0002-0000-0000-000006000000}">
      <formula1>"防災情報及び避難誘導,防災情報,避難誘導"</formula1>
    </dataValidation>
    <dataValidation type="list" allowBlank="1" showInputMessage="1" sqref="C174:I174 C180:I180 C188:I188 C195:I195" xr:uid="{00000000-0002-0000-0000-000007000000}">
      <formula1>"新規採用の従業員,全従業員"</formula1>
    </dataValidation>
    <dataValidation type="list" allowBlank="1" showInputMessage="1" sqref="C192:I192 C199:I199" xr:uid="{00000000-0002-0000-0000-000008000000}">
      <formula1>"避難誘導,情報収集・伝達,情報収集・伝達及び避難誘導"</formula1>
    </dataValidation>
    <dataValidation type="list" allowBlank="1" showInputMessage="1" sqref="C49:I49" xr:uid="{00000000-0002-0000-0000-000009000000}">
      <formula1>"防災メール,防災アプリ,SNS"</formula1>
    </dataValidation>
    <dataValidation type="list" allowBlank="1" showInputMessage="1" showErrorMessage="1" sqref="G26:I26" xr:uid="{00000000-0002-0000-0000-00000A000000}">
      <formula1>"平日と同じ,平日と異なる"</formula1>
    </dataValidation>
    <dataValidation operator="greaterThanOrEqual" allowBlank="1" showInputMessage="1" showErrorMessage="1" sqref="G83 G85 G87 G89 G91 G93 G95 G118 G120 G106 G108 G110 G112 G114 G116 G127 G129 G131 G133 G140 G142 G144 G146 G152 G154 G156 G163 G165" xr:uid="{00000000-0002-0000-0000-00000B000000}"/>
    <dataValidation type="list" allowBlank="1" showInputMessage="1" showErrorMessage="1" sqref="C83 C85 C87 C89 C91 C93 C95 C102 C106 C108 C110 C112 C114 C116 C118 C120 C104 C154 C131 C133 C127 C144 C146 C165 C129 C140 C156 C142 C152 C163" xr:uid="{00000000-0002-0000-0000-00000C000000}">
      <formula1>"有,無"</formula1>
    </dataValidation>
    <dataValidation type="list" allowBlank="1" showInputMessage="1" showErrorMessage="1" sqref="C34:I34" xr:uid="{00000000-0002-0000-0000-00000D000000}">
      <formula1>"琵琶湖,瀬田川,大戸川,草津川"</formula1>
    </dataValidation>
  </dataValidations>
  <hyperlinks>
    <hyperlink ref="C51" r:id="rId1" xr:uid="{00000000-0004-0000-0000-000000000000}"/>
    <hyperlink ref="J51" r:id="rId2" xr:uid="{00000000-0004-0000-0000-000001000000}"/>
  </hyperlinks>
  <pageMargins left="0.7" right="0.7" top="0.75" bottom="0.75" header="0.3" footer="0.3"/>
  <pageSetup paperSize="9" scale="55" orientation="portrait" r:id="rId3"/>
  <rowBreaks count="2" manualBreakCount="2">
    <brk id="62" max="16383" man="1"/>
    <brk id="124" max="9"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314"/>
  <sheetViews>
    <sheetView showGridLines="0" view="pageBreakPreview" topLeftCell="A235" zoomScaleNormal="100" zoomScaleSheetLayoutView="100" workbookViewId="0">
      <selection activeCell="B215" sqref="B215:J215"/>
    </sheetView>
  </sheetViews>
  <sheetFormatPr defaultColWidth="9" defaultRowHeight="12.75" x14ac:dyDescent="0.25"/>
  <cols>
    <col min="1" max="1" width="4.3984375" customWidth="1"/>
    <col min="2" max="2" width="15.1328125" customWidth="1"/>
    <col min="7" max="8" width="10.59765625" customWidth="1"/>
    <col min="10" max="10" width="15.73046875" customWidth="1"/>
    <col min="11" max="11" width="3" customWidth="1"/>
    <col min="12" max="12" width="18.73046875" customWidth="1"/>
    <col min="13" max="13" width="1.86328125" customWidth="1"/>
    <col min="14" max="14" width="11.3984375" customWidth="1"/>
    <col min="15" max="15" width="9" customWidth="1"/>
  </cols>
  <sheetData>
    <row r="1" spans="1:11" ht="17.25" customHeight="1" x14ac:dyDescent="0.25"/>
    <row r="2" spans="1:11" ht="17.25" customHeight="1" x14ac:dyDescent="0.25"/>
    <row r="3" spans="1:11" ht="17.25" customHeight="1" x14ac:dyDescent="0.25"/>
    <row r="4" spans="1:11" ht="17.25" customHeight="1" x14ac:dyDescent="0.25"/>
    <row r="5" spans="1:11" ht="17.25" customHeight="1" x14ac:dyDescent="0.25"/>
    <row r="6" spans="1:11" ht="17.25" customHeight="1" x14ac:dyDescent="0.25"/>
    <row r="7" spans="1:11" ht="17.25" customHeight="1" x14ac:dyDescent="0.25"/>
    <row r="8" spans="1:11" ht="17.25" customHeight="1" x14ac:dyDescent="0.25"/>
    <row r="9" spans="1:11" ht="17.25" customHeight="1" x14ac:dyDescent="0.25"/>
    <row r="10" spans="1:11" ht="17.25" customHeight="1" x14ac:dyDescent="0.25"/>
    <row r="11" spans="1:11" ht="17.25" customHeight="1" x14ac:dyDescent="0.25"/>
    <row r="12" spans="1:11" ht="17.25" customHeight="1" x14ac:dyDescent="0.25"/>
    <row r="13" spans="1:11" ht="17.25" customHeight="1" x14ac:dyDescent="0.25">
      <c r="A13" s="1"/>
    </row>
    <row r="14" spans="1:11" ht="17.25" customHeight="1" x14ac:dyDescent="0.25">
      <c r="A14" s="1"/>
    </row>
    <row r="15" spans="1:11" ht="17.25" customHeight="1" x14ac:dyDescent="0.25">
      <c r="A15" s="1"/>
    </row>
    <row r="16" spans="1:11" ht="17.25" customHeight="1" x14ac:dyDescent="0.25">
      <c r="A16" s="317" t="s">
        <v>19</v>
      </c>
      <c r="B16" s="317"/>
      <c r="C16" s="317"/>
      <c r="D16" s="317"/>
      <c r="E16" s="317"/>
      <c r="F16" s="317"/>
      <c r="G16" s="317"/>
      <c r="H16" s="317"/>
      <c r="I16" s="317"/>
      <c r="J16" s="317"/>
      <c r="K16" s="7"/>
    </row>
    <row r="17" spans="1:11" ht="17.25" customHeight="1" x14ac:dyDescent="0.25">
      <c r="A17" s="317"/>
      <c r="B17" s="317"/>
      <c r="C17" s="317"/>
      <c r="D17" s="317"/>
      <c r="E17" s="317"/>
      <c r="F17" s="317"/>
      <c r="G17" s="317"/>
      <c r="H17" s="317"/>
      <c r="I17" s="317"/>
      <c r="J17" s="317"/>
      <c r="K17" s="7"/>
    </row>
    <row r="18" spans="1:11" ht="17.25" customHeight="1" x14ac:dyDescent="0.25">
      <c r="A18" s="2"/>
    </row>
    <row r="19" spans="1:11" ht="17.25" customHeight="1" x14ac:dyDescent="0.25">
      <c r="A19" s="2"/>
    </row>
    <row r="20" spans="1:11" ht="17.25" customHeight="1" x14ac:dyDescent="0.25">
      <c r="A20" s="2"/>
    </row>
    <row r="21" spans="1:11" ht="17.25" customHeight="1" x14ac:dyDescent="0.25">
      <c r="A21" s="2"/>
    </row>
    <row r="22" spans="1:11" ht="17.25" customHeight="1" x14ac:dyDescent="0.25">
      <c r="A22" s="2"/>
    </row>
    <row r="23" spans="1:11" ht="17.25" customHeight="1" x14ac:dyDescent="0.25">
      <c r="A23" s="2"/>
    </row>
    <row r="24" spans="1:11" ht="17.25" customHeight="1" x14ac:dyDescent="0.25">
      <c r="A24" s="2"/>
    </row>
    <row r="25" spans="1:11" ht="17.25" customHeight="1" x14ac:dyDescent="0.25">
      <c r="A25" s="2"/>
    </row>
    <row r="26" spans="1:11" ht="17.25" customHeight="1" x14ac:dyDescent="0.25">
      <c r="A26" s="2"/>
    </row>
    <row r="27" spans="1:11" ht="17.25" customHeight="1" x14ac:dyDescent="0.25">
      <c r="A27" s="2"/>
    </row>
    <row r="28" spans="1:11" ht="17.25" customHeight="1" x14ac:dyDescent="0.25">
      <c r="A28" s="2"/>
    </row>
    <row r="29" spans="1:11" ht="17.25" customHeight="1" x14ac:dyDescent="0.25">
      <c r="K29" s="8"/>
    </row>
    <row r="30" spans="1:11" ht="17.25" customHeight="1" x14ac:dyDescent="0.25">
      <c r="K30" s="8"/>
    </row>
    <row r="31" spans="1:11" ht="17.25" customHeight="1" x14ac:dyDescent="0.25">
      <c r="A31" s="319">
        <f>洪水入力シート!C12</f>
        <v>0</v>
      </c>
      <c r="B31" s="319"/>
      <c r="C31" s="319"/>
      <c r="D31" s="319"/>
      <c r="E31" s="319"/>
      <c r="F31" s="319"/>
      <c r="G31" s="319"/>
      <c r="H31" s="319"/>
      <c r="I31" s="319"/>
      <c r="J31" s="319"/>
      <c r="K31" s="6"/>
    </row>
    <row r="32" spans="1:11" ht="17.25" customHeight="1" x14ac:dyDescent="0.25">
      <c r="A32" s="319"/>
      <c r="B32" s="319"/>
      <c r="C32" s="319"/>
      <c r="D32" s="319"/>
      <c r="E32" s="319"/>
      <c r="F32" s="319"/>
      <c r="G32" s="319"/>
      <c r="H32" s="319"/>
      <c r="I32" s="319"/>
      <c r="J32" s="319"/>
      <c r="K32" s="6"/>
    </row>
    <row r="33" spans="1:11" ht="17.25" customHeight="1" x14ac:dyDescent="0.25"/>
    <row r="34" spans="1:11" ht="17.25" customHeight="1" x14ac:dyDescent="0.25"/>
    <row r="35" spans="1:11" ht="17.25" customHeight="1" x14ac:dyDescent="0.25"/>
    <row r="36" spans="1:11" ht="17.25" customHeight="1" x14ac:dyDescent="0.25"/>
    <row r="37" spans="1:11" ht="17.25" customHeight="1" x14ac:dyDescent="0.25">
      <c r="A37" s="318" t="str">
        <f>洪水入力シート!C10&amp;"年 "&amp;洪水入力シート!E10&amp;"月　作成"</f>
        <v>年 月　作成</v>
      </c>
      <c r="B37" s="318"/>
      <c r="C37" s="318"/>
      <c r="D37" s="318"/>
      <c r="E37" s="318"/>
      <c r="F37" s="318"/>
      <c r="G37" s="318"/>
      <c r="H37" s="318"/>
      <c r="I37" s="318"/>
      <c r="J37" s="318"/>
    </row>
    <row r="38" spans="1:11" ht="17.25" customHeight="1" x14ac:dyDescent="0.25">
      <c r="A38" s="318"/>
      <c r="B38" s="318"/>
      <c r="C38" s="318"/>
      <c r="D38" s="318"/>
      <c r="E38" s="318"/>
      <c r="F38" s="318"/>
      <c r="G38" s="318"/>
      <c r="H38" s="318"/>
      <c r="I38" s="318"/>
      <c r="J38" s="318"/>
    </row>
    <row r="39" spans="1:11" ht="17.25" customHeight="1" x14ac:dyDescent="0.25"/>
    <row r="40" spans="1:11" ht="17.25" customHeight="1" x14ac:dyDescent="0.25"/>
    <row r="41" spans="1:11" ht="17.25" customHeight="1" x14ac:dyDescent="0.25"/>
    <row r="42" spans="1:11" ht="17.25" customHeight="1" x14ac:dyDescent="0.25">
      <c r="A42" s="2"/>
    </row>
    <row r="43" spans="1:11" ht="17.25" customHeight="1" x14ac:dyDescent="0.25">
      <c r="A43" s="2"/>
    </row>
    <row r="44" spans="1:11" ht="17.25" customHeight="1" x14ac:dyDescent="0.25">
      <c r="A44" s="2"/>
    </row>
    <row r="45" spans="1:11" ht="17.25" customHeight="1" x14ac:dyDescent="0.25">
      <c r="A45" s="2"/>
    </row>
    <row r="46" spans="1:11" ht="17.25" customHeight="1" x14ac:dyDescent="0.25">
      <c r="A46" s="2"/>
    </row>
    <row r="47" spans="1:11" ht="17.25" customHeight="1" x14ac:dyDescent="0.25">
      <c r="A47" s="2"/>
    </row>
    <row r="48" spans="1:11" ht="16.149999999999999" x14ac:dyDescent="0.25">
      <c r="A48" s="261" t="s">
        <v>3</v>
      </c>
      <c r="B48" s="261"/>
      <c r="C48" s="261"/>
      <c r="D48" s="261"/>
      <c r="E48" s="261"/>
      <c r="F48" s="261"/>
      <c r="G48" s="261"/>
      <c r="H48" s="261"/>
      <c r="I48" s="261"/>
      <c r="J48" s="261"/>
      <c r="K48" s="9"/>
    </row>
    <row r="49" spans="1:25" ht="17.25" customHeight="1" x14ac:dyDescent="0.25">
      <c r="B49" s="243" t="s">
        <v>236</v>
      </c>
      <c r="C49" s="243"/>
      <c r="D49" s="243"/>
      <c r="E49" s="243"/>
      <c r="F49" s="243"/>
      <c r="G49" s="243"/>
      <c r="H49" s="243"/>
      <c r="I49" s="243"/>
      <c r="J49" s="243"/>
      <c r="K49" s="11"/>
      <c r="Y49" t="s">
        <v>20</v>
      </c>
    </row>
    <row r="50" spans="1:25" ht="17.25" customHeight="1" x14ac:dyDescent="0.25">
      <c r="A50" s="65"/>
      <c r="B50" s="243"/>
      <c r="C50" s="243"/>
      <c r="D50" s="243"/>
      <c r="E50" s="243"/>
      <c r="F50" s="243"/>
      <c r="G50" s="243"/>
      <c r="H50" s="243"/>
      <c r="I50" s="243"/>
      <c r="J50" s="243"/>
      <c r="K50" s="11"/>
    </row>
    <row r="51" spans="1:25" ht="17.25" customHeight="1" x14ac:dyDescent="0.25">
      <c r="A51" s="11"/>
      <c r="B51" s="11"/>
      <c r="C51" s="11"/>
      <c r="D51" s="11"/>
      <c r="E51" s="11"/>
      <c r="F51" s="11"/>
      <c r="G51" s="11"/>
      <c r="H51" s="11"/>
      <c r="I51" s="11"/>
      <c r="J51" s="11"/>
      <c r="K51" s="11"/>
    </row>
    <row r="52" spans="1:25" ht="17.25" customHeight="1" x14ac:dyDescent="0.25">
      <c r="A52" s="295" t="s">
        <v>45</v>
      </c>
      <c r="B52" s="295"/>
      <c r="C52" s="295"/>
      <c r="D52" s="295"/>
      <c r="E52" s="295"/>
      <c r="F52" s="295"/>
      <c r="G52" s="295"/>
      <c r="H52" s="295"/>
      <c r="I52" s="295"/>
      <c r="J52" s="295"/>
      <c r="K52" s="11"/>
    </row>
    <row r="53" spans="1:25" ht="17.25" customHeight="1" x14ac:dyDescent="0.25">
      <c r="B53" s="302" t="s">
        <v>237</v>
      </c>
      <c r="C53" s="302"/>
      <c r="D53" s="302"/>
      <c r="E53" s="302"/>
      <c r="F53" s="302"/>
      <c r="G53" s="302"/>
      <c r="H53" s="302"/>
      <c r="I53" s="302"/>
      <c r="J53" s="302"/>
      <c r="K53" s="11"/>
    </row>
    <row r="54" spans="1:25" ht="17.25" customHeight="1" x14ac:dyDescent="0.25">
      <c r="A54" s="11"/>
      <c r="B54" s="302"/>
      <c r="C54" s="302"/>
      <c r="D54" s="302"/>
      <c r="E54" s="302"/>
      <c r="F54" s="302"/>
      <c r="G54" s="302"/>
      <c r="H54" s="302"/>
      <c r="I54" s="302"/>
      <c r="J54" s="302"/>
      <c r="K54" s="11"/>
    </row>
    <row r="55" spans="1:25" ht="17.25" customHeight="1" x14ac:dyDescent="0.25">
      <c r="A55" s="11"/>
      <c r="B55" s="11"/>
      <c r="C55" s="11"/>
      <c r="D55" s="11"/>
      <c r="E55" s="11"/>
      <c r="F55" s="11"/>
      <c r="G55" s="11"/>
      <c r="H55" s="11"/>
      <c r="I55" s="11"/>
      <c r="J55" s="11"/>
      <c r="K55" s="11"/>
    </row>
    <row r="56" spans="1:25" ht="16.149999999999999" x14ac:dyDescent="0.25">
      <c r="A56" s="261" t="s">
        <v>46</v>
      </c>
      <c r="B56" s="261"/>
      <c r="C56" s="261"/>
      <c r="D56" s="261"/>
      <c r="E56" s="261"/>
      <c r="F56" s="261"/>
      <c r="G56" s="261"/>
      <c r="H56" s="261"/>
      <c r="I56" s="261"/>
      <c r="J56" s="261"/>
      <c r="K56" s="9"/>
    </row>
    <row r="57" spans="1:25" ht="18" customHeight="1" x14ac:dyDescent="0.25">
      <c r="B57" s="243" t="s">
        <v>238</v>
      </c>
      <c r="C57" s="243"/>
      <c r="D57" s="243"/>
      <c r="E57" s="243"/>
      <c r="F57" s="243"/>
      <c r="G57" s="243"/>
      <c r="H57" s="243"/>
      <c r="I57" s="243"/>
      <c r="J57" s="243"/>
      <c r="K57" s="11"/>
    </row>
    <row r="58" spans="1:25" ht="17.25" x14ac:dyDescent="0.25">
      <c r="A58" s="10"/>
      <c r="B58" s="243"/>
      <c r="C58" s="243"/>
      <c r="D58" s="243"/>
      <c r="E58" s="243"/>
      <c r="F58" s="243"/>
      <c r="G58" s="243"/>
      <c r="H58" s="243"/>
      <c r="I58" s="243"/>
      <c r="J58" s="243"/>
      <c r="K58" s="10"/>
    </row>
    <row r="59" spans="1:25" ht="17.25" x14ac:dyDescent="0.25">
      <c r="A59" s="338" t="s">
        <v>56</v>
      </c>
      <c r="B59" s="338"/>
      <c r="C59" s="338"/>
      <c r="D59" s="338"/>
      <c r="E59" s="338"/>
      <c r="F59" s="338"/>
      <c r="G59" s="338"/>
      <c r="H59" s="338"/>
      <c r="I59" s="338"/>
      <c r="J59" s="338"/>
      <c r="K59" s="10"/>
    </row>
    <row r="60" spans="1:25" ht="17.649999999999999" thickBot="1" x14ac:dyDescent="0.3">
      <c r="A60" s="10"/>
      <c r="B60" s="10"/>
      <c r="C60" s="10"/>
      <c r="D60" s="10"/>
      <c r="E60" s="10"/>
      <c r="F60" s="10"/>
      <c r="G60" s="10"/>
      <c r="H60" s="10"/>
      <c r="I60" s="10"/>
      <c r="J60" s="10"/>
      <c r="K60" s="10"/>
    </row>
    <row r="61" spans="1:25" ht="17.25" x14ac:dyDescent="0.25">
      <c r="A61" s="10"/>
      <c r="B61" s="331" t="s">
        <v>51</v>
      </c>
      <c r="C61" s="332"/>
      <c r="D61" s="332"/>
      <c r="E61" s="332"/>
      <c r="F61" s="332"/>
      <c r="G61" s="332"/>
      <c r="H61" s="332"/>
      <c r="I61" s="333"/>
      <c r="J61" s="10"/>
      <c r="K61" s="10"/>
    </row>
    <row r="62" spans="1:25" ht="17.25" x14ac:dyDescent="0.25">
      <c r="A62" s="10"/>
      <c r="B62" s="339" t="s">
        <v>47</v>
      </c>
      <c r="C62" s="361"/>
      <c r="D62" s="361"/>
      <c r="E62" s="362"/>
      <c r="F62" s="341" t="s">
        <v>48</v>
      </c>
      <c r="G62" s="361"/>
      <c r="H62" s="361"/>
      <c r="I62" s="363"/>
      <c r="J62" s="10"/>
      <c r="K62" s="10"/>
    </row>
    <row r="63" spans="1:25" ht="17.25" x14ac:dyDescent="0.25">
      <c r="A63" s="10"/>
      <c r="B63" s="339" t="s">
        <v>49</v>
      </c>
      <c r="C63" s="340"/>
      <c r="D63" s="341" t="s">
        <v>50</v>
      </c>
      <c r="E63" s="340"/>
      <c r="F63" s="341" t="s">
        <v>49</v>
      </c>
      <c r="G63" s="340"/>
      <c r="H63" s="341" t="s">
        <v>50</v>
      </c>
      <c r="I63" s="367"/>
      <c r="J63" s="10"/>
      <c r="K63" s="10"/>
    </row>
    <row r="64" spans="1:25" ht="17.25" x14ac:dyDescent="0.25">
      <c r="A64" s="10"/>
      <c r="B64" s="263" t="s">
        <v>52</v>
      </c>
      <c r="C64" s="264"/>
      <c r="D64" s="334" t="s">
        <v>52</v>
      </c>
      <c r="E64" s="264"/>
      <c r="F64" s="74"/>
      <c r="G64" s="75"/>
      <c r="H64" s="74"/>
      <c r="I64" s="76"/>
      <c r="J64" s="10"/>
      <c r="K64" s="10"/>
    </row>
    <row r="65" spans="1:11" ht="17.25" x14ac:dyDescent="0.25">
      <c r="A65" s="10"/>
      <c r="B65" s="315" t="str">
        <f>洪水入力シート!I22&amp;"名"</f>
        <v>名</v>
      </c>
      <c r="C65" s="316"/>
      <c r="D65" s="360" t="str">
        <f>洪水入力シート!E22&amp;"名"</f>
        <v>名</v>
      </c>
      <c r="E65" s="316"/>
      <c r="F65" s="364" t="s">
        <v>48</v>
      </c>
      <c r="G65" s="365"/>
      <c r="H65" s="364" t="s">
        <v>48</v>
      </c>
      <c r="I65" s="366"/>
      <c r="J65" s="10"/>
      <c r="K65" s="10"/>
    </row>
    <row r="66" spans="1:11" ht="17.25" x14ac:dyDescent="0.25">
      <c r="A66" s="10"/>
      <c r="B66" s="263" t="s">
        <v>53</v>
      </c>
      <c r="C66" s="264"/>
      <c r="D66" s="334" t="s">
        <v>53</v>
      </c>
      <c r="E66" s="264"/>
      <c r="F66" s="364" t="str">
        <f>IF(洪水入力シート!G26="平日と異なる",洪水入力シート!I28&amp;"名","（平日と同じ）")</f>
        <v>（平日と同じ）</v>
      </c>
      <c r="G66" s="365"/>
      <c r="H66" s="364" t="str">
        <f>IF(洪水入力シート!G26="平日と異なる",洪水入力シート!E28&amp;"名","（平日と同じ）")</f>
        <v>（平日と同じ）</v>
      </c>
      <c r="I66" s="366"/>
      <c r="J66" s="10"/>
      <c r="K66" s="10"/>
    </row>
    <row r="67" spans="1:11" ht="17.649999999999999" thickBot="1" x14ac:dyDescent="0.3">
      <c r="A67" s="10"/>
      <c r="B67" s="265" t="str">
        <f>洪水入力シート!I24&amp;"名"</f>
        <v>名</v>
      </c>
      <c r="C67" s="266"/>
      <c r="D67" s="348" t="str">
        <f>洪水入力シート!E24&amp;"名"</f>
        <v>名</v>
      </c>
      <c r="E67" s="266"/>
      <c r="F67" s="77"/>
      <c r="G67" s="78"/>
      <c r="H67" s="77"/>
      <c r="I67" s="79"/>
      <c r="J67" s="10"/>
      <c r="K67" s="10"/>
    </row>
    <row r="68" spans="1:11" ht="17.25" x14ac:dyDescent="0.25">
      <c r="A68" s="10"/>
      <c r="B68" s="10"/>
      <c r="C68" s="10"/>
      <c r="D68" s="10"/>
      <c r="E68" s="10"/>
      <c r="F68" s="10"/>
      <c r="G68" s="10"/>
      <c r="H68" s="10"/>
      <c r="I68" s="10"/>
      <c r="J68" s="10"/>
      <c r="K68" s="10"/>
    </row>
    <row r="69" spans="1:11" ht="17.25" x14ac:dyDescent="0.25">
      <c r="A69" s="10"/>
      <c r="B69" s="10"/>
      <c r="C69" s="10"/>
      <c r="D69" s="10"/>
      <c r="E69" s="10"/>
      <c r="F69" s="10"/>
      <c r="G69" s="10"/>
      <c r="H69" s="10"/>
      <c r="I69" s="10"/>
      <c r="J69" s="10"/>
      <c r="K69" s="10"/>
    </row>
    <row r="70" spans="1:11" ht="17.25" x14ac:dyDescent="0.25">
      <c r="A70" s="10"/>
      <c r="B70" s="10"/>
      <c r="C70" s="10"/>
      <c r="D70" s="10"/>
      <c r="E70" s="10"/>
      <c r="F70" s="10"/>
      <c r="G70" s="10"/>
      <c r="H70" s="10"/>
      <c r="I70" s="10"/>
      <c r="J70" s="10"/>
      <c r="K70" s="10"/>
    </row>
    <row r="71" spans="1:11" ht="17.25" x14ac:dyDescent="0.25">
      <c r="A71" s="10"/>
      <c r="B71" s="10"/>
      <c r="C71" s="10"/>
      <c r="D71" s="10"/>
      <c r="E71" s="10"/>
      <c r="F71" s="10"/>
      <c r="G71" s="10"/>
      <c r="H71" s="10"/>
      <c r="I71" s="10"/>
      <c r="J71" s="10"/>
      <c r="K71" s="10"/>
    </row>
    <row r="72" spans="1:11" ht="17.25" x14ac:dyDescent="0.25">
      <c r="A72" s="10"/>
      <c r="B72" s="10"/>
      <c r="C72" s="10"/>
      <c r="D72" s="10"/>
      <c r="E72" s="10"/>
      <c r="F72" s="10"/>
      <c r="G72" s="10"/>
      <c r="H72" s="10"/>
      <c r="I72" s="10"/>
      <c r="J72" s="10"/>
      <c r="K72" s="10"/>
    </row>
    <row r="73" spans="1:11" ht="17.25" x14ac:dyDescent="0.25">
      <c r="A73" s="10"/>
      <c r="B73" s="10"/>
      <c r="C73" s="10"/>
      <c r="D73" s="10"/>
      <c r="E73" s="10"/>
      <c r="F73" s="10"/>
      <c r="G73" s="10"/>
      <c r="H73" s="10"/>
      <c r="I73" s="10"/>
      <c r="J73" s="10"/>
      <c r="K73" s="10"/>
    </row>
    <row r="74" spans="1:11" ht="17.25" x14ac:dyDescent="0.25">
      <c r="A74" s="10"/>
      <c r="B74" s="10"/>
      <c r="C74" s="10"/>
      <c r="D74" s="10"/>
      <c r="E74" s="10"/>
      <c r="F74" s="10"/>
      <c r="G74" s="10"/>
      <c r="H74" s="10"/>
      <c r="I74" s="10"/>
      <c r="J74" s="10"/>
      <c r="K74" s="10"/>
    </row>
    <row r="75" spans="1:11" ht="17.25" x14ac:dyDescent="0.25">
      <c r="A75" s="10"/>
      <c r="B75" s="10"/>
      <c r="C75" s="10"/>
      <c r="D75" s="10"/>
      <c r="E75" s="10"/>
      <c r="F75" s="10"/>
      <c r="G75" s="10"/>
      <c r="H75" s="10"/>
      <c r="I75" s="10"/>
      <c r="J75" s="10"/>
      <c r="K75" s="10"/>
    </row>
    <row r="76" spans="1:11" ht="17.25" x14ac:dyDescent="0.25">
      <c r="A76" s="10"/>
      <c r="B76" s="10"/>
      <c r="C76" s="10"/>
      <c r="D76" s="10"/>
      <c r="E76" s="10"/>
      <c r="F76" s="10"/>
      <c r="G76" s="10"/>
      <c r="H76" s="10"/>
      <c r="I76" s="10"/>
      <c r="J76" s="10"/>
      <c r="K76" s="10"/>
    </row>
    <row r="77" spans="1:11" ht="17.25" x14ac:dyDescent="0.25">
      <c r="A77" s="10"/>
      <c r="B77" s="10"/>
      <c r="C77" s="10"/>
      <c r="D77" s="10"/>
      <c r="E77" s="10"/>
      <c r="F77" s="10"/>
      <c r="G77" s="10"/>
      <c r="H77" s="10"/>
      <c r="I77" s="10"/>
      <c r="J77" s="10"/>
      <c r="K77" s="10"/>
    </row>
    <row r="78" spans="1:11" ht="17.25" x14ac:dyDescent="0.25">
      <c r="A78" s="10"/>
      <c r="B78" s="10"/>
      <c r="C78" s="10"/>
      <c r="D78" s="10"/>
      <c r="E78" s="10"/>
      <c r="F78" s="10"/>
      <c r="G78" s="10"/>
      <c r="H78" s="10"/>
      <c r="I78" s="10"/>
      <c r="J78" s="10"/>
      <c r="K78" s="10"/>
    </row>
    <row r="79" spans="1:11" ht="17.25" x14ac:dyDescent="0.25">
      <c r="A79" s="10"/>
      <c r="B79" s="10"/>
      <c r="C79" s="10"/>
      <c r="D79" s="10"/>
      <c r="E79" s="10"/>
      <c r="F79" s="10"/>
      <c r="G79" s="10"/>
      <c r="H79" s="10"/>
      <c r="I79" s="10"/>
      <c r="J79" s="10"/>
      <c r="K79" s="10"/>
    </row>
    <row r="80" spans="1:11" ht="17.25" x14ac:dyDescent="0.25">
      <c r="A80" s="10"/>
      <c r="B80" s="10"/>
      <c r="C80" s="10"/>
      <c r="D80" s="10"/>
      <c r="E80" s="10"/>
      <c r="F80" s="10"/>
      <c r="G80" s="10"/>
      <c r="H80" s="10"/>
      <c r="I80" s="10"/>
      <c r="J80" s="10"/>
      <c r="K80" s="10"/>
    </row>
    <row r="81" spans="1:11" ht="17.25" x14ac:dyDescent="0.25">
      <c r="A81" s="10"/>
      <c r="B81" s="10"/>
      <c r="C81" s="10"/>
      <c r="D81" s="10"/>
      <c r="E81" s="10"/>
      <c r="F81" s="10"/>
      <c r="G81" s="10"/>
      <c r="H81" s="10"/>
      <c r="I81" s="10"/>
      <c r="J81" s="10"/>
      <c r="K81" s="10"/>
    </row>
    <row r="82" spans="1:11" ht="17.25" x14ac:dyDescent="0.25">
      <c r="A82" s="10"/>
      <c r="B82" s="10"/>
      <c r="C82" s="10"/>
      <c r="D82" s="10"/>
      <c r="E82" s="10"/>
      <c r="F82" s="10"/>
      <c r="G82" s="10"/>
      <c r="H82" s="10"/>
      <c r="I82" s="10"/>
      <c r="J82" s="10"/>
      <c r="K82" s="10"/>
    </row>
    <row r="83" spans="1:11" ht="17.25" x14ac:dyDescent="0.25">
      <c r="A83" s="10"/>
      <c r="B83" s="10"/>
      <c r="C83" s="10"/>
      <c r="D83" s="10"/>
      <c r="E83" s="10"/>
      <c r="F83" s="10"/>
      <c r="G83" s="10"/>
      <c r="H83" s="10"/>
      <c r="I83" s="10"/>
      <c r="J83" s="10"/>
      <c r="K83" s="10"/>
    </row>
    <row r="84" spans="1:11" ht="17.25" x14ac:dyDescent="0.25">
      <c r="A84" s="10"/>
      <c r="B84" s="10"/>
      <c r="C84" s="10"/>
      <c r="D84" s="10"/>
      <c r="E84" s="10"/>
      <c r="F84" s="10"/>
      <c r="G84" s="10"/>
      <c r="H84" s="10"/>
      <c r="I84" s="10"/>
      <c r="J84" s="10"/>
      <c r="K84" s="10"/>
    </row>
    <row r="85" spans="1:11" ht="17.25" x14ac:dyDescent="0.25">
      <c r="A85" s="10"/>
      <c r="B85" s="10"/>
      <c r="C85" s="10"/>
      <c r="D85" s="10"/>
      <c r="E85" s="10"/>
      <c r="F85" s="10"/>
      <c r="G85" s="10"/>
      <c r="H85" s="10"/>
      <c r="I85" s="10"/>
      <c r="J85" s="10"/>
      <c r="K85" s="10"/>
    </row>
    <row r="86" spans="1:11" ht="17.25" x14ac:dyDescent="0.25">
      <c r="A86" s="10"/>
      <c r="B86" s="10"/>
      <c r="C86" s="10"/>
      <c r="D86" s="10"/>
      <c r="E86" s="10"/>
      <c r="F86" s="10"/>
      <c r="G86" s="10"/>
      <c r="H86" s="10"/>
      <c r="I86" s="10"/>
      <c r="J86" s="10"/>
      <c r="K86" s="10"/>
    </row>
    <row r="87" spans="1:11" ht="17.25" x14ac:dyDescent="0.25">
      <c r="A87" s="10"/>
      <c r="B87" s="10"/>
      <c r="C87" s="10"/>
      <c r="D87" s="10"/>
      <c r="E87" s="10"/>
      <c r="F87" s="10"/>
      <c r="G87" s="10"/>
      <c r="H87" s="10"/>
      <c r="I87" s="10"/>
      <c r="J87" s="10"/>
      <c r="K87" s="10"/>
    </row>
    <row r="88" spans="1:11" ht="17.25" x14ac:dyDescent="0.25">
      <c r="A88" s="10"/>
      <c r="B88" s="10"/>
      <c r="C88" s="10"/>
      <c r="D88" s="10"/>
      <c r="E88" s="10"/>
      <c r="F88" s="10"/>
      <c r="G88" s="10"/>
      <c r="H88" s="10"/>
      <c r="I88" s="10"/>
      <c r="J88" s="10"/>
      <c r="K88" s="10"/>
    </row>
    <row r="89" spans="1:11" ht="17.25" x14ac:dyDescent="0.25">
      <c r="A89" s="10"/>
      <c r="B89" s="10"/>
      <c r="C89" s="10"/>
      <c r="D89" s="10"/>
      <c r="E89" s="10"/>
      <c r="F89" s="10"/>
      <c r="G89" s="10"/>
      <c r="H89" s="10"/>
      <c r="I89" s="10"/>
      <c r="J89" s="10"/>
      <c r="K89" s="10"/>
    </row>
    <row r="90" spans="1:11" ht="17.25" x14ac:dyDescent="0.25">
      <c r="A90" s="10"/>
      <c r="B90" s="10"/>
      <c r="C90" s="10"/>
      <c r="D90" s="10"/>
      <c r="E90" s="10"/>
      <c r="F90" s="10"/>
      <c r="G90" s="10"/>
      <c r="H90" s="10"/>
      <c r="I90" s="10"/>
      <c r="J90" s="10"/>
      <c r="K90" s="10"/>
    </row>
    <row r="91" spans="1:11" ht="17.25" x14ac:dyDescent="0.25">
      <c r="A91" s="10"/>
      <c r="B91" s="10"/>
      <c r="C91" s="10"/>
      <c r="D91" s="10"/>
      <c r="E91" s="10"/>
      <c r="F91" s="10"/>
      <c r="G91" s="10"/>
      <c r="H91" s="10"/>
      <c r="I91" s="10"/>
      <c r="J91" s="10"/>
      <c r="K91" s="10"/>
    </row>
    <row r="92" spans="1:11" ht="17.25" x14ac:dyDescent="0.25">
      <c r="A92" s="10"/>
      <c r="B92" s="10"/>
      <c r="C92" s="10"/>
      <c r="D92" s="10"/>
      <c r="E92" s="10"/>
      <c r="F92" s="10"/>
      <c r="G92" s="10"/>
      <c r="H92" s="10"/>
      <c r="I92" s="10"/>
      <c r="J92" s="10"/>
      <c r="K92" s="10"/>
    </row>
    <row r="93" spans="1:11" ht="18" customHeight="1" x14ac:dyDescent="0.25">
      <c r="A93" s="3"/>
      <c r="B93" s="16"/>
      <c r="C93" s="16"/>
      <c r="D93" s="16"/>
      <c r="E93" s="16"/>
      <c r="F93" s="16"/>
      <c r="G93" s="16"/>
      <c r="H93" s="16"/>
      <c r="I93" s="16"/>
      <c r="J93" s="80" t="s">
        <v>54</v>
      </c>
      <c r="K93" s="16"/>
    </row>
    <row r="94" spans="1:11" ht="18" customHeight="1" x14ac:dyDescent="0.25">
      <c r="A94" s="338" t="s">
        <v>55</v>
      </c>
      <c r="B94" s="338"/>
      <c r="C94" s="338"/>
      <c r="D94" s="338"/>
      <c r="E94" s="338"/>
      <c r="F94" s="338"/>
      <c r="G94" s="338"/>
      <c r="H94" s="338"/>
      <c r="I94" s="338"/>
      <c r="J94" s="338"/>
      <c r="K94" s="16"/>
    </row>
    <row r="95" spans="1:11" ht="18" customHeight="1" x14ac:dyDescent="0.25">
      <c r="A95" s="295" t="s">
        <v>180</v>
      </c>
      <c r="B95" s="295"/>
      <c r="C95" s="295"/>
      <c r="D95" s="295"/>
      <c r="E95" s="295"/>
      <c r="F95" s="295"/>
      <c r="G95" s="295"/>
      <c r="H95" s="295"/>
      <c r="I95" s="295"/>
      <c r="J95" s="295"/>
      <c r="K95" s="16"/>
    </row>
    <row r="96" spans="1:11" ht="18" customHeight="1" thickBot="1" x14ac:dyDescent="0.3">
      <c r="A96" s="335"/>
      <c r="B96" s="335"/>
      <c r="C96" s="335"/>
      <c r="D96" s="335"/>
      <c r="E96" s="335"/>
      <c r="F96" s="335"/>
      <c r="G96" s="335"/>
      <c r="H96" s="335"/>
      <c r="I96" s="335"/>
      <c r="J96" s="335"/>
      <c r="K96" s="16"/>
    </row>
    <row r="97" spans="1:11" ht="18" customHeight="1" x14ac:dyDescent="0.25">
      <c r="A97" s="336" t="s">
        <v>57</v>
      </c>
      <c r="B97" s="337"/>
      <c r="C97" s="60"/>
      <c r="D97" s="60"/>
      <c r="E97" s="60"/>
      <c r="F97" s="60"/>
      <c r="G97" s="60"/>
      <c r="H97" s="60"/>
      <c r="I97" s="60"/>
      <c r="J97" s="61"/>
      <c r="K97" s="16"/>
    </row>
    <row r="98" spans="1:11" ht="18" customHeight="1" x14ac:dyDescent="0.25">
      <c r="A98" s="62"/>
      <c r="B98" s="16"/>
      <c r="C98" s="16"/>
      <c r="D98" s="16"/>
      <c r="E98" s="16"/>
      <c r="F98" s="16"/>
      <c r="G98" s="16"/>
      <c r="H98" s="16"/>
      <c r="I98" s="16"/>
      <c r="J98" s="63"/>
      <c r="K98" s="16"/>
    </row>
    <row r="99" spans="1:11" ht="18" customHeight="1" x14ac:dyDescent="0.25">
      <c r="A99" s="62"/>
      <c r="B99" s="16"/>
      <c r="C99" s="16"/>
      <c r="D99" s="16"/>
      <c r="E99" s="16"/>
      <c r="F99" s="16"/>
      <c r="G99" s="16"/>
      <c r="H99" s="16"/>
      <c r="I99" s="16"/>
      <c r="J99" s="63"/>
      <c r="K99" s="16"/>
    </row>
    <row r="100" spans="1:11" ht="18" customHeight="1" x14ac:dyDescent="0.25">
      <c r="A100" s="62"/>
      <c r="B100" s="16"/>
      <c r="C100" s="16"/>
      <c r="D100" s="16"/>
      <c r="E100" s="16"/>
      <c r="F100" s="16"/>
      <c r="G100" s="16"/>
      <c r="H100" s="16"/>
      <c r="I100" s="16"/>
      <c r="J100" s="63"/>
      <c r="K100" s="16"/>
    </row>
    <row r="101" spans="1:11" ht="18" customHeight="1" x14ac:dyDescent="0.25">
      <c r="A101" s="62"/>
      <c r="B101" s="16"/>
      <c r="C101" s="16"/>
      <c r="D101" s="16"/>
      <c r="E101" s="16"/>
      <c r="F101" s="16"/>
      <c r="G101" s="16"/>
      <c r="H101" s="16"/>
      <c r="I101" s="16"/>
      <c r="J101" s="63"/>
      <c r="K101" s="16"/>
    </row>
    <row r="102" spans="1:11" ht="18" customHeight="1" x14ac:dyDescent="0.25">
      <c r="A102" s="62"/>
      <c r="B102" s="16"/>
      <c r="C102" s="16"/>
      <c r="D102" s="16"/>
      <c r="E102" s="16"/>
      <c r="F102" s="16"/>
      <c r="G102" s="16"/>
      <c r="H102" s="16"/>
      <c r="I102" s="16"/>
      <c r="J102" s="63"/>
      <c r="K102" s="16"/>
    </row>
    <row r="103" spans="1:11" ht="18" customHeight="1" x14ac:dyDescent="0.25">
      <c r="A103" s="62"/>
      <c r="B103" s="16"/>
      <c r="C103" s="16"/>
      <c r="D103" s="16"/>
      <c r="E103" s="16"/>
      <c r="F103" s="16"/>
      <c r="G103" s="16"/>
      <c r="H103" s="16"/>
      <c r="I103" s="16"/>
      <c r="J103" s="63"/>
      <c r="K103" s="16"/>
    </row>
    <row r="104" spans="1:11" ht="18" customHeight="1" x14ac:dyDescent="0.25">
      <c r="A104" s="62"/>
      <c r="B104" s="16"/>
      <c r="C104" s="16"/>
      <c r="D104" s="16"/>
      <c r="E104" s="16"/>
      <c r="F104" s="16"/>
      <c r="G104" s="16"/>
      <c r="H104" s="16"/>
      <c r="I104" s="16"/>
      <c r="J104" s="63"/>
      <c r="K104" s="16"/>
    </row>
    <row r="105" spans="1:11" ht="18" customHeight="1" x14ac:dyDescent="0.25">
      <c r="A105" s="62"/>
      <c r="B105" s="16"/>
      <c r="C105" s="16"/>
      <c r="D105" s="16"/>
      <c r="E105" s="16"/>
      <c r="F105" s="16"/>
      <c r="G105" s="16"/>
      <c r="H105" s="16"/>
      <c r="I105" s="16"/>
      <c r="J105" s="63"/>
      <c r="K105" s="16"/>
    </row>
    <row r="106" spans="1:11" ht="18" customHeight="1" x14ac:dyDescent="0.25">
      <c r="A106" s="62"/>
      <c r="B106" s="16"/>
      <c r="C106" s="16"/>
      <c r="D106" s="16"/>
      <c r="E106" s="16"/>
      <c r="F106" s="16"/>
      <c r="G106" s="16"/>
      <c r="H106" s="16"/>
      <c r="I106" s="16"/>
      <c r="J106" s="63"/>
      <c r="K106" s="16"/>
    </row>
    <row r="107" spans="1:11" ht="18" customHeight="1" x14ac:dyDescent="0.25">
      <c r="A107" s="69"/>
      <c r="B107" s="16"/>
      <c r="C107" s="16"/>
      <c r="D107" s="16"/>
      <c r="E107" s="16"/>
      <c r="F107" s="16"/>
      <c r="G107" s="16"/>
      <c r="H107" s="16"/>
      <c r="I107" s="16"/>
      <c r="J107" s="63"/>
      <c r="K107" s="16"/>
    </row>
    <row r="108" spans="1:11" ht="18" customHeight="1" x14ac:dyDescent="0.25">
      <c r="A108" s="62"/>
      <c r="B108" s="16"/>
      <c r="C108" s="16"/>
      <c r="D108" s="16"/>
      <c r="E108" s="16"/>
      <c r="F108" s="16"/>
      <c r="G108" s="16"/>
      <c r="H108" s="16"/>
      <c r="I108" s="16"/>
      <c r="J108" s="63"/>
      <c r="K108" s="16"/>
    </row>
    <row r="109" spans="1:11" ht="18" customHeight="1" x14ac:dyDescent="0.25">
      <c r="A109" s="62"/>
      <c r="B109" s="368" t="s">
        <v>181</v>
      </c>
      <c r="C109" s="368"/>
      <c r="D109" s="368"/>
      <c r="E109" s="368"/>
      <c r="F109" s="368"/>
      <c r="G109" s="368"/>
      <c r="H109" s="368"/>
      <c r="I109" s="368"/>
      <c r="J109" s="63"/>
      <c r="K109" s="16"/>
    </row>
    <row r="110" spans="1:11" ht="18" customHeight="1" x14ac:dyDescent="0.25">
      <c r="A110" s="62"/>
      <c r="B110" s="368"/>
      <c r="C110" s="368"/>
      <c r="D110" s="368"/>
      <c r="E110" s="368"/>
      <c r="F110" s="368"/>
      <c r="G110" s="368"/>
      <c r="H110" s="368"/>
      <c r="I110" s="368"/>
      <c r="J110" s="63"/>
      <c r="K110" s="16"/>
    </row>
    <row r="111" spans="1:11" ht="18" customHeight="1" x14ac:dyDescent="0.25">
      <c r="A111" s="62"/>
      <c r="B111" s="368"/>
      <c r="C111" s="368"/>
      <c r="D111" s="368"/>
      <c r="E111" s="368"/>
      <c r="F111" s="368"/>
      <c r="G111" s="368"/>
      <c r="H111" s="368"/>
      <c r="I111" s="368"/>
      <c r="J111" s="63"/>
      <c r="K111" s="16"/>
    </row>
    <row r="112" spans="1:11" ht="18" customHeight="1" x14ac:dyDescent="0.25">
      <c r="A112" s="62"/>
      <c r="B112" s="16"/>
      <c r="C112" s="16"/>
      <c r="D112" s="16"/>
      <c r="E112" s="16"/>
      <c r="F112" s="16"/>
      <c r="G112" s="16"/>
      <c r="H112" s="16"/>
      <c r="I112" s="16"/>
      <c r="J112" s="63"/>
      <c r="K112" s="16"/>
    </row>
    <row r="113" spans="1:11" ht="18" customHeight="1" x14ac:dyDescent="0.25">
      <c r="A113" s="62"/>
      <c r="B113" s="16"/>
      <c r="C113" s="16"/>
      <c r="D113" s="16"/>
      <c r="E113" s="16"/>
      <c r="F113" s="16"/>
      <c r="G113" s="16"/>
      <c r="H113" s="16"/>
      <c r="I113" s="16"/>
      <c r="J113" s="63"/>
      <c r="K113" s="16"/>
    </row>
    <row r="114" spans="1:11" ht="18" customHeight="1" x14ac:dyDescent="0.25">
      <c r="A114" s="62"/>
      <c r="B114" s="16"/>
      <c r="C114" s="16"/>
      <c r="D114" s="16"/>
      <c r="E114" s="16"/>
      <c r="F114" s="16"/>
      <c r="G114" s="16"/>
      <c r="H114" s="16"/>
      <c r="I114" s="16"/>
      <c r="J114" s="63"/>
      <c r="K114" s="16"/>
    </row>
    <row r="115" spans="1:11" ht="18" customHeight="1" x14ac:dyDescent="0.25">
      <c r="A115" s="62"/>
      <c r="B115" s="16"/>
      <c r="C115" s="16"/>
      <c r="D115" s="16"/>
      <c r="E115" s="16"/>
      <c r="F115" s="16"/>
      <c r="G115" s="16"/>
      <c r="H115" s="16"/>
      <c r="I115" s="16"/>
      <c r="J115" s="63"/>
      <c r="K115" s="16"/>
    </row>
    <row r="116" spans="1:11" ht="18" customHeight="1" x14ac:dyDescent="0.25">
      <c r="A116" s="62"/>
      <c r="B116" s="16"/>
      <c r="C116" s="16"/>
      <c r="D116" s="16"/>
      <c r="E116" s="16"/>
      <c r="F116" s="16"/>
      <c r="G116" s="16"/>
      <c r="H116" s="16"/>
      <c r="I116" s="16"/>
      <c r="J116" s="63"/>
      <c r="K116" s="16"/>
    </row>
    <row r="117" spans="1:11" ht="18" customHeight="1" x14ac:dyDescent="0.25">
      <c r="A117" s="62"/>
      <c r="B117" s="16"/>
      <c r="C117" s="16"/>
      <c r="D117" s="16"/>
      <c r="E117" s="16"/>
      <c r="F117" s="16"/>
      <c r="G117" s="16"/>
      <c r="H117" s="16"/>
      <c r="I117" s="16"/>
      <c r="J117" s="63"/>
      <c r="K117" s="16"/>
    </row>
    <row r="118" spans="1:11" ht="18" customHeight="1" x14ac:dyDescent="0.25">
      <c r="A118" s="62"/>
      <c r="B118" s="16"/>
      <c r="C118" s="16"/>
      <c r="D118" s="16"/>
      <c r="E118" s="16"/>
      <c r="F118" s="16"/>
      <c r="G118" s="16"/>
      <c r="H118" s="16"/>
      <c r="I118" s="16"/>
      <c r="J118" s="63"/>
      <c r="K118" s="16"/>
    </row>
    <row r="119" spans="1:11" ht="18" customHeight="1" x14ac:dyDescent="0.25">
      <c r="A119" s="62"/>
      <c r="B119" s="16"/>
      <c r="C119" s="16"/>
      <c r="D119" s="16"/>
      <c r="E119" s="16"/>
      <c r="F119" s="16"/>
      <c r="G119" s="16"/>
      <c r="H119" s="16"/>
      <c r="I119" s="16"/>
      <c r="J119" s="63"/>
      <c r="K119" s="16"/>
    </row>
    <row r="120" spans="1:11" ht="18" customHeight="1" x14ac:dyDescent="0.25">
      <c r="A120" s="62"/>
      <c r="B120" s="16"/>
      <c r="C120" s="16"/>
      <c r="D120" s="16"/>
      <c r="E120" s="16"/>
      <c r="F120" s="16"/>
      <c r="G120" s="16"/>
      <c r="H120" s="16"/>
      <c r="I120" s="16"/>
      <c r="J120" s="63"/>
      <c r="K120" s="16"/>
    </row>
    <row r="121" spans="1:11" ht="18" customHeight="1" x14ac:dyDescent="0.25">
      <c r="A121" s="62"/>
      <c r="B121" s="16"/>
      <c r="C121" s="16"/>
      <c r="D121" s="16"/>
      <c r="E121" s="16"/>
      <c r="F121" s="16"/>
      <c r="G121" s="16"/>
      <c r="H121" s="16"/>
      <c r="I121" s="16"/>
      <c r="J121" s="63"/>
      <c r="K121" s="16"/>
    </row>
    <row r="122" spans="1:11" ht="18" customHeight="1" x14ac:dyDescent="0.25">
      <c r="A122" s="62"/>
      <c r="B122" s="16"/>
      <c r="C122" s="16"/>
      <c r="D122" s="16"/>
      <c r="E122" s="16"/>
      <c r="F122" s="16"/>
      <c r="G122" s="16"/>
      <c r="H122" s="16"/>
      <c r="I122" s="16"/>
      <c r="J122" s="63"/>
      <c r="K122" s="16"/>
    </row>
    <row r="123" spans="1:11" ht="18" customHeight="1" x14ac:dyDescent="0.25">
      <c r="A123" s="62"/>
      <c r="B123" s="16"/>
      <c r="C123" s="16"/>
      <c r="D123" s="16"/>
      <c r="E123" s="16"/>
      <c r="F123" s="16"/>
      <c r="G123" s="16"/>
      <c r="H123" s="16"/>
      <c r="I123" s="16"/>
      <c r="J123" s="63"/>
      <c r="K123" s="16"/>
    </row>
    <row r="124" spans="1:11" ht="18" customHeight="1" x14ac:dyDescent="0.25">
      <c r="A124" s="62"/>
      <c r="B124" s="16"/>
      <c r="C124" s="16"/>
      <c r="D124" s="16"/>
      <c r="E124" s="16"/>
      <c r="F124" s="16"/>
      <c r="G124" s="16"/>
      <c r="H124" s="16"/>
      <c r="I124" s="16"/>
      <c r="J124" s="63"/>
      <c r="K124" s="16"/>
    </row>
    <row r="125" spans="1:11" ht="18" customHeight="1" x14ac:dyDescent="0.25">
      <c r="A125" s="62"/>
      <c r="B125" s="16"/>
      <c r="C125" s="16"/>
      <c r="D125" s="16"/>
      <c r="E125" s="16"/>
      <c r="F125" s="16"/>
      <c r="G125" s="16"/>
      <c r="H125" s="16"/>
      <c r="I125" s="16"/>
      <c r="J125" s="63"/>
      <c r="K125" s="16"/>
    </row>
    <row r="126" spans="1:11" ht="18" customHeight="1" x14ac:dyDescent="0.25">
      <c r="A126" s="62"/>
      <c r="B126" s="16"/>
      <c r="C126" s="16"/>
      <c r="D126" s="16"/>
      <c r="E126" s="16"/>
      <c r="F126" s="16"/>
      <c r="G126" s="16"/>
      <c r="H126" s="16"/>
      <c r="I126" s="16"/>
      <c r="J126" s="63"/>
      <c r="K126" s="16"/>
    </row>
    <row r="127" spans="1:11" ht="18" customHeight="1" x14ac:dyDescent="0.25">
      <c r="A127" s="62"/>
      <c r="B127" s="16"/>
      <c r="C127" s="16"/>
      <c r="D127" s="16"/>
      <c r="E127" s="16"/>
      <c r="F127" s="16"/>
      <c r="G127" s="16"/>
      <c r="H127" s="16"/>
      <c r="I127" s="16"/>
      <c r="J127" s="63"/>
      <c r="K127" s="16"/>
    </row>
    <row r="128" spans="1:11" ht="18" customHeight="1" x14ac:dyDescent="0.25">
      <c r="A128" s="62"/>
      <c r="B128" s="16"/>
      <c r="C128" s="16"/>
      <c r="D128" s="16"/>
      <c r="E128" s="16"/>
      <c r="F128" s="16"/>
      <c r="G128" s="16"/>
      <c r="H128" s="16"/>
      <c r="I128" s="16"/>
      <c r="J128" s="63"/>
      <c r="K128" s="16"/>
    </row>
    <row r="129" spans="1:11" ht="18" customHeight="1" x14ac:dyDescent="0.25">
      <c r="A129" s="62"/>
      <c r="B129" s="16"/>
      <c r="C129" s="16"/>
      <c r="D129" s="16"/>
      <c r="E129" s="16"/>
      <c r="F129" s="16"/>
      <c r="G129" s="16"/>
      <c r="H129" s="16"/>
      <c r="I129" s="16"/>
      <c r="J129" s="63"/>
      <c r="K129" s="16"/>
    </row>
    <row r="130" spans="1:11" ht="18" customHeight="1" x14ac:dyDescent="0.25">
      <c r="A130" s="62"/>
      <c r="B130" s="16"/>
      <c r="C130" s="16"/>
      <c r="D130" s="16"/>
      <c r="E130" s="16"/>
      <c r="F130" s="16"/>
      <c r="G130" s="16"/>
      <c r="H130" s="16"/>
      <c r="I130" s="16"/>
      <c r="J130" s="63"/>
      <c r="K130" s="16"/>
    </row>
    <row r="131" spans="1:11" ht="18" customHeight="1" x14ac:dyDescent="0.25">
      <c r="A131" s="62"/>
      <c r="B131" s="16"/>
      <c r="C131" s="16"/>
      <c r="D131" s="16"/>
      <c r="E131" s="16"/>
      <c r="F131" s="16"/>
      <c r="G131" s="16"/>
      <c r="H131" s="16"/>
      <c r="I131" s="16"/>
      <c r="J131" s="63"/>
      <c r="K131" s="16"/>
    </row>
    <row r="132" spans="1:11" ht="18" customHeight="1" x14ac:dyDescent="0.25">
      <c r="A132" s="62"/>
      <c r="B132" s="16"/>
      <c r="C132" s="16"/>
      <c r="D132" s="16"/>
      <c r="E132" s="16"/>
      <c r="F132" s="16"/>
      <c r="G132" s="16"/>
      <c r="H132" s="16"/>
      <c r="I132" s="16"/>
      <c r="J132" s="63"/>
      <c r="K132" s="16"/>
    </row>
    <row r="133" spans="1:11" ht="18" customHeight="1" x14ac:dyDescent="0.25">
      <c r="A133" s="62"/>
      <c r="B133" s="16"/>
      <c r="C133" s="16"/>
      <c r="D133" s="16"/>
      <c r="E133" s="16"/>
      <c r="F133" s="16"/>
      <c r="G133" s="16"/>
      <c r="H133" s="16"/>
      <c r="I133" s="16"/>
      <c r="J133" s="63"/>
      <c r="K133" s="16"/>
    </row>
    <row r="134" spans="1:11" ht="18" customHeight="1" x14ac:dyDescent="0.25">
      <c r="A134" s="62"/>
      <c r="B134" s="129" t="s">
        <v>174</v>
      </c>
      <c r="C134" s="130"/>
      <c r="D134" s="129">
        <f>洪水入力シート!C14</f>
        <v>0</v>
      </c>
      <c r="E134" s="133"/>
      <c r="F134" s="133"/>
      <c r="G134" s="133"/>
      <c r="H134" s="133"/>
      <c r="I134" s="130"/>
      <c r="J134" s="63"/>
      <c r="K134" s="16"/>
    </row>
    <row r="135" spans="1:11" ht="18" customHeight="1" x14ac:dyDescent="0.25">
      <c r="A135" s="62"/>
      <c r="B135" s="131" t="s">
        <v>175</v>
      </c>
      <c r="C135" s="132"/>
      <c r="D135" s="131">
        <f>洪水入力シート!C69</f>
        <v>0</v>
      </c>
      <c r="E135" s="133"/>
      <c r="F135" s="133"/>
      <c r="G135" s="133"/>
      <c r="H135" s="133"/>
      <c r="I135" s="130"/>
      <c r="J135" s="63"/>
      <c r="K135" s="16"/>
    </row>
    <row r="136" spans="1:11" ht="18" customHeight="1" thickBot="1" x14ac:dyDescent="0.3">
      <c r="A136" s="26"/>
      <c r="B136" s="27"/>
      <c r="C136" s="27"/>
      <c r="D136" s="27"/>
      <c r="E136" s="27"/>
      <c r="F136" s="27"/>
      <c r="G136" s="27"/>
      <c r="H136" s="27"/>
      <c r="I136" s="27"/>
      <c r="J136" s="64"/>
      <c r="K136" s="16"/>
    </row>
    <row r="137" spans="1:11" ht="18" customHeight="1" x14ac:dyDescent="0.25">
      <c r="A137" s="16"/>
      <c r="B137" s="16"/>
      <c r="C137" s="16"/>
      <c r="D137" s="16"/>
      <c r="E137" s="16"/>
      <c r="F137" s="16"/>
      <c r="G137" s="16"/>
      <c r="H137" s="16"/>
      <c r="I137" s="16"/>
      <c r="J137" s="16"/>
      <c r="K137" s="16"/>
    </row>
    <row r="138" spans="1:11" ht="16.149999999999999" x14ac:dyDescent="0.25">
      <c r="A138" s="261" t="s">
        <v>58</v>
      </c>
      <c r="B138" s="261"/>
      <c r="C138" s="261"/>
      <c r="D138" s="261"/>
      <c r="E138" s="261"/>
      <c r="F138" s="261"/>
      <c r="G138" s="261"/>
      <c r="H138" s="261"/>
      <c r="I138" s="261"/>
      <c r="J138" s="261"/>
      <c r="K138" s="9"/>
    </row>
    <row r="139" spans="1:11" ht="18" customHeight="1" x14ac:dyDescent="0.25">
      <c r="B139" s="243" t="s">
        <v>239</v>
      </c>
      <c r="C139" s="243"/>
      <c r="D139" s="243"/>
      <c r="E139" s="243"/>
      <c r="F139" s="243"/>
      <c r="G139" s="243"/>
      <c r="H139" s="243"/>
      <c r="I139" s="243"/>
      <c r="J139" s="243"/>
      <c r="K139" s="11"/>
    </row>
    <row r="140" spans="1:11" ht="18" customHeight="1" x14ac:dyDescent="0.25">
      <c r="A140" s="65"/>
      <c r="B140" s="65"/>
      <c r="C140" s="65"/>
      <c r="D140" s="65"/>
      <c r="E140" s="65"/>
      <c r="F140" s="65"/>
      <c r="G140" s="65"/>
      <c r="H140" s="65"/>
      <c r="I140" s="65"/>
      <c r="J140" s="65"/>
      <c r="K140" s="11"/>
    </row>
    <row r="141" spans="1:11" ht="18" customHeight="1" thickBot="1" x14ac:dyDescent="0.3">
      <c r="A141" s="359" t="s">
        <v>59</v>
      </c>
      <c r="B141" s="359"/>
      <c r="C141" s="359"/>
      <c r="D141" s="359"/>
      <c r="E141" s="359"/>
      <c r="F141" s="359"/>
      <c r="G141" s="359"/>
      <c r="H141" s="359"/>
      <c r="I141" s="359"/>
      <c r="J141" s="359"/>
      <c r="K141" s="11"/>
    </row>
    <row r="142" spans="1:11" ht="24" customHeight="1" thickBot="1" x14ac:dyDescent="0.3">
      <c r="A142" s="326" t="s">
        <v>4</v>
      </c>
      <c r="B142" s="327"/>
      <c r="C142" s="327"/>
      <c r="D142" s="327"/>
      <c r="E142" s="328"/>
      <c r="F142" s="4"/>
      <c r="G142" s="324" t="s">
        <v>5</v>
      </c>
      <c r="H142" s="324"/>
      <c r="I142" s="324" t="s">
        <v>6</v>
      </c>
      <c r="J142" s="324"/>
      <c r="K142" s="42"/>
    </row>
    <row r="143" spans="1:11" ht="24" customHeight="1" thickBot="1" x14ac:dyDescent="0.3">
      <c r="A143" s="321" t="s">
        <v>21</v>
      </c>
      <c r="B143" s="322"/>
      <c r="C143" s="322"/>
      <c r="D143" s="322"/>
      <c r="E143" s="323"/>
      <c r="F143" s="325"/>
      <c r="G143" s="320" t="s">
        <v>207</v>
      </c>
      <c r="H143" s="320"/>
      <c r="I143" s="320" t="s">
        <v>8</v>
      </c>
      <c r="J143" s="320"/>
      <c r="K143" s="43"/>
    </row>
    <row r="144" spans="1:11" ht="24" customHeight="1" thickBot="1" x14ac:dyDescent="0.3">
      <c r="A144" s="82" t="s">
        <v>40</v>
      </c>
      <c r="B144" s="9" t="str">
        <f>洪水入力シート!C16&amp;"に洪水注意報発表"</f>
        <v>に洪水注意報発表</v>
      </c>
      <c r="C144" s="9"/>
      <c r="D144" s="9"/>
      <c r="E144" s="67"/>
      <c r="F144" s="325"/>
      <c r="G144" s="320"/>
      <c r="H144" s="320"/>
      <c r="I144" s="320"/>
      <c r="J144" s="320"/>
      <c r="K144" s="43"/>
    </row>
    <row r="145" spans="1:11" ht="24" customHeight="1" thickBot="1" x14ac:dyDescent="0.3">
      <c r="A145" s="82" t="s">
        <v>41</v>
      </c>
      <c r="B145" s="329" t="str">
        <f>洪水入力シート!C34&amp;"氾濫注意情報発表"</f>
        <v>氾濫注意情報発表</v>
      </c>
      <c r="C145" s="329"/>
      <c r="D145" s="329"/>
      <c r="E145" s="330"/>
      <c r="F145" s="325"/>
      <c r="G145" s="320"/>
      <c r="H145" s="320"/>
      <c r="I145" s="320"/>
      <c r="J145" s="320"/>
      <c r="K145" s="43"/>
    </row>
    <row r="146" spans="1:11" ht="24" customHeight="1" thickBot="1" x14ac:dyDescent="0.3">
      <c r="A146" s="82"/>
      <c r="B146" s="329"/>
      <c r="C146" s="329"/>
      <c r="D146" s="329"/>
      <c r="E146" s="330"/>
      <c r="F146" s="325"/>
      <c r="G146" s="320"/>
      <c r="H146" s="320"/>
      <c r="I146" s="320"/>
      <c r="J146" s="320"/>
      <c r="K146" s="43"/>
    </row>
    <row r="147" spans="1:11" ht="24" customHeight="1" thickBot="1" x14ac:dyDescent="0.3">
      <c r="A147" s="240" t="s">
        <v>249</v>
      </c>
      <c r="B147" s="241"/>
      <c r="C147" s="241"/>
      <c r="D147" s="241"/>
      <c r="E147" s="242"/>
      <c r="F147" s="325"/>
      <c r="G147" s="320"/>
      <c r="H147" s="320"/>
      <c r="I147" s="320"/>
      <c r="J147" s="320"/>
      <c r="K147" s="43"/>
    </row>
    <row r="148" spans="1:11" ht="24" customHeight="1" thickBot="1" x14ac:dyDescent="0.3">
      <c r="A148" s="82" t="str">
        <f>IF(B148&lt;&gt;"","Ø","")</f>
        <v/>
      </c>
      <c r="B148" s="241" t="str">
        <f>IF(洪水入力シート!C39&lt;&gt;0,洪水入力シート!C39&amp;"","")</f>
        <v/>
      </c>
      <c r="C148" s="241"/>
      <c r="D148" s="241"/>
      <c r="E148" s="242"/>
      <c r="F148" s="325"/>
      <c r="G148" s="320"/>
      <c r="H148" s="320"/>
      <c r="I148" s="320"/>
      <c r="J148" s="320"/>
      <c r="K148" s="43"/>
    </row>
    <row r="149" spans="1:11" ht="24" customHeight="1" thickBot="1" x14ac:dyDescent="0.3">
      <c r="A149" s="82" t="str">
        <f>IF(B149&lt;&gt;"","Ø","")</f>
        <v/>
      </c>
      <c r="B149" s="241" t="str">
        <f>IF(洪水入力シート!C44&lt;&gt;0,洪水入力シート!C44&amp;"","")</f>
        <v/>
      </c>
      <c r="C149" s="241"/>
      <c r="D149" s="241"/>
      <c r="E149" s="242"/>
      <c r="F149" s="325"/>
      <c r="G149" s="320"/>
      <c r="H149" s="320"/>
      <c r="I149" s="320"/>
      <c r="J149" s="320"/>
      <c r="K149" s="43"/>
    </row>
    <row r="150" spans="1:11" ht="24" customHeight="1" thickBot="1" x14ac:dyDescent="0.3">
      <c r="A150" s="83"/>
      <c r="B150" s="144"/>
      <c r="C150" s="144"/>
      <c r="D150" s="144"/>
      <c r="E150" s="145"/>
      <c r="F150" s="325"/>
      <c r="G150" s="320"/>
      <c r="H150" s="320"/>
      <c r="I150" s="320"/>
      <c r="J150" s="320"/>
      <c r="K150" s="43"/>
    </row>
    <row r="151" spans="1:11" ht="24" customHeight="1" thickBot="1" x14ac:dyDescent="0.3">
      <c r="A151" s="70"/>
      <c r="B151" s="71"/>
      <c r="C151" s="71"/>
      <c r="D151" s="71"/>
      <c r="E151" s="71"/>
      <c r="F151" s="68"/>
      <c r="G151" s="65"/>
      <c r="H151" s="65"/>
      <c r="I151" s="65"/>
      <c r="J151" s="65"/>
      <c r="K151" s="43"/>
    </row>
    <row r="152" spans="1:11" ht="24" customHeight="1" x14ac:dyDescent="0.25">
      <c r="A152" s="321" t="s">
        <v>7</v>
      </c>
      <c r="B152" s="322"/>
      <c r="C152" s="322"/>
      <c r="D152" s="322"/>
      <c r="E152" s="323"/>
      <c r="F152" s="325"/>
      <c r="G152" s="356" t="s">
        <v>206</v>
      </c>
      <c r="H152" s="357"/>
      <c r="I152" s="356" t="s">
        <v>8</v>
      </c>
      <c r="J152" s="358"/>
      <c r="K152" s="44"/>
    </row>
    <row r="153" spans="1:11" ht="24" customHeight="1" x14ac:dyDescent="0.25">
      <c r="A153" s="82" t="s">
        <v>41</v>
      </c>
      <c r="B153" s="295" t="str">
        <f>洪水入力シート!C18&amp;"に高齢者等避難の発令"</f>
        <v>に高齢者等避難の発令</v>
      </c>
      <c r="C153" s="295"/>
      <c r="D153" s="295"/>
      <c r="E153" s="311"/>
      <c r="F153" s="325"/>
      <c r="G153" s="345"/>
      <c r="H153" s="346"/>
      <c r="I153" s="345"/>
      <c r="J153" s="347"/>
      <c r="K153" s="44"/>
    </row>
    <row r="154" spans="1:11" ht="24" customHeight="1" x14ac:dyDescent="0.25">
      <c r="A154" s="82"/>
      <c r="B154" s="295"/>
      <c r="C154" s="295"/>
      <c r="D154" s="295"/>
      <c r="E154" s="311"/>
      <c r="F154" s="325"/>
      <c r="G154" s="345" t="s">
        <v>9</v>
      </c>
      <c r="H154" s="346"/>
      <c r="I154" s="345" t="s">
        <v>10</v>
      </c>
      <c r="J154" s="347"/>
      <c r="K154" s="44"/>
    </row>
    <row r="155" spans="1:11" ht="24" customHeight="1" x14ac:dyDescent="0.25">
      <c r="A155" s="82" t="s">
        <v>41</v>
      </c>
      <c r="B155" s="349" t="str">
        <f>洪水入力シート!C16&amp;"に洪水警報発表"</f>
        <v>に洪水警報発表</v>
      </c>
      <c r="C155" s="349"/>
      <c r="D155" s="349"/>
      <c r="E155" s="350"/>
      <c r="F155" s="325"/>
      <c r="G155" s="345"/>
      <c r="H155" s="346"/>
      <c r="I155" s="345"/>
      <c r="J155" s="347"/>
      <c r="K155" s="44"/>
    </row>
    <row r="156" spans="1:11" ht="24" customHeight="1" x14ac:dyDescent="0.25">
      <c r="A156" s="82" t="s">
        <v>41</v>
      </c>
      <c r="B156" s="226" t="str">
        <f>洪水入力シート!C34&amp;"氾濫警戒情報発表"</f>
        <v>氾濫警戒情報発表</v>
      </c>
      <c r="C156" s="226"/>
      <c r="D156" s="226"/>
      <c r="E156" s="227"/>
      <c r="F156" s="325"/>
      <c r="G156" s="345" t="s">
        <v>208</v>
      </c>
      <c r="H156" s="346"/>
      <c r="I156" s="345" t="s">
        <v>8</v>
      </c>
      <c r="J156" s="347"/>
      <c r="K156" s="44"/>
    </row>
    <row r="157" spans="1:11" ht="24" customHeight="1" x14ac:dyDescent="0.25">
      <c r="A157" s="82"/>
      <c r="B157" s="226"/>
      <c r="C157" s="226"/>
      <c r="D157" s="226"/>
      <c r="E157" s="227"/>
      <c r="F157" s="325"/>
      <c r="G157" s="345"/>
      <c r="H157" s="346"/>
      <c r="I157" s="345"/>
      <c r="J157" s="347"/>
      <c r="K157" s="44"/>
    </row>
    <row r="158" spans="1:11" ht="24" customHeight="1" x14ac:dyDescent="0.25">
      <c r="A158" s="240" t="s">
        <v>250</v>
      </c>
      <c r="B158" s="241"/>
      <c r="C158" s="241"/>
      <c r="D158" s="241"/>
      <c r="E158" s="242"/>
      <c r="F158" s="325"/>
      <c r="G158" s="351" t="s">
        <v>209</v>
      </c>
      <c r="H158" s="352"/>
      <c r="I158" s="345" t="s">
        <v>8</v>
      </c>
      <c r="J158" s="347"/>
      <c r="K158" s="44"/>
    </row>
    <row r="159" spans="1:11" ht="24" customHeight="1" x14ac:dyDescent="0.25">
      <c r="A159" s="82" t="str">
        <f>IF(B159&lt;&gt;"","Ø","")</f>
        <v/>
      </c>
      <c r="B159" s="243" t="str">
        <f>IF(洪水入力シート!C39&lt;&gt;"",洪水入力シート!C39&amp;"","")</f>
        <v/>
      </c>
      <c r="C159" s="243"/>
      <c r="D159" s="243"/>
      <c r="E159" s="244"/>
      <c r="F159" s="325"/>
      <c r="G159" s="351"/>
      <c r="H159" s="352"/>
      <c r="I159" s="345"/>
      <c r="J159" s="347"/>
      <c r="K159" s="44"/>
    </row>
    <row r="160" spans="1:11" ht="24" customHeight="1" x14ac:dyDescent="0.25">
      <c r="A160" s="82" t="str">
        <f>IF(B160&lt;&gt;"","Ø","")</f>
        <v/>
      </c>
      <c r="B160" s="243" t="str">
        <f>IF(洪水入力シート!C44&lt;&gt;"",洪水入力シート!C44&amp;"","")</f>
        <v/>
      </c>
      <c r="C160" s="243"/>
      <c r="D160" s="243"/>
      <c r="E160" s="244"/>
      <c r="F160" s="325"/>
      <c r="G160" s="345" t="s">
        <v>11</v>
      </c>
      <c r="H160" s="346"/>
      <c r="I160" s="345" t="s">
        <v>10</v>
      </c>
      <c r="J160" s="347"/>
      <c r="K160" s="44"/>
    </row>
    <row r="161" spans="1:11" ht="24" customHeight="1" thickBot="1" x14ac:dyDescent="0.3">
      <c r="A161" s="83"/>
      <c r="B161" s="147"/>
      <c r="C161" s="147"/>
      <c r="D161" s="147"/>
      <c r="E161" s="148"/>
      <c r="F161" s="325"/>
      <c r="G161" s="353"/>
      <c r="H161" s="354"/>
      <c r="I161" s="353"/>
      <c r="J161" s="355"/>
      <c r="K161" s="44"/>
    </row>
    <row r="162" spans="1:11" ht="24" customHeight="1" thickBot="1" x14ac:dyDescent="0.3">
      <c r="A162" s="70"/>
      <c r="B162" s="65"/>
      <c r="C162" s="65"/>
      <c r="D162" s="65"/>
      <c r="E162" s="65"/>
      <c r="F162" s="68"/>
      <c r="G162" s="81"/>
      <c r="H162" s="81"/>
      <c r="I162" s="81"/>
      <c r="J162" s="81"/>
      <c r="K162" s="44"/>
    </row>
    <row r="163" spans="1:11" ht="24" customHeight="1" x14ac:dyDescent="0.25">
      <c r="A163" s="234" t="s">
        <v>21</v>
      </c>
      <c r="B163" s="235"/>
      <c r="C163" s="235"/>
      <c r="D163" s="235"/>
      <c r="E163" s="236"/>
      <c r="F163" s="325"/>
      <c r="G163" s="228" t="s">
        <v>12</v>
      </c>
      <c r="H163" s="342"/>
      <c r="I163" s="228" t="s">
        <v>10</v>
      </c>
      <c r="J163" s="229"/>
      <c r="K163" s="43"/>
    </row>
    <row r="164" spans="1:11" ht="24" customHeight="1" x14ac:dyDescent="0.25">
      <c r="A164" s="82" t="s">
        <v>41</v>
      </c>
      <c r="B164" s="237" t="str">
        <f>洪水入力シート!C18&amp;"に避難指示の発令"</f>
        <v>に避難指示の発令</v>
      </c>
      <c r="C164" s="238"/>
      <c r="D164" s="238"/>
      <c r="E164" s="239"/>
      <c r="F164" s="325"/>
      <c r="G164" s="230"/>
      <c r="H164" s="343"/>
      <c r="I164" s="230"/>
      <c r="J164" s="231"/>
      <c r="K164" s="43"/>
    </row>
    <row r="165" spans="1:11" ht="24" customHeight="1" x14ac:dyDescent="0.25">
      <c r="A165" s="82"/>
      <c r="B165" s="237"/>
      <c r="C165" s="238"/>
      <c r="D165" s="238"/>
      <c r="E165" s="239"/>
      <c r="F165" s="325"/>
      <c r="G165" s="230"/>
      <c r="H165" s="343"/>
      <c r="I165" s="230"/>
      <c r="J165" s="231"/>
      <c r="K165" s="43"/>
    </row>
    <row r="166" spans="1:11" ht="24" customHeight="1" x14ac:dyDescent="0.25">
      <c r="A166" s="82" t="s">
        <v>41</v>
      </c>
      <c r="B166" s="226" t="str">
        <f>洪水入力シート!C34&amp;"氾濫危険情報発表"</f>
        <v>氾濫危険情報発表</v>
      </c>
      <c r="C166" s="226"/>
      <c r="D166" s="226"/>
      <c r="E166" s="227"/>
      <c r="F166" s="325"/>
      <c r="G166" s="230"/>
      <c r="H166" s="343"/>
      <c r="I166" s="230"/>
      <c r="J166" s="231"/>
      <c r="K166" s="43"/>
    </row>
    <row r="167" spans="1:11" ht="24" customHeight="1" x14ac:dyDescent="0.25">
      <c r="A167" s="82"/>
      <c r="B167" s="226"/>
      <c r="C167" s="226"/>
      <c r="D167" s="226"/>
      <c r="E167" s="227"/>
      <c r="F167" s="325"/>
      <c r="G167" s="230"/>
      <c r="H167" s="343"/>
      <c r="I167" s="230"/>
      <c r="J167" s="231"/>
      <c r="K167" s="43"/>
    </row>
    <row r="168" spans="1:11" ht="24" customHeight="1" x14ac:dyDescent="0.25">
      <c r="A168" s="240" t="s">
        <v>250</v>
      </c>
      <c r="B168" s="241"/>
      <c r="C168" s="241"/>
      <c r="D168" s="241"/>
      <c r="E168" s="242"/>
      <c r="F168" s="325"/>
      <c r="G168" s="230"/>
      <c r="H168" s="343"/>
      <c r="I168" s="230"/>
      <c r="J168" s="231"/>
      <c r="K168" s="43"/>
    </row>
    <row r="169" spans="1:11" ht="24" customHeight="1" x14ac:dyDescent="0.25">
      <c r="A169" s="82" t="str">
        <f>IF(B169&lt;&gt;"","Ø","")</f>
        <v/>
      </c>
      <c r="B169" s="243" t="str">
        <f>IF(洪水入力シート!C39&lt;&gt;"",洪水入力シート!C39&amp;"","")</f>
        <v/>
      </c>
      <c r="C169" s="243"/>
      <c r="D169" s="243"/>
      <c r="E169" s="244"/>
      <c r="F169" s="325"/>
      <c r="G169" s="230"/>
      <c r="H169" s="343"/>
      <c r="I169" s="230"/>
      <c r="J169" s="231"/>
      <c r="K169" s="43"/>
    </row>
    <row r="170" spans="1:11" ht="24" customHeight="1" x14ac:dyDescent="0.25">
      <c r="A170" s="82" t="str">
        <f>IF(B170&lt;&gt;"","Ø","")</f>
        <v/>
      </c>
      <c r="B170" s="243" t="str">
        <f>IF(洪水入力シート!C44&lt;&gt;"",洪水入力シート!C44&amp;"","")</f>
        <v/>
      </c>
      <c r="C170" s="243"/>
      <c r="D170" s="243"/>
      <c r="E170" s="244"/>
      <c r="F170" s="325"/>
      <c r="G170" s="230"/>
      <c r="H170" s="343"/>
      <c r="I170" s="230"/>
      <c r="J170" s="231"/>
      <c r="K170" s="43"/>
    </row>
    <row r="171" spans="1:11" ht="24" customHeight="1" thickBot="1" x14ac:dyDescent="0.3">
      <c r="A171" s="83"/>
      <c r="B171" s="147"/>
      <c r="C171" s="147"/>
      <c r="D171" s="147"/>
      <c r="E171" s="148"/>
      <c r="F171" s="325"/>
      <c r="G171" s="232"/>
      <c r="H171" s="344"/>
      <c r="I171" s="232"/>
      <c r="J171" s="233"/>
      <c r="K171" s="43"/>
    </row>
    <row r="172" spans="1:11" ht="24" customHeight="1" x14ac:dyDescent="0.25">
      <c r="B172" s="9" t="s">
        <v>241</v>
      </c>
      <c r="C172" s="146"/>
      <c r="D172" s="146"/>
      <c r="E172" s="146"/>
      <c r="F172" s="146"/>
      <c r="G172" s="146"/>
      <c r="H172" s="146"/>
      <c r="I172" s="146"/>
      <c r="J172" s="146"/>
      <c r="K172" s="43"/>
    </row>
    <row r="173" spans="1:11" ht="18" customHeight="1" x14ac:dyDescent="0.25"/>
    <row r="174" spans="1:11" ht="17.25" customHeight="1" x14ac:dyDescent="0.25"/>
    <row r="175" spans="1:11" ht="17.25" customHeight="1" x14ac:dyDescent="0.25"/>
    <row r="176" spans="1:11" ht="16.149999999999999" x14ac:dyDescent="0.25">
      <c r="A176" s="261" t="s">
        <v>186</v>
      </c>
      <c r="B176" s="261"/>
      <c r="C176" s="261"/>
      <c r="D176" s="261"/>
      <c r="E176" s="261"/>
      <c r="F176" s="261"/>
      <c r="G176" s="261"/>
      <c r="H176" s="261"/>
      <c r="I176" s="261"/>
      <c r="J176" s="261"/>
      <c r="K176" s="9"/>
    </row>
    <row r="177" spans="1:11" ht="16.149999999999999" x14ac:dyDescent="0.25">
      <c r="A177" s="261" t="s">
        <v>219</v>
      </c>
      <c r="B177" s="261"/>
      <c r="C177" s="261"/>
      <c r="D177" s="261"/>
      <c r="E177" s="261"/>
      <c r="F177" s="261"/>
      <c r="G177" s="261"/>
      <c r="H177" s="261"/>
      <c r="I177" s="261"/>
      <c r="J177" s="261"/>
      <c r="K177" s="9"/>
    </row>
    <row r="178" spans="1:11" ht="17.25" x14ac:dyDescent="0.25">
      <c r="B178" s="9" t="s">
        <v>240</v>
      </c>
      <c r="C178" s="12"/>
      <c r="D178" s="12"/>
      <c r="E178" s="12"/>
      <c r="F178" s="12"/>
      <c r="G178" s="12"/>
      <c r="H178" s="12"/>
      <c r="I178" s="12"/>
      <c r="J178" s="12"/>
      <c r="K178" s="12"/>
    </row>
    <row r="179" spans="1:11" ht="16.5" thickBot="1" x14ac:dyDescent="0.3">
      <c r="A179" s="2"/>
    </row>
    <row r="180" spans="1:11" ht="16.149999999999999" x14ac:dyDescent="0.25">
      <c r="A180" s="49" t="s">
        <v>13</v>
      </c>
      <c r="B180" s="50"/>
      <c r="C180" s="51"/>
      <c r="D180" s="309" t="s">
        <v>14</v>
      </c>
      <c r="E180" s="309"/>
      <c r="F180" s="309"/>
      <c r="G180" s="309"/>
      <c r="H180" s="309"/>
      <c r="I180" s="309"/>
      <c r="J180" s="310"/>
      <c r="K180" s="45"/>
    </row>
    <row r="181" spans="1:11" ht="17.25" x14ac:dyDescent="0.25">
      <c r="A181" s="53" t="s">
        <v>38</v>
      </c>
      <c r="B181" s="17"/>
      <c r="C181" s="254" t="s">
        <v>215</v>
      </c>
      <c r="D181" s="255"/>
      <c r="E181" s="255"/>
      <c r="F181" s="255"/>
      <c r="G181" s="255"/>
      <c r="H181" s="255"/>
      <c r="I181" s="255"/>
      <c r="J181" s="256"/>
      <c r="K181" s="12"/>
    </row>
    <row r="182" spans="1:11" ht="17.25" x14ac:dyDescent="0.25">
      <c r="A182" s="54"/>
      <c r="B182" s="55"/>
      <c r="C182" s="260" t="s">
        <v>25</v>
      </c>
      <c r="D182" s="261"/>
      <c r="E182" s="261"/>
      <c r="F182" s="261"/>
      <c r="G182" s="261"/>
      <c r="H182" s="261"/>
      <c r="I182" s="261"/>
      <c r="J182" s="262"/>
      <c r="K182" s="12"/>
    </row>
    <row r="183" spans="1:11" ht="17.25" x14ac:dyDescent="0.25">
      <c r="A183" s="54"/>
      <c r="B183" s="55"/>
      <c r="C183" s="260" t="s">
        <v>24</v>
      </c>
      <c r="D183" s="261"/>
      <c r="E183" s="261"/>
      <c r="F183" s="261"/>
      <c r="G183" s="261"/>
      <c r="H183" s="261"/>
      <c r="I183" s="261"/>
      <c r="J183" s="262"/>
      <c r="K183" s="12"/>
    </row>
    <row r="184" spans="1:11" ht="18" customHeight="1" x14ac:dyDescent="0.25">
      <c r="A184" s="56"/>
      <c r="B184" s="57"/>
      <c r="C184" s="19" t="s">
        <v>22</v>
      </c>
      <c r="D184" s="225" t="s">
        <v>29</v>
      </c>
      <c r="E184" s="225"/>
      <c r="F184" s="257"/>
      <c r="G184" s="257"/>
      <c r="H184" s="257"/>
      <c r="I184" s="257"/>
      <c r="J184" s="257"/>
      <c r="K184" s="66"/>
    </row>
    <row r="185" spans="1:11" ht="17.25" x14ac:dyDescent="0.25">
      <c r="A185" s="22" t="s">
        <v>26</v>
      </c>
      <c r="B185" s="15"/>
      <c r="C185" s="254" t="str">
        <f>洪水入力シート!C16&amp;"からの"&amp;洪水入力シート!C49</f>
        <v>からの</v>
      </c>
      <c r="D185" s="258"/>
      <c r="E185" s="258"/>
      <c r="F185" s="258"/>
      <c r="G185" s="258"/>
      <c r="H185" s="258"/>
      <c r="I185" s="258"/>
      <c r="J185" s="259"/>
      <c r="K185" s="46"/>
    </row>
    <row r="186" spans="1:11" ht="16.149999999999999" x14ac:dyDescent="0.25">
      <c r="A186" s="23" t="s">
        <v>27</v>
      </c>
      <c r="B186" s="9"/>
      <c r="C186" s="260" t="s">
        <v>24</v>
      </c>
      <c r="D186" s="261"/>
      <c r="E186" s="261"/>
      <c r="F186" s="261"/>
      <c r="G186" s="261"/>
      <c r="H186" s="261"/>
      <c r="I186" s="261"/>
      <c r="J186" s="262"/>
      <c r="K186" s="46"/>
    </row>
    <row r="187" spans="1:11" ht="17.25" customHeight="1" x14ac:dyDescent="0.25">
      <c r="A187" s="23" t="s">
        <v>28</v>
      </c>
      <c r="B187" s="20"/>
      <c r="C187" s="13" t="s">
        <v>22</v>
      </c>
      <c r="D187" s="226" t="str">
        <f>洪水入力シート!C34&amp;IF(洪水入力シート!C39&lt;&gt;"",","&amp;洪水入力シート!C39,"")&amp;IF(洪水入力シート!C44&lt;&gt;"",","&amp;洪水入力シート!C44,"")&amp;"の水位情報
滋賀県土木情報システム
（https://shiga-bousai.jp/index.php）"</f>
        <v>の水位情報
滋賀県土木情報システム
（https://shiga-bousai.jp/index.php）</v>
      </c>
      <c r="E187" s="226"/>
      <c r="F187" s="226"/>
      <c r="G187" s="226"/>
      <c r="H187" s="226"/>
      <c r="I187" s="226"/>
      <c r="J187" s="227"/>
      <c r="K187" s="11"/>
    </row>
    <row r="188" spans="1:11" ht="17.25" customHeight="1" x14ac:dyDescent="0.25">
      <c r="A188" s="23"/>
      <c r="B188" s="20"/>
      <c r="D188" s="226"/>
      <c r="E188" s="226"/>
      <c r="F188" s="226"/>
      <c r="G188" s="226"/>
      <c r="H188" s="226"/>
      <c r="I188" s="226"/>
      <c r="J188" s="227"/>
      <c r="K188" s="11"/>
    </row>
    <row r="189" spans="1:11" ht="17.25" customHeight="1" x14ac:dyDescent="0.25">
      <c r="A189" s="23"/>
      <c r="B189" s="20"/>
      <c r="D189" s="226"/>
      <c r="E189" s="226"/>
      <c r="F189" s="226"/>
      <c r="G189" s="226"/>
      <c r="H189" s="226"/>
      <c r="I189" s="226"/>
      <c r="J189" s="227"/>
      <c r="K189" s="11"/>
    </row>
    <row r="190" spans="1:11" ht="17.25" customHeight="1" x14ac:dyDescent="0.25">
      <c r="A190" s="23"/>
      <c r="B190" s="20"/>
      <c r="C190" s="13" t="s">
        <v>22</v>
      </c>
      <c r="D190" s="226" t="str">
        <f>洪水入力シート!C34&amp;IF(洪水入力シート!C39&lt;&gt;"",","&amp;洪水入力シート!C39,"")&amp;IF(洪水入力シート!C44&lt;&gt;"",","&amp;洪水入力シート!C44,"")&amp;"の洪水予報情報
滋賀県土木情報システム
（https://shiga-bousai.jp/index.php）"</f>
        <v>の洪水予報情報
滋賀県土木情報システム
（https://shiga-bousai.jp/index.php）</v>
      </c>
      <c r="E190" s="226"/>
      <c r="F190" s="226"/>
      <c r="G190" s="226"/>
      <c r="H190" s="226"/>
      <c r="I190" s="226"/>
      <c r="J190" s="227"/>
      <c r="K190" s="11"/>
    </row>
    <row r="191" spans="1:11" ht="17.25" customHeight="1" x14ac:dyDescent="0.25">
      <c r="A191" s="24"/>
      <c r="B191" s="21"/>
      <c r="D191" s="226"/>
      <c r="E191" s="226"/>
      <c r="F191" s="226"/>
      <c r="G191" s="226"/>
      <c r="H191" s="226"/>
      <c r="I191" s="226"/>
      <c r="J191" s="227"/>
      <c r="K191" s="11"/>
    </row>
    <row r="192" spans="1:11" ht="17.25" customHeight="1" x14ac:dyDescent="0.25">
      <c r="A192" s="24"/>
      <c r="B192" s="21"/>
      <c r="D192" s="226"/>
      <c r="E192" s="226"/>
      <c r="F192" s="226"/>
      <c r="G192" s="226"/>
      <c r="H192" s="226"/>
      <c r="I192" s="226"/>
      <c r="J192" s="227"/>
      <c r="K192" s="11"/>
    </row>
    <row r="193" spans="1:11" ht="17.25" customHeight="1" x14ac:dyDescent="0.25">
      <c r="A193" s="24"/>
      <c r="B193" s="21"/>
      <c r="C193" s="13" t="s">
        <v>22</v>
      </c>
      <c r="D193" s="295" t="str">
        <f>"気象庁HPの洪水予報のサイト（http://www.jma.go.jp/jp/flood/）"</f>
        <v>気象庁HPの洪水予報のサイト（http://www.jma.go.jp/jp/flood/）</v>
      </c>
      <c r="E193" s="295"/>
      <c r="F193" s="295"/>
      <c r="G193" s="295"/>
      <c r="H193" s="295"/>
      <c r="I193" s="295"/>
      <c r="J193" s="311"/>
      <c r="K193" s="11"/>
    </row>
    <row r="194" spans="1:11" ht="17.25" customHeight="1" x14ac:dyDescent="0.25">
      <c r="A194" s="25"/>
      <c r="B194" s="18"/>
      <c r="C194" s="52"/>
      <c r="D194" s="312"/>
      <c r="E194" s="312"/>
      <c r="F194" s="312"/>
      <c r="G194" s="312"/>
      <c r="H194" s="312"/>
      <c r="I194" s="312"/>
      <c r="J194" s="313"/>
      <c r="K194" s="11"/>
    </row>
    <row r="195" spans="1:11" ht="17.25" customHeight="1" x14ac:dyDescent="0.25">
      <c r="A195" s="245" t="s">
        <v>251</v>
      </c>
      <c r="B195" s="246"/>
      <c r="C195" s="258"/>
      <c r="D195" s="258"/>
      <c r="E195" s="258"/>
      <c r="F195" s="258"/>
      <c r="G195" s="258"/>
      <c r="H195" s="258"/>
      <c r="I195" s="258"/>
      <c r="J195" s="259"/>
      <c r="K195" s="9"/>
    </row>
    <row r="196" spans="1:11" ht="17.25" customHeight="1" x14ac:dyDescent="0.25">
      <c r="A196" s="247"/>
      <c r="B196" s="248"/>
      <c r="C196" s="261" t="s">
        <v>30</v>
      </c>
      <c r="D196" s="261"/>
      <c r="E196" s="261"/>
      <c r="F196" s="261"/>
      <c r="G196" s="261"/>
      <c r="H196" s="261"/>
      <c r="I196" s="261"/>
      <c r="J196" s="262"/>
      <c r="K196" s="9"/>
    </row>
    <row r="197" spans="1:11" ht="17.25" customHeight="1" x14ac:dyDescent="0.25">
      <c r="A197" s="247"/>
      <c r="B197" s="248"/>
      <c r="C197" s="261" t="s">
        <v>25</v>
      </c>
      <c r="D197" s="261"/>
      <c r="E197" s="261"/>
      <c r="F197" s="261"/>
      <c r="G197" s="261"/>
      <c r="H197" s="261"/>
      <c r="I197" s="261"/>
      <c r="J197" s="262"/>
      <c r="K197" s="9"/>
    </row>
    <row r="198" spans="1:11" ht="17.25" customHeight="1" x14ac:dyDescent="0.25">
      <c r="A198" s="247"/>
      <c r="B198" s="248"/>
      <c r="C198" s="261" t="s">
        <v>24</v>
      </c>
      <c r="D198" s="261"/>
      <c r="E198" s="261"/>
      <c r="F198" s="261"/>
      <c r="G198" s="261"/>
      <c r="H198" s="261"/>
      <c r="I198" s="261"/>
      <c r="J198" s="262"/>
      <c r="K198" s="9"/>
    </row>
    <row r="199" spans="1:11" ht="17.25" customHeight="1" x14ac:dyDescent="0.25">
      <c r="A199" s="247"/>
      <c r="B199" s="248"/>
      <c r="C199" s="13" t="str">
        <f>IF(洪水入力シート!C51&lt;&gt;"","Ø","")</f>
        <v>Ø</v>
      </c>
      <c r="D199" s="295" t="str">
        <f>IF(洪水入力シート!C51&lt;&gt;"",洪水入力シート!C16&amp;"のサイト（"&amp;洪水入力シート!C51&amp;"）","")</f>
        <v>のサイト（http://www.city.otsu.lg.jp/）</v>
      </c>
      <c r="E199" s="295"/>
      <c r="F199" s="295"/>
      <c r="G199" s="295"/>
      <c r="H199" s="295"/>
      <c r="I199" s="295"/>
      <c r="J199" s="311"/>
      <c r="K199" s="11"/>
    </row>
    <row r="200" spans="1:11" ht="17.25" customHeight="1" x14ac:dyDescent="0.25">
      <c r="A200" s="247"/>
      <c r="B200" s="248"/>
      <c r="C200" s="16"/>
      <c r="D200" s="295"/>
      <c r="E200" s="295"/>
      <c r="F200" s="295"/>
      <c r="G200" s="295"/>
      <c r="H200" s="295"/>
      <c r="I200" s="295"/>
      <c r="J200" s="311"/>
      <c r="K200" s="11"/>
    </row>
    <row r="201" spans="1:11" ht="17.25" customHeight="1" thickBot="1" x14ac:dyDescent="0.3">
      <c r="A201" s="249"/>
      <c r="B201" s="250"/>
      <c r="C201" s="251" t="str">
        <f>IF(洪水入力シート!C53="○",洪水入力シート!C16&amp;"の避難情報に係る緊急速報メール","")</f>
        <v>の避難情報に係る緊急速報メール</v>
      </c>
      <c r="D201" s="252"/>
      <c r="E201" s="252"/>
      <c r="F201" s="252"/>
      <c r="G201" s="252"/>
      <c r="H201" s="252"/>
      <c r="I201" s="252"/>
      <c r="J201" s="253"/>
      <c r="K201" s="9"/>
    </row>
    <row r="202" spans="1:11" ht="17.25" customHeight="1" x14ac:dyDescent="0.25">
      <c r="A202" s="72" t="s">
        <v>42</v>
      </c>
      <c r="B202" s="314" t="s">
        <v>43</v>
      </c>
      <c r="C202" s="314"/>
      <c r="D202" s="314"/>
      <c r="E202" s="314"/>
      <c r="F202" s="314"/>
      <c r="G202" s="314"/>
      <c r="H202" s="314"/>
      <c r="I202" s="314"/>
      <c r="J202" s="314"/>
      <c r="K202" s="11"/>
    </row>
    <row r="203" spans="1:11" ht="17.25" customHeight="1" x14ac:dyDescent="0.25">
      <c r="A203" s="73"/>
      <c r="B203" s="295"/>
      <c r="C203" s="295"/>
      <c r="D203" s="295"/>
      <c r="E203" s="295"/>
      <c r="F203" s="295"/>
      <c r="G203" s="295"/>
      <c r="H203" s="295"/>
      <c r="I203" s="295"/>
      <c r="J203" s="295"/>
      <c r="K203" s="11"/>
    </row>
    <row r="204" spans="1:11" ht="17.25" customHeight="1" x14ac:dyDescent="0.25">
      <c r="A204" s="73" t="s">
        <v>42</v>
      </c>
      <c r="B204" s="295" t="s">
        <v>44</v>
      </c>
      <c r="C204" s="295"/>
      <c r="D204" s="295"/>
      <c r="E204" s="295"/>
      <c r="F204" s="295"/>
      <c r="G204" s="295"/>
      <c r="H204" s="295"/>
      <c r="I204" s="295"/>
      <c r="J204" s="295"/>
      <c r="K204" s="11"/>
    </row>
    <row r="205" spans="1:11" ht="17.25" customHeight="1" x14ac:dyDescent="0.25">
      <c r="A205" s="73"/>
      <c r="B205" s="295"/>
      <c r="C205" s="295"/>
      <c r="D205" s="295"/>
      <c r="E205" s="295"/>
      <c r="F205" s="295"/>
      <c r="G205" s="295"/>
      <c r="H205" s="295"/>
      <c r="I205" s="295"/>
      <c r="J205" s="295"/>
      <c r="K205" s="11"/>
    </row>
    <row r="206" spans="1:11" ht="17.25" customHeight="1" x14ac:dyDescent="0.25">
      <c r="A206" s="11"/>
      <c r="B206" s="11"/>
      <c r="C206" s="11"/>
      <c r="D206" s="11"/>
      <c r="E206" s="11"/>
      <c r="F206" s="11"/>
      <c r="G206" s="11"/>
      <c r="H206" s="11"/>
      <c r="I206" s="11"/>
      <c r="J206" s="11"/>
      <c r="K206" s="11"/>
    </row>
    <row r="207" spans="1:11" ht="16.149999999999999" x14ac:dyDescent="0.25">
      <c r="A207" s="261" t="s">
        <v>220</v>
      </c>
      <c r="B207" s="261"/>
      <c r="C207" s="261"/>
      <c r="D207" s="261"/>
      <c r="E207" s="261"/>
      <c r="F207" s="261"/>
      <c r="G207" s="261"/>
      <c r="H207" s="261"/>
      <c r="I207" s="261"/>
      <c r="J207" s="261"/>
      <c r="K207" s="9"/>
    </row>
    <row r="208" spans="1:11" ht="16.149999999999999" x14ac:dyDescent="0.25">
      <c r="A208" s="9"/>
      <c r="B208" s="9"/>
      <c r="C208" s="9"/>
      <c r="D208" s="9"/>
      <c r="E208" s="9"/>
      <c r="F208" s="9"/>
      <c r="G208" s="9"/>
      <c r="H208" s="9"/>
      <c r="I208" s="9"/>
      <c r="J208" s="9"/>
      <c r="K208" s="9"/>
    </row>
    <row r="209" spans="1:11" ht="17.25" customHeight="1" x14ac:dyDescent="0.25">
      <c r="A209" s="143"/>
      <c r="B209" s="302" t="s">
        <v>242</v>
      </c>
      <c r="C209" s="302"/>
      <c r="D209" s="302"/>
      <c r="E209" s="302"/>
      <c r="F209" s="302"/>
      <c r="G209" s="302"/>
      <c r="H209" s="302"/>
      <c r="I209" s="302"/>
      <c r="J209" s="302"/>
      <c r="K209" s="11"/>
    </row>
    <row r="210" spans="1:11" ht="17.25" customHeight="1" x14ac:dyDescent="0.25">
      <c r="A210" s="73"/>
      <c r="B210" s="302"/>
      <c r="C210" s="302"/>
      <c r="D210" s="302"/>
      <c r="E210" s="302"/>
      <c r="F210" s="302"/>
      <c r="G210" s="302"/>
      <c r="H210" s="302"/>
      <c r="I210" s="302"/>
      <c r="J210" s="302"/>
      <c r="K210" s="11"/>
    </row>
    <row r="211" spans="1:11" ht="17.25" customHeight="1" x14ac:dyDescent="0.25">
      <c r="A211" s="73"/>
      <c r="B211" s="11"/>
      <c r="C211" s="11"/>
      <c r="D211" s="11"/>
      <c r="E211" s="11"/>
      <c r="F211" s="11"/>
      <c r="G211" s="11"/>
      <c r="H211" s="11"/>
      <c r="I211" s="11"/>
      <c r="J211" s="11"/>
      <c r="K211" s="11"/>
    </row>
    <row r="212" spans="1:11" ht="18" customHeight="1" x14ac:dyDescent="0.25">
      <c r="A212" s="143"/>
      <c r="B212" s="142" t="s">
        <v>243</v>
      </c>
      <c r="C212" s="65"/>
      <c r="D212" s="65"/>
      <c r="E212" s="65"/>
      <c r="F212" s="65"/>
      <c r="G212" s="65"/>
      <c r="H212" s="65"/>
      <c r="I212" s="65"/>
      <c r="J212" s="65"/>
      <c r="K212" s="11"/>
    </row>
    <row r="213" spans="1:11" ht="18" customHeight="1" x14ac:dyDescent="0.25">
      <c r="A213" s="143"/>
      <c r="B213" s="142"/>
      <c r="C213" s="65"/>
      <c r="D213" s="65"/>
      <c r="E213" s="65"/>
      <c r="F213" s="65"/>
      <c r="G213" s="65"/>
      <c r="H213" s="65"/>
      <c r="I213" s="65"/>
      <c r="J213" s="65"/>
      <c r="K213" s="11"/>
    </row>
    <row r="214" spans="1:11" ht="18" customHeight="1" x14ac:dyDescent="0.25">
      <c r="A214" s="65" t="s">
        <v>244</v>
      </c>
      <c r="B214" s="226" t="str">
        <f>洪水入力シート!C16&amp;洪水入力シート!C55&amp;" "&amp;洪水入力シート!C57</f>
        <v xml:space="preserve"> </v>
      </c>
      <c r="C214" s="226"/>
      <c r="D214" s="226"/>
      <c r="E214" s="226"/>
      <c r="F214" s="226"/>
      <c r="G214" s="226"/>
      <c r="H214" s="226"/>
      <c r="I214" s="226"/>
      <c r="J214" s="226"/>
      <c r="K214" s="11"/>
    </row>
    <row r="215" spans="1:11" ht="17.25" customHeight="1" x14ac:dyDescent="0.25">
      <c r="A215" s="65" t="s">
        <v>244</v>
      </c>
      <c r="B215" s="243" t="s">
        <v>213</v>
      </c>
      <c r="C215" s="243"/>
      <c r="D215" s="243"/>
      <c r="E215" s="243"/>
      <c r="F215" s="243"/>
      <c r="G215" s="243"/>
      <c r="H215" s="243"/>
      <c r="I215" s="243"/>
      <c r="J215" s="243"/>
      <c r="K215" s="11"/>
    </row>
    <row r="216" spans="1:11" ht="17.25" customHeight="1" x14ac:dyDescent="0.25">
      <c r="A216" s="65" t="s">
        <v>244</v>
      </c>
      <c r="B216" s="226" t="str">
        <f>洪水入力シート!C59&amp;" "&amp;洪水入力シート!C61</f>
        <v xml:space="preserve"> </v>
      </c>
      <c r="C216" s="226"/>
      <c r="D216" s="226"/>
      <c r="E216" s="226"/>
      <c r="F216" s="226"/>
      <c r="G216" s="226"/>
      <c r="H216" s="226"/>
      <c r="I216" s="226"/>
      <c r="J216" s="226"/>
      <c r="K216" s="11"/>
    </row>
    <row r="217" spans="1:11" ht="17.25" customHeight="1" x14ac:dyDescent="0.25">
      <c r="A217" s="65"/>
      <c r="B217" s="65"/>
      <c r="C217" s="65"/>
      <c r="D217" s="65"/>
      <c r="E217" s="65"/>
      <c r="F217" s="65"/>
      <c r="G217" s="65"/>
      <c r="H217" s="65"/>
      <c r="I217" s="65"/>
      <c r="J217" s="65"/>
      <c r="K217" s="11"/>
    </row>
    <row r="218" spans="1:11" ht="17.25" customHeight="1" x14ac:dyDescent="0.25">
      <c r="A218" s="65"/>
      <c r="B218" s="65"/>
      <c r="C218" s="65"/>
      <c r="D218" s="65"/>
      <c r="E218" s="65"/>
      <c r="F218" s="65"/>
      <c r="G218" s="65"/>
      <c r="H218" s="65"/>
      <c r="I218" s="65"/>
      <c r="J218" s="65"/>
      <c r="K218" s="11"/>
    </row>
    <row r="219" spans="1:11" ht="17.25" customHeight="1" x14ac:dyDescent="0.25">
      <c r="A219" s="65"/>
      <c r="B219" s="65"/>
      <c r="C219" s="65"/>
      <c r="D219" s="65"/>
      <c r="E219" s="65"/>
      <c r="F219" s="65"/>
      <c r="G219" s="65"/>
      <c r="H219" s="65"/>
      <c r="I219" s="65"/>
      <c r="J219" s="65"/>
      <c r="K219" s="11"/>
    </row>
    <row r="220" spans="1:11" ht="17.25" customHeight="1" x14ac:dyDescent="0.25">
      <c r="A220" s="65"/>
      <c r="B220" s="65"/>
      <c r="C220" s="65"/>
      <c r="D220" s="65"/>
      <c r="E220" s="65"/>
      <c r="F220" s="65"/>
      <c r="G220" s="65"/>
      <c r="H220" s="65"/>
      <c r="I220" s="65"/>
      <c r="J220" s="65"/>
      <c r="K220" s="11"/>
    </row>
    <row r="221" spans="1:11" ht="16.149999999999999" x14ac:dyDescent="0.25">
      <c r="A221" s="261" t="s">
        <v>187</v>
      </c>
      <c r="B221" s="261"/>
      <c r="C221" s="261"/>
      <c r="D221" s="261"/>
      <c r="E221" s="261"/>
      <c r="F221" s="261"/>
      <c r="G221" s="261"/>
      <c r="H221" s="261"/>
      <c r="I221" s="261"/>
      <c r="J221" s="261"/>
      <c r="K221" s="9"/>
    </row>
    <row r="222" spans="1:11" ht="16.149999999999999" x14ac:dyDescent="0.25">
      <c r="A222" s="261" t="s">
        <v>221</v>
      </c>
      <c r="B222" s="261"/>
      <c r="C222" s="261"/>
      <c r="D222" s="261"/>
      <c r="E222" s="261"/>
      <c r="F222" s="261"/>
      <c r="G222" s="261"/>
      <c r="H222" s="261"/>
      <c r="I222" s="261"/>
      <c r="J222" s="261"/>
      <c r="K222" s="9"/>
    </row>
    <row r="223" spans="1:11" ht="16.149999999999999" x14ac:dyDescent="0.25">
      <c r="A223" s="9"/>
      <c r="B223" s="9"/>
      <c r="C223" s="9"/>
      <c r="D223" s="9"/>
      <c r="E223" s="9"/>
      <c r="F223" s="9"/>
      <c r="G223" s="9"/>
      <c r="H223" s="9"/>
      <c r="I223" s="9"/>
      <c r="J223" s="9"/>
      <c r="K223" s="9"/>
    </row>
    <row r="224" spans="1:11" ht="17.25" customHeight="1" x14ac:dyDescent="0.25">
      <c r="B224" s="243" t="s">
        <v>183</v>
      </c>
      <c r="C224" s="243"/>
      <c r="D224" s="243"/>
      <c r="E224" s="243"/>
      <c r="F224" s="243"/>
      <c r="G224" s="243"/>
      <c r="H224" s="243"/>
      <c r="I224" s="243"/>
      <c r="J224" s="243"/>
      <c r="K224" s="11"/>
    </row>
    <row r="225" spans="1:11" ht="17.25" customHeight="1" x14ac:dyDescent="0.25">
      <c r="A225" s="65"/>
      <c r="B225" s="243"/>
      <c r="C225" s="243"/>
      <c r="D225" s="243"/>
      <c r="E225" s="243"/>
      <c r="F225" s="243"/>
      <c r="G225" s="243"/>
      <c r="H225" s="243"/>
      <c r="I225" s="243"/>
      <c r="J225" s="243"/>
      <c r="K225" s="11"/>
    </row>
    <row r="226" spans="1:11" ht="17.25" customHeight="1" x14ac:dyDescent="0.25">
      <c r="A226" s="65"/>
      <c r="B226" s="243"/>
      <c r="C226" s="243"/>
      <c r="D226" s="243"/>
      <c r="E226" s="243"/>
      <c r="F226" s="243"/>
      <c r="G226" s="243"/>
      <c r="H226" s="243"/>
      <c r="I226" s="243"/>
      <c r="J226" s="243"/>
      <c r="K226" s="11"/>
    </row>
    <row r="227" spans="1:11" ht="17.25" customHeight="1" x14ac:dyDescent="0.25">
      <c r="A227" s="65"/>
      <c r="B227" s="243"/>
      <c r="C227" s="243"/>
      <c r="D227" s="243"/>
      <c r="E227" s="243"/>
      <c r="F227" s="243"/>
      <c r="G227" s="243"/>
      <c r="H227" s="243"/>
      <c r="I227" s="243"/>
      <c r="J227" s="243"/>
      <c r="K227" s="11"/>
    </row>
    <row r="228" spans="1:11" ht="16.149999999999999" x14ac:dyDescent="0.25">
      <c r="A228" s="2"/>
      <c r="B228" s="243"/>
      <c r="C228" s="243"/>
      <c r="D228" s="243"/>
      <c r="E228" s="243"/>
      <c r="F228" s="243"/>
      <c r="G228" s="243"/>
      <c r="H228" s="243"/>
      <c r="I228" s="243"/>
      <c r="J228" s="243"/>
      <c r="K228" s="16"/>
    </row>
    <row r="229" spans="1:11" ht="16.149999999999999" x14ac:dyDescent="0.25">
      <c r="A229" s="261" t="s">
        <v>222</v>
      </c>
      <c r="B229" s="261"/>
      <c r="C229" s="261"/>
      <c r="D229" s="261"/>
      <c r="E229" s="261"/>
      <c r="F229" s="261"/>
      <c r="G229" s="261"/>
      <c r="H229" s="261"/>
      <c r="I229" s="261"/>
      <c r="J229" s="261"/>
      <c r="K229" s="9"/>
    </row>
    <row r="230" spans="1:11" ht="16.149999999999999" x14ac:dyDescent="0.25">
      <c r="A230" s="9"/>
      <c r="B230" s="9"/>
      <c r="C230" s="9"/>
      <c r="D230" s="9"/>
      <c r="E230" s="9"/>
      <c r="F230" s="9"/>
      <c r="G230" s="9"/>
      <c r="H230" s="9"/>
      <c r="I230" s="9"/>
      <c r="J230" s="9"/>
      <c r="K230" s="9"/>
    </row>
    <row r="231" spans="1:11" ht="17.25" customHeight="1" x14ac:dyDescent="0.25">
      <c r="A231" s="226" t="s">
        <v>235</v>
      </c>
      <c r="B231" s="226"/>
      <c r="C231" s="226"/>
      <c r="D231" s="226"/>
      <c r="E231" s="226"/>
      <c r="F231" s="226"/>
      <c r="G231" s="226"/>
      <c r="H231" s="226"/>
      <c r="I231" s="226"/>
      <c r="J231" s="226"/>
      <c r="K231" s="11"/>
    </row>
    <row r="232" spans="1:11" ht="17.25" customHeight="1" x14ac:dyDescent="0.25">
      <c r="A232" s="226"/>
      <c r="B232" s="226"/>
      <c r="C232" s="226"/>
      <c r="D232" s="226"/>
      <c r="E232" s="226"/>
      <c r="F232" s="226"/>
      <c r="G232" s="226"/>
      <c r="H232" s="226"/>
      <c r="I232" s="226"/>
      <c r="J232" s="226"/>
      <c r="K232" s="11"/>
    </row>
    <row r="233" spans="1:11" ht="16.149999999999999" x14ac:dyDescent="0.25">
      <c r="A233" s="2"/>
      <c r="B233" s="16"/>
      <c r="C233" s="16"/>
      <c r="D233" s="16"/>
      <c r="E233" s="16"/>
      <c r="F233" s="16"/>
      <c r="G233" s="16"/>
      <c r="H233" s="16"/>
      <c r="I233" s="16"/>
      <c r="J233" s="16"/>
      <c r="K233" s="16"/>
    </row>
    <row r="234" spans="1:11" ht="16.149999999999999" x14ac:dyDescent="0.25">
      <c r="A234" s="261" t="s">
        <v>223</v>
      </c>
      <c r="B234" s="261"/>
      <c r="C234" s="261"/>
      <c r="D234" s="261"/>
      <c r="E234" s="261"/>
      <c r="F234" s="261"/>
      <c r="G234" s="261"/>
      <c r="H234" s="261"/>
      <c r="I234" s="261"/>
      <c r="J234" s="261"/>
      <c r="K234" s="9"/>
    </row>
    <row r="235" spans="1:11" ht="17.25" customHeight="1" x14ac:dyDescent="0.25">
      <c r="A235" s="226" t="s">
        <v>234</v>
      </c>
      <c r="B235" s="226"/>
      <c r="C235" s="226"/>
      <c r="D235" s="226"/>
      <c r="E235" s="226"/>
      <c r="F235" s="226"/>
      <c r="G235" s="226"/>
      <c r="H235" s="226"/>
      <c r="I235" s="226"/>
      <c r="J235" s="226"/>
      <c r="K235" s="11"/>
    </row>
    <row r="236" spans="1:11" ht="16.5" thickBot="1" x14ac:dyDescent="0.3">
      <c r="A236" s="2"/>
      <c r="B236" s="16"/>
      <c r="C236" s="16"/>
      <c r="D236" s="16"/>
      <c r="E236" s="16"/>
      <c r="F236" s="16"/>
      <c r="G236" s="16"/>
      <c r="H236" s="16"/>
      <c r="I236" s="16"/>
      <c r="J236" s="16"/>
      <c r="K236" s="16"/>
    </row>
    <row r="237" spans="1:11" ht="17.25" x14ac:dyDescent="0.25">
      <c r="A237" s="2"/>
      <c r="B237" s="84"/>
      <c r="C237" s="85"/>
      <c r="D237" s="218" t="s">
        <v>62</v>
      </c>
      <c r="E237" s="219"/>
      <c r="F237" s="218" t="s">
        <v>60</v>
      </c>
      <c r="G237" s="219"/>
      <c r="H237" s="218" t="s">
        <v>61</v>
      </c>
      <c r="I237" s="304"/>
      <c r="J237" s="16"/>
      <c r="K237" s="16"/>
    </row>
    <row r="238" spans="1:11" ht="16.149999999999999" x14ac:dyDescent="0.25">
      <c r="A238" s="2"/>
      <c r="B238" s="263" t="s">
        <v>182</v>
      </c>
      <c r="C238" s="264"/>
      <c r="D238" s="271">
        <f>洪水入力シート!C67</f>
        <v>0</v>
      </c>
      <c r="E238" s="305"/>
      <c r="F238" s="271" t="str">
        <f>洪水入力シート!C71&amp;"m"</f>
        <v>m</v>
      </c>
      <c r="G238" s="305"/>
      <c r="H238" s="271" t="str">
        <f>洪水入力シート!C73&amp;IF(洪水入力シート!C73="車両"," "&amp;洪水入力シート!I73&amp;"台","")</f>
        <v/>
      </c>
      <c r="I238" s="272"/>
      <c r="J238" s="16"/>
      <c r="K238" s="16"/>
    </row>
    <row r="239" spans="1:11" ht="16.149999999999999" x14ac:dyDescent="0.25">
      <c r="A239" s="2"/>
      <c r="B239" s="315"/>
      <c r="C239" s="316"/>
      <c r="D239" s="273"/>
      <c r="E239" s="306"/>
      <c r="F239" s="273"/>
      <c r="G239" s="306"/>
      <c r="H239" s="273"/>
      <c r="I239" s="274"/>
      <c r="J239" s="16"/>
      <c r="K239" s="16"/>
    </row>
    <row r="240" spans="1:11" ht="16.149999999999999" x14ac:dyDescent="0.25">
      <c r="A240" s="2"/>
      <c r="B240" s="263" t="s">
        <v>63</v>
      </c>
      <c r="C240" s="264"/>
      <c r="D240" s="271" t="str">
        <f>IF(洪水入力シート!C77="","-",洪水入力シート!C77)</f>
        <v>-</v>
      </c>
      <c r="E240" s="305"/>
      <c r="F240" s="267"/>
      <c r="G240" s="268"/>
      <c r="H240" s="267"/>
      <c r="I240" s="287"/>
      <c r="J240" s="16"/>
      <c r="K240" s="16"/>
    </row>
    <row r="241" spans="1:11" ht="16.5" thickBot="1" x14ac:dyDescent="0.3">
      <c r="A241" s="2"/>
      <c r="B241" s="265"/>
      <c r="C241" s="266"/>
      <c r="D241" s="307"/>
      <c r="E241" s="308"/>
      <c r="F241" s="269"/>
      <c r="G241" s="270"/>
      <c r="H241" s="269"/>
      <c r="I241" s="288"/>
      <c r="J241" s="16"/>
      <c r="K241" s="16"/>
    </row>
    <row r="242" spans="1:11" ht="16.149999999999999" x14ac:dyDescent="0.25">
      <c r="A242" s="2"/>
      <c r="B242" s="16"/>
      <c r="C242" s="16"/>
      <c r="D242" s="16"/>
      <c r="E242" s="16"/>
      <c r="F242" s="16"/>
      <c r="G242" s="16"/>
      <c r="H242" s="16"/>
      <c r="I242" s="16"/>
      <c r="J242" s="16"/>
      <c r="K242" s="16"/>
    </row>
    <row r="243" spans="1:11" ht="16.149999999999999" x14ac:dyDescent="0.25">
      <c r="A243" s="2"/>
      <c r="B243" s="16"/>
      <c r="C243" s="16"/>
      <c r="D243" s="16"/>
      <c r="E243" s="16"/>
      <c r="F243" s="16"/>
      <c r="G243" s="16"/>
      <c r="H243" s="16"/>
      <c r="I243" s="16"/>
      <c r="J243" s="16"/>
      <c r="K243" s="16"/>
    </row>
    <row r="244" spans="1:11" ht="16.149999999999999" x14ac:dyDescent="0.25">
      <c r="A244" s="2"/>
      <c r="B244" s="16"/>
      <c r="C244" s="16"/>
      <c r="D244" s="16"/>
      <c r="E244" s="16"/>
      <c r="F244" s="16"/>
      <c r="G244" s="16"/>
      <c r="H244" s="16"/>
      <c r="I244" s="16"/>
      <c r="J244" s="16"/>
      <c r="K244" s="16"/>
    </row>
    <row r="245" spans="1:11" ht="16.149999999999999" x14ac:dyDescent="0.25">
      <c r="A245" s="2"/>
      <c r="B245" s="16"/>
      <c r="C245" s="16"/>
      <c r="D245" s="16"/>
      <c r="E245" s="16"/>
      <c r="F245" s="16"/>
      <c r="G245" s="16"/>
      <c r="H245" s="16"/>
      <c r="I245" s="16"/>
      <c r="J245" s="16"/>
      <c r="K245" s="16"/>
    </row>
    <row r="246" spans="1:11" ht="16.149999999999999" x14ac:dyDescent="0.25">
      <c r="A246" s="2"/>
      <c r="B246" s="16"/>
      <c r="C246" s="16"/>
      <c r="D246" s="16"/>
      <c r="E246" s="16"/>
      <c r="F246" s="16"/>
      <c r="G246" s="16"/>
      <c r="H246" s="16"/>
      <c r="I246" s="16"/>
      <c r="J246" s="16"/>
      <c r="K246" s="16"/>
    </row>
    <row r="247" spans="1:11" ht="16.149999999999999" x14ac:dyDescent="0.25">
      <c r="A247" s="2"/>
      <c r="B247" s="16"/>
      <c r="C247" s="16"/>
      <c r="D247" s="16"/>
      <c r="E247" s="16"/>
      <c r="F247" s="16"/>
      <c r="G247" s="16"/>
      <c r="H247" s="16"/>
      <c r="I247" s="16"/>
      <c r="J247" s="16"/>
      <c r="K247" s="16"/>
    </row>
    <row r="248" spans="1:11" ht="16.149999999999999" x14ac:dyDescent="0.25">
      <c r="A248" s="2"/>
      <c r="B248" s="16"/>
      <c r="C248" s="16"/>
      <c r="D248" s="16"/>
      <c r="E248" s="16"/>
      <c r="F248" s="16"/>
      <c r="G248" s="16"/>
      <c r="H248" s="16"/>
      <c r="I248" s="16"/>
      <c r="J248" s="16"/>
      <c r="K248" s="16"/>
    </row>
    <row r="249" spans="1:11" ht="16.149999999999999" x14ac:dyDescent="0.25">
      <c r="A249" s="2"/>
      <c r="B249" s="16"/>
      <c r="C249" s="16"/>
      <c r="D249" s="16"/>
      <c r="E249" s="16"/>
      <c r="F249" s="16"/>
      <c r="G249" s="16"/>
      <c r="H249" s="16"/>
      <c r="I249" s="16"/>
      <c r="J249" s="16"/>
      <c r="K249" s="16"/>
    </row>
    <row r="250" spans="1:11" ht="16.149999999999999" x14ac:dyDescent="0.25">
      <c r="A250" s="2"/>
      <c r="B250" s="16"/>
      <c r="C250" s="16"/>
      <c r="D250" s="16"/>
      <c r="E250" s="16"/>
      <c r="F250" s="16"/>
      <c r="G250" s="16"/>
      <c r="H250" s="16"/>
      <c r="I250" s="16"/>
      <c r="J250" s="16"/>
      <c r="K250" s="16"/>
    </row>
    <row r="251" spans="1:11" ht="16.149999999999999" x14ac:dyDescent="0.25">
      <c r="A251" s="2"/>
      <c r="B251" s="16"/>
      <c r="C251" s="16"/>
      <c r="D251" s="16"/>
      <c r="E251" s="16"/>
      <c r="F251" s="16"/>
      <c r="G251" s="16"/>
      <c r="H251" s="16"/>
      <c r="I251" s="16"/>
      <c r="J251" s="16"/>
      <c r="K251" s="16"/>
    </row>
    <row r="252" spans="1:11" ht="16.149999999999999" x14ac:dyDescent="0.25">
      <c r="A252" s="2"/>
      <c r="B252" s="16"/>
      <c r="C252" s="16"/>
      <c r="D252" s="16"/>
      <c r="E252" s="16"/>
      <c r="F252" s="16"/>
      <c r="G252" s="16"/>
      <c r="H252" s="16"/>
      <c r="I252" s="16"/>
      <c r="J252" s="16"/>
      <c r="K252" s="16"/>
    </row>
    <row r="253" spans="1:11" ht="16.149999999999999" x14ac:dyDescent="0.25">
      <c r="A253" s="2"/>
      <c r="B253" s="16"/>
      <c r="C253" s="16"/>
      <c r="D253" s="16"/>
      <c r="E253" s="16"/>
      <c r="F253" s="16"/>
      <c r="G253" s="16"/>
      <c r="H253" s="16"/>
      <c r="I253" s="16"/>
      <c r="J253" s="16"/>
      <c r="K253" s="16"/>
    </row>
    <row r="254" spans="1:11" ht="16.149999999999999" x14ac:dyDescent="0.25">
      <c r="A254" s="2"/>
      <c r="B254" s="16"/>
      <c r="C254" s="16"/>
      <c r="D254" s="16"/>
      <c r="E254" s="16"/>
      <c r="F254" s="16"/>
      <c r="G254" s="16"/>
      <c r="H254" s="16"/>
      <c r="I254" s="16"/>
      <c r="J254" s="16"/>
      <c r="K254" s="16"/>
    </row>
    <row r="255" spans="1:11" ht="16.149999999999999" x14ac:dyDescent="0.25">
      <c r="A255" s="2"/>
      <c r="B255" s="16"/>
      <c r="C255" s="16"/>
      <c r="D255" s="16"/>
      <c r="E255" s="16"/>
      <c r="F255" s="16"/>
      <c r="G255" s="16"/>
      <c r="H255" s="16"/>
      <c r="I255" s="16"/>
      <c r="J255" s="16"/>
      <c r="K255" s="16"/>
    </row>
    <row r="256" spans="1:11" ht="16.149999999999999" x14ac:dyDescent="0.25">
      <c r="A256" s="2"/>
      <c r="B256" s="16"/>
      <c r="C256" s="16"/>
      <c r="D256" s="16"/>
      <c r="E256" s="16"/>
      <c r="F256" s="16"/>
      <c r="G256" s="16"/>
      <c r="H256" s="16"/>
      <c r="I256" s="16"/>
      <c r="J256" s="16"/>
      <c r="K256" s="16"/>
    </row>
    <row r="257" spans="1:11" ht="16.149999999999999" x14ac:dyDescent="0.25">
      <c r="A257" s="2"/>
      <c r="B257" s="16"/>
      <c r="C257" s="16"/>
      <c r="D257" s="16"/>
      <c r="E257" s="16"/>
      <c r="F257" s="16"/>
      <c r="G257" s="16"/>
      <c r="H257" s="16"/>
      <c r="I257" s="16"/>
      <c r="J257" s="16"/>
      <c r="K257" s="16"/>
    </row>
    <row r="258" spans="1:11" ht="16.149999999999999" x14ac:dyDescent="0.25">
      <c r="A258" s="2"/>
      <c r="B258" s="16"/>
      <c r="C258" s="16"/>
      <c r="D258" s="16"/>
      <c r="E258" s="16"/>
      <c r="F258" s="16"/>
      <c r="G258" s="16"/>
      <c r="H258" s="16"/>
      <c r="I258" s="16"/>
      <c r="J258" s="16"/>
      <c r="K258" s="16"/>
    </row>
    <row r="259" spans="1:11" ht="16.149999999999999" x14ac:dyDescent="0.25">
      <c r="A259" s="2"/>
      <c r="B259" s="16"/>
      <c r="C259" s="16"/>
      <c r="D259" s="16"/>
      <c r="E259" s="16"/>
      <c r="F259" s="16"/>
      <c r="G259" s="16"/>
      <c r="H259" s="16"/>
      <c r="I259" s="16"/>
      <c r="J259" s="16"/>
      <c r="K259" s="16"/>
    </row>
    <row r="260" spans="1:11" ht="16.149999999999999" x14ac:dyDescent="0.25">
      <c r="A260" s="2"/>
      <c r="B260" s="16"/>
      <c r="C260" s="16"/>
      <c r="D260" s="16"/>
      <c r="E260" s="16"/>
      <c r="F260" s="16"/>
      <c r="G260" s="16"/>
      <c r="H260" s="16"/>
      <c r="I260" s="16"/>
      <c r="J260" s="16"/>
      <c r="K260" s="16"/>
    </row>
    <row r="261" spans="1:11" ht="16.149999999999999" x14ac:dyDescent="0.25">
      <c r="A261" s="2"/>
      <c r="B261" s="16"/>
      <c r="C261" s="16"/>
      <c r="D261" s="16"/>
      <c r="E261" s="16"/>
      <c r="F261" s="16"/>
      <c r="G261" s="16"/>
      <c r="H261" s="16"/>
      <c r="I261" s="16"/>
      <c r="J261" s="16"/>
      <c r="K261" s="16"/>
    </row>
    <row r="262" spans="1:11" ht="16.149999999999999" x14ac:dyDescent="0.25">
      <c r="A262" s="2"/>
      <c r="B262" s="16"/>
      <c r="C262" s="16"/>
      <c r="D262" s="16"/>
      <c r="E262" s="16"/>
      <c r="F262" s="16"/>
      <c r="G262" s="16"/>
      <c r="H262" s="16"/>
      <c r="I262" s="16"/>
      <c r="J262" s="16"/>
      <c r="K262" s="16"/>
    </row>
    <row r="263" spans="1:11" ht="16.149999999999999" x14ac:dyDescent="0.25">
      <c r="A263" s="2"/>
      <c r="B263" s="16"/>
      <c r="C263" s="16"/>
      <c r="D263" s="16"/>
      <c r="E263" s="16"/>
      <c r="F263" s="16"/>
      <c r="G263" s="16"/>
      <c r="H263" s="16"/>
      <c r="I263" s="16"/>
      <c r="J263" s="16"/>
      <c r="K263" s="16"/>
    </row>
    <row r="264" spans="1:11" ht="16.149999999999999" x14ac:dyDescent="0.25">
      <c r="A264" s="2"/>
      <c r="B264" s="16"/>
      <c r="C264" s="16"/>
      <c r="D264" s="16"/>
      <c r="E264" s="16"/>
      <c r="F264" s="16"/>
      <c r="G264" s="16"/>
      <c r="H264" s="16"/>
      <c r="I264" s="16"/>
      <c r="J264" s="16"/>
      <c r="K264" s="16"/>
    </row>
    <row r="265" spans="1:11" ht="16.149999999999999" x14ac:dyDescent="0.25">
      <c r="A265" s="2"/>
      <c r="B265" s="16"/>
      <c r="C265" s="16"/>
      <c r="D265" s="16"/>
      <c r="E265" s="16"/>
      <c r="F265" s="16"/>
      <c r="G265" s="16"/>
      <c r="H265" s="16"/>
      <c r="I265" s="16"/>
      <c r="J265" s="16"/>
      <c r="K265" s="16"/>
    </row>
    <row r="266" spans="1:11" ht="16.149999999999999" x14ac:dyDescent="0.25">
      <c r="A266" s="2"/>
      <c r="B266" s="16"/>
      <c r="C266" s="16"/>
      <c r="D266" s="16"/>
      <c r="E266" s="16"/>
      <c r="F266" s="16"/>
      <c r="G266" s="16"/>
      <c r="H266" s="16"/>
      <c r="I266" s="16"/>
      <c r="J266" s="16"/>
      <c r="K266" s="16"/>
    </row>
    <row r="267" spans="1:11" ht="16.149999999999999" x14ac:dyDescent="0.25">
      <c r="A267" s="261" t="s">
        <v>64</v>
      </c>
      <c r="B267" s="261"/>
      <c r="C267" s="261"/>
      <c r="D267" s="261"/>
      <c r="E267" s="261"/>
      <c r="F267" s="261"/>
      <c r="G267" s="261"/>
      <c r="H267" s="261"/>
      <c r="I267" s="261"/>
      <c r="J267" s="261"/>
      <c r="K267" s="9"/>
    </row>
    <row r="268" spans="1:11" ht="16.149999999999999" x14ac:dyDescent="0.25">
      <c r="A268" s="9"/>
      <c r="B268" s="9"/>
      <c r="C268" s="9"/>
      <c r="D268" s="9"/>
      <c r="E268" s="9"/>
      <c r="F268" s="9"/>
      <c r="G268" s="9"/>
      <c r="H268" s="9"/>
      <c r="I268" s="9"/>
      <c r="J268" s="9"/>
      <c r="K268" s="9"/>
    </row>
    <row r="269" spans="1:11" ht="17.25" customHeight="1" x14ac:dyDescent="0.25">
      <c r="B269" s="302" t="s">
        <v>231</v>
      </c>
      <c r="C269" s="302"/>
      <c r="D269" s="302"/>
      <c r="E269" s="302"/>
      <c r="F269" s="302"/>
      <c r="G269" s="302"/>
      <c r="H269" s="302"/>
      <c r="I269" s="302"/>
      <c r="J269" s="302"/>
      <c r="K269" s="11"/>
    </row>
    <row r="270" spans="1:11" ht="17.25" customHeight="1" x14ac:dyDescent="0.25">
      <c r="A270" s="11"/>
      <c r="B270" s="302"/>
      <c r="C270" s="302"/>
      <c r="D270" s="302"/>
      <c r="E270" s="302"/>
      <c r="F270" s="302"/>
      <c r="G270" s="302"/>
      <c r="H270" s="302"/>
      <c r="I270" s="302"/>
      <c r="J270" s="302"/>
      <c r="K270" s="11"/>
    </row>
    <row r="271" spans="1:11" ht="17.25" customHeight="1" x14ac:dyDescent="0.25">
      <c r="B271" s="302" t="s">
        <v>232</v>
      </c>
      <c r="C271" s="302"/>
      <c r="D271" s="302"/>
      <c r="E271" s="302"/>
      <c r="F271" s="302"/>
      <c r="G271" s="302"/>
      <c r="H271" s="302"/>
      <c r="I271" s="302"/>
      <c r="J271" s="302"/>
      <c r="K271" s="11"/>
    </row>
    <row r="272" spans="1:11" ht="17.25" customHeight="1" x14ac:dyDescent="0.25">
      <c r="A272" s="11"/>
      <c r="B272" s="302"/>
      <c r="C272" s="302"/>
      <c r="D272" s="302"/>
      <c r="E272" s="302"/>
      <c r="F272" s="302"/>
      <c r="G272" s="302"/>
      <c r="H272" s="302"/>
      <c r="I272" s="302"/>
      <c r="J272" s="302"/>
      <c r="K272" s="11"/>
    </row>
    <row r="273" spans="1:12" ht="16.149999999999999" x14ac:dyDescent="0.25">
      <c r="A273" s="2"/>
      <c r="B273" s="16"/>
      <c r="C273" s="16"/>
      <c r="D273" s="16"/>
      <c r="E273" s="16"/>
      <c r="F273" s="16"/>
      <c r="G273" s="16"/>
      <c r="H273" s="16"/>
      <c r="I273" s="16"/>
      <c r="J273" s="16"/>
      <c r="K273" s="16"/>
    </row>
    <row r="274" spans="1:12" ht="16.5" thickBot="1" x14ac:dyDescent="0.3">
      <c r="A274" s="303" t="s">
        <v>15</v>
      </c>
      <c r="B274" s="303"/>
      <c r="C274" s="303"/>
      <c r="D274" s="303"/>
      <c r="E274" s="303"/>
      <c r="F274" s="303"/>
      <c r="G274" s="303"/>
      <c r="H274" s="303"/>
      <c r="I274" s="303"/>
      <c r="J274" s="303"/>
      <c r="K274" s="9"/>
    </row>
    <row r="275" spans="1:12" ht="24" customHeight="1" x14ac:dyDescent="0.25">
      <c r="B275" s="299" t="s">
        <v>66</v>
      </c>
      <c r="C275" s="300"/>
      <c r="D275" s="300"/>
      <c r="E275" s="300"/>
      <c r="F275" s="300"/>
      <c r="G275" s="300"/>
      <c r="H275" s="300"/>
      <c r="I275" s="301"/>
      <c r="J275" s="23"/>
      <c r="K275" s="42"/>
    </row>
    <row r="276" spans="1:12" ht="24" customHeight="1" x14ac:dyDescent="0.25">
      <c r="B276" s="245" t="s">
        <v>16</v>
      </c>
      <c r="C276" s="246"/>
      <c r="D276" s="277" t="str">
        <f>IF(L276&lt;&gt;"",RIGHT(L276,LEN(L276)-1),"")</f>
        <v/>
      </c>
      <c r="E276" s="278"/>
      <c r="F276" s="278"/>
      <c r="G276" s="278"/>
      <c r="H276" s="278"/>
      <c r="I276" s="279"/>
      <c r="J276" s="86"/>
      <c r="K276" s="14"/>
      <c r="L276" s="101" t="str">
        <f>IF(洪水入力シート!C83="有","、"&amp;洪水入力シート!B83&amp;IF(洪水入力シート!G83&lt;&gt;"",洪水入力シート!G83&amp;洪水入力シート!I83,""),"")&amp;IF(洪水入力シート!C85="有","、"&amp;洪水入力シート!B85&amp;IF(洪水入力シート!G85&lt;&gt;"",洪水入力シート!G85&amp;洪水入力シート!I85,""),"")&amp;IF(洪水入力シート!C87="有","、"&amp;洪水入力シート!B87&amp;IF(洪水入力シート!G87&lt;&gt;"",洪水入力シート!G87&amp;洪水入力シート!I87,""),"")&amp;IF(洪水入力シート!C89="有","、"&amp;洪水入力シート!B89&amp;IF(洪水入力シート!G89&lt;&gt;"",洪水入力シート!G89&amp;洪水入力シート!I89,""),"")&amp;IF(洪水入力シート!C91="有","、"&amp;洪水入力シート!B91&amp;IF(洪水入力シート!G91&lt;&gt;"",洪水入力シート!G91&amp;洪水入力シート!I91,""),"")&amp;IF(洪水入力シート!C93="有","、"&amp;洪水入力シート!B93&amp;IF(洪水入力シート!G93&lt;&gt;"",洪水入力シート!G93&amp;洪水入力シート!I93,""),"")&amp;IF(洪水入力シート!C95="有","、"&amp;洪水入力シート!B95&amp;IF(洪水入力シート!G95&lt;&gt;"",洪水入力シート!G95&amp;洪水入力シート!I95,""),"")&amp;IF(洪水入力シート!C97&lt;&gt;"","、"&amp;洪水入力シート!C97,"")</f>
        <v/>
      </c>
    </row>
    <row r="277" spans="1:12" ht="24" customHeight="1" x14ac:dyDescent="0.25">
      <c r="B277" s="247"/>
      <c r="C277" s="248"/>
      <c r="D277" s="280"/>
      <c r="E277" s="281"/>
      <c r="F277" s="281"/>
      <c r="G277" s="281"/>
      <c r="H277" s="281"/>
      <c r="I277" s="282"/>
      <c r="J277" s="86"/>
      <c r="K277" s="14"/>
    </row>
    <row r="278" spans="1:12" ht="24" customHeight="1" x14ac:dyDescent="0.25">
      <c r="B278" s="275"/>
      <c r="C278" s="276"/>
      <c r="D278" s="283"/>
      <c r="E278" s="284"/>
      <c r="F278" s="284"/>
      <c r="G278" s="284"/>
      <c r="H278" s="284"/>
      <c r="I278" s="285"/>
      <c r="J278" s="86"/>
      <c r="K278" s="14"/>
    </row>
    <row r="279" spans="1:12" ht="24" customHeight="1" x14ac:dyDescent="0.25">
      <c r="B279" s="245" t="s">
        <v>105</v>
      </c>
      <c r="C279" s="246"/>
      <c r="D279" s="220" t="str">
        <f>IF(L279&lt;&gt;"",RIGHT(L279,LEN(L279)-1),"")</f>
        <v/>
      </c>
      <c r="E279" s="221"/>
      <c r="F279" s="221"/>
      <c r="G279" s="221"/>
      <c r="H279" s="221"/>
      <c r="I279" s="222"/>
      <c r="J279" s="86"/>
      <c r="K279" s="14"/>
      <c r="L279" s="101" t="str">
        <f>IF(洪水入力シート!C102="有","、"&amp;洪水入力シート!B102,"")&amp;IF(洪水入力シート!C104="有","、"&amp;洪水入力シート!B104,"")&amp;IF(洪水入力シート!C106="有","、"&amp;洪水入力シート!B106&amp;IF(洪水入力シート!G106&lt;&gt;"",洪水入力シート!G106&amp;洪水入力シート!I106,""),"")&amp;IF(洪水入力シート!C108="有","、"&amp;洪水入力シート!B108&amp;IF(洪水入力シート!G108&lt;&gt;"",洪水入力シート!G108&amp;洪水入力シート!I108,""),"")&amp;IF(洪水入力シート!C110="有","、"&amp;洪水入力シート!B110&amp;IF(洪水入力シート!G110&lt;&gt;"",洪水入力シート!G110&amp;洪水入力シート!I110,""),"")&amp;IF(洪水入力シート!C112="有","、"&amp;洪水入力シート!B112&amp;IF(洪水入力シート!G112&lt;&gt;"",洪水入力シート!G112&amp;洪水入力シート!I112,""),"")&amp;IF(洪水入力シート!C114="有","、"&amp;洪水入力シート!B114&amp;IF(洪水入力シート!G114&lt;&gt;"",洪水入力シート!G114&amp;洪水入力シート!I114,""),"")&amp;IF(洪水入力シート!C116="有","、"&amp;洪水入力シート!B116&amp;IF(洪水入力シート!G116&lt;&gt;"",洪水入力シート!G116&amp;洪水入力シート!I116,""),"")&amp;IF(洪水入力シート!C118="有","、"&amp;洪水入力シート!B118&amp;IF(洪水入力シート!G118&lt;&gt;"",洪水入力シート!G118&amp;洪水入力シート!I118,""),"")&amp;IF(洪水入力シート!C120="有","、"&amp;洪水入力シート!B120&amp;IF(洪水入力シート!G120&lt;&gt;"",洪水入力シート!G120&amp;洪水入力シート!I120,""),"")&amp;IF(洪水入力シート!C122&lt;&gt;"","、"&amp;洪水入力シート!C122,"")</f>
        <v/>
      </c>
    </row>
    <row r="280" spans="1:12" ht="24" customHeight="1" x14ac:dyDescent="0.25">
      <c r="B280" s="247"/>
      <c r="C280" s="248"/>
      <c r="D280" s="286"/>
      <c r="E280" s="226"/>
      <c r="F280" s="226"/>
      <c r="G280" s="226"/>
      <c r="H280" s="226"/>
      <c r="I280" s="227"/>
      <c r="J280" s="86"/>
      <c r="K280" s="14"/>
    </row>
    <row r="281" spans="1:12" ht="24" customHeight="1" x14ac:dyDescent="0.25">
      <c r="B281" s="247"/>
      <c r="C281" s="248"/>
      <c r="D281" s="286"/>
      <c r="E281" s="226"/>
      <c r="F281" s="226"/>
      <c r="G281" s="226"/>
      <c r="H281" s="226"/>
      <c r="I281" s="227"/>
      <c r="J281" s="86"/>
      <c r="K281" s="14"/>
    </row>
    <row r="282" spans="1:12" ht="24" customHeight="1" x14ac:dyDescent="0.25">
      <c r="B282" s="275"/>
      <c r="C282" s="276"/>
      <c r="D282" s="286"/>
      <c r="E282" s="226"/>
      <c r="F282" s="226"/>
      <c r="G282" s="226"/>
      <c r="H282" s="226"/>
      <c r="I282" s="227"/>
      <c r="J282" s="86"/>
      <c r="K282" s="14"/>
    </row>
    <row r="283" spans="1:12" ht="24" customHeight="1" x14ac:dyDescent="0.25">
      <c r="B283" s="245" t="s">
        <v>63</v>
      </c>
      <c r="C283" s="246"/>
      <c r="D283" s="220" t="str">
        <f>IF(L283&lt;&gt;"",RIGHT(L283,LEN(L283)-1),"")</f>
        <v/>
      </c>
      <c r="E283" s="221"/>
      <c r="F283" s="221"/>
      <c r="G283" s="221"/>
      <c r="H283" s="221"/>
      <c r="I283" s="222"/>
      <c r="J283" s="87"/>
      <c r="K283" s="14"/>
      <c r="L283" s="101" t="str">
        <f>IF(洪水入力シート!C127="有","、"&amp;洪水入力シート!B127&amp;IF(洪水入力シート!G127&lt;&gt;"",洪水入力シート!G127&amp;洪水入力シート!I127,""),"")&amp;IF(洪水入力シート!C129="有","、"&amp;洪水入力シート!B129&amp;IF(洪水入力シート!G129&lt;&gt;"",洪水入力シート!G129&amp;洪水入力シート!I129,""),"")&amp;IF(洪水入力シート!C131="有","、"&amp;洪水入力シート!B131&amp;IF(洪水入力シート!G131&lt;&gt;"",洪水入力シート!G131&amp;洪水入力シート!I131,""),"")&amp;IF(洪水入力シート!C133="有","、"&amp;洪水入力シート!B133&amp;IF(洪水入力シート!G133&lt;&gt;"",洪水入力シート!G133&amp;洪水入力シート!I133,""),"")&amp;IF(洪水入力シート!C135&lt;&gt;"","、"&amp;洪水入力シート!C135,"")</f>
        <v/>
      </c>
    </row>
    <row r="284" spans="1:12" ht="24" customHeight="1" x14ac:dyDescent="0.25">
      <c r="B284" s="275"/>
      <c r="C284" s="276"/>
      <c r="D284" s="223"/>
      <c r="E284" s="224"/>
      <c r="F284" s="224"/>
      <c r="G284" s="224"/>
      <c r="H284" s="224"/>
      <c r="I284" s="225"/>
      <c r="J284" s="87"/>
      <c r="K284" s="14"/>
    </row>
    <row r="285" spans="1:12" ht="24" customHeight="1" x14ac:dyDescent="0.25">
      <c r="B285" s="245" t="s">
        <v>49</v>
      </c>
      <c r="C285" s="246"/>
      <c r="D285" s="220" t="str">
        <f>IF(L285&lt;&gt;"",RIGHT(L285,LEN(L285)-1),"")</f>
        <v/>
      </c>
      <c r="E285" s="221"/>
      <c r="F285" s="221"/>
      <c r="G285" s="221"/>
      <c r="H285" s="221"/>
      <c r="I285" s="222"/>
      <c r="J285" s="87"/>
      <c r="K285" s="14"/>
      <c r="L285" s="101" t="str">
        <f>IF(洪水入力シート!C140="有","、"&amp;洪水入力シート!B140&amp;IF(洪水入力シート!G140&lt;&gt;"",洪水入力シート!G140&amp;洪水入力シート!I140,""),"")&amp;IF(洪水入力シート!C142="有","、"&amp;洪水入力シート!B142&amp;IF(洪水入力シート!G142&lt;&gt;"",洪水入力シート!G142&amp;洪水入力シート!I142,""),"")&amp;IF(洪水入力シート!C144="有","、"&amp;洪水入力シート!B144&amp;IF(洪水入力シート!G144&lt;&gt;"",洪水入力シート!G144&amp;洪水入力シート!I144,""),"")&amp;IF(洪水入力シート!C146="有","、"&amp;洪水入力シート!B146&amp;IF(洪水入力シート!G146&lt;&gt;"",洪水入力シート!G146&amp;洪水入力シート!I146,""),"")&amp;IF(洪水入力シート!C148&lt;&gt;"","、"&amp;洪水入力シート!C148,"")</f>
        <v/>
      </c>
    </row>
    <row r="286" spans="1:12" ht="24" customHeight="1" x14ac:dyDescent="0.25">
      <c r="B286" s="275"/>
      <c r="C286" s="276"/>
      <c r="D286" s="223"/>
      <c r="E286" s="224"/>
      <c r="F286" s="224"/>
      <c r="G286" s="224"/>
      <c r="H286" s="224"/>
      <c r="I286" s="225"/>
      <c r="J286" s="87"/>
      <c r="K286" s="14"/>
    </row>
    <row r="287" spans="1:12" ht="24" customHeight="1" x14ac:dyDescent="0.25">
      <c r="B287" s="245" t="s">
        <v>65</v>
      </c>
      <c r="C287" s="246"/>
      <c r="D287" s="220" t="str">
        <f>IF(L287&lt;&gt;"",RIGHT(L287,LEN(L287)-1),"")</f>
        <v/>
      </c>
      <c r="E287" s="221"/>
      <c r="F287" s="221"/>
      <c r="G287" s="221"/>
      <c r="H287" s="221"/>
      <c r="I287" s="222"/>
      <c r="J287" s="87"/>
      <c r="K287" s="14"/>
      <c r="L287" s="101" t="str">
        <f>IF(洪水入力シート!C152="有","、"&amp;洪水入力シート!B152&amp;IF(洪水入力シート!G152&lt;&gt;"",洪水入力シート!G152&amp;洪水入力シート!I152,""),"")&amp;IF(洪水入力シート!C154="有","、"&amp;洪水入力シート!B154&amp;IF(洪水入力シート!G154&lt;&gt;"",洪水入力シート!G154&amp;洪水入力シート!I154,""),"")&amp;IF(洪水入力シート!C156="有","、"&amp;洪水入力シート!B156&amp;IF(洪水入力シート!G156&lt;&gt;"",洪水入力シート!G156&amp;洪水入力シート!I156,""),"")&amp;IF(洪水入力シート!C158&lt;&gt;"","、"&amp;洪水入力シート!C158,"")</f>
        <v/>
      </c>
    </row>
    <row r="288" spans="1:12" ht="24" customHeight="1" thickBot="1" x14ac:dyDescent="0.3">
      <c r="B288" s="249"/>
      <c r="C288" s="250"/>
      <c r="D288" s="296"/>
      <c r="E288" s="297"/>
      <c r="F288" s="297"/>
      <c r="G288" s="297"/>
      <c r="H288" s="297"/>
      <c r="I288" s="298"/>
      <c r="J288" s="87"/>
      <c r="K288" s="14"/>
    </row>
    <row r="289" spans="1:12" ht="17.25" customHeight="1" thickBot="1" x14ac:dyDescent="0.3">
      <c r="A289" s="2"/>
      <c r="B289" s="16"/>
      <c r="C289" s="16"/>
      <c r="D289" s="5"/>
      <c r="E289" s="5"/>
      <c r="F289" s="5"/>
      <c r="G289" s="5"/>
      <c r="H289" s="5"/>
      <c r="I289" s="5"/>
      <c r="J289" s="5"/>
      <c r="K289" s="5"/>
    </row>
    <row r="290" spans="1:12" ht="17.25" customHeight="1" x14ac:dyDescent="0.25">
      <c r="B290" s="299" t="s">
        <v>67</v>
      </c>
      <c r="C290" s="300"/>
      <c r="D290" s="300"/>
      <c r="E290" s="300"/>
      <c r="F290" s="300"/>
      <c r="G290" s="300"/>
      <c r="H290" s="300"/>
      <c r="I290" s="301"/>
      <c r="J290" s="23"/>
      <c r="K290" s="42"/>
    </row>
    <row r="291" spans="1:12" ht="17.25" customHeight="1" x14ac:dyDescent="0.25">
      <c r="B291" s="289" t="str">
        <f>IF(L291&lt;&gt;"",RIGHT(L291,LEN(L291)-1),"")</f>
        <v/>
      </c>
      <c r="C291" s="290"/>
      <c r="D291" s="290"/>
      <c r="E291" s="290"/>
      <c r="F291" s="290"/>
      <c r="G291" s="290"/>
      <c r="H291" s="290"/>
      <c r="I291" s="291"/>
      <c r="J291" s="87"/>
      <c r="K291" s="14"/>
      <c r="L291" s="101" t="str">
        <f>IF(洪水入力シート!C163="有","、"&amp;洪水入力シート!B163&amp;IF(洪水入力シート!G163&lt;&gt;"",洪水入力シート!G163&amp;洪水入力シート!I163,""),"")&amp;IF(洪水入力シート!C165="有","、"&amp;洪水入力シート!B165&amp;IF(洪水入力シート!G165&lt;&gt;"",洪水入力シート!G165&amp;洪水入力シート!I165,""),"")&amp;IF(洪水入力シート!C167&lt;&gt;"","、"&amp;洪水入力シート!C167,"")</f>
        <v/>
      </c>
    </row>
    <row r="292" spans="1:12" ht="17.25" customHeight="1" thickBot="1" x14ac:dyDescent="0.3">
      <c r="B292" s="292"/>
      <c r="C292" s="293"/>
      <c r="D292" s="293"/>
      <c r="E292" s="293"/>
      <c r="F292" s="293"/>
      <c r="G292" s="293"/>
      <c r="H292" s="293"/>
      <c r="I292" s="294"/>
      <c r="J292" s="87"/>
      <c r="K292" s="14"/>
    </row>
    <row r="293" spans="1:12" ht="18" customHeight="1" x14ac:dyDescent="0.25">
      <c r="A293" s="11"/>
      <c r="B293" s="11"/>
      <c r="C293" s="11"/>
      <c r="D293" s="11"/>
      <c r="E293" s="11"/>
      <c r="F293" s="11"/>
      <c r="G293" s="11"/>
      <c r="H293" s="11"/>
      <c r="I293" s="11"/>
      <c r="J293" s="11"/>
      <c r="K293" s="11"/>
    </row>
    <row r="294" spans="1:12" ht="18" customHeight="1" x14ac:dyDescent="0.25">
      <c r="A294" s="11"/>
      <c r="B294" s="11"/>
      <c r="C294" s="11"/>
      <c r="D294" s="11"/>
      <c r="E294" s="11"/>
      <c r="F294" s="11"/>
      <c r="G294" s="11"/>
      <c r="H294" s="11"/>
      <c r="I294" s="11"/>
      <c r="J294" s="11"/>
      <c r="K294" s="11"/>
    </row>
    <row r="295" spans="1:12" ht="18" customHeight="1" x14ac:dyDescent="0.25">
      <c r="A295" s="261" t="s">
        <v>68</v>
      </c>
      <c r="B295" s="261"/>
      <c r="C295" s="261"/>
      <c r="D295" s="261"/>
      <c r="E295" s="261"/>
      <c r="F295" s="261"/>
      <c r="G295" s="261"/>
      <c r="H295" s="261"/>
      <c r="I295" s="261"/>
      <c r="J295" s="261"/>
      <c r="K295" s="11"/>
    </row>
    <row r="296" spans="1:12" ht="18" customHeight="1" x14ac:dyDescent="0.25">
      <c r="A296" s="295" t="s">
        <v>233</v>
      </c>
      <c r="B296" s="295"/>
      <c r="C296" s="295"/>
      <c r="D296" s="295"/>
      <c r="E296" s="295"/>
      <c r="F296" s="295"/>
      <c r="G296" s="295"/>
      <c r="H296" s="295"/>
      <c r="I296" s="295"/>
      <c r="J296" s="295"/>
      <c r="K296" s="11"/>
    </row>
    <row r="297" spans="1:12" ht="18" customHeight="1" x14ac:dyDescent="0.25">
      <c r="A297" s="11"/>
      <c r="B297" s="11"/>
      <c r="C297" s="11"/>
      <c r="D297" s="11"/>
      <c r="E297" s="11"/>
      <c r="F297" s="11"/>
      <c r="G297" s="11"/>
      <c r="H297" s="11"/>
      <c r="I297" s="11"/>
      <c r="J297" s="11"/>
      <c r="K297" s="11"/>
    </row>
    <row r="298" spans="1:12" ht="18" customHeight="1" x14ac:dyDescent="0.25">
      <c r="A298" s="295" t="s">
        <v>224</v>
      </c>
      <c r="B298" s="295"/>
      <c r="C298" s="295"/>
      <c r="D298" s="295"/>
      <c r="E298" s="295"/>
      <c r="F298" s="295"/>
      <c r="G298" s="295"/>
      <c r="H298" s="295"/>
      <c r="I298" s="295"/>
      <c r="J298" s="295"/>
      <c r="K298" s="11"/>
    </row>
    <row r="299" spans="1:12" ht="18" customHeight="1" x14ac:dyDescent="0.25">
      <c r="A299" s="226" t="str">
        <f>IF(洪水入力シート!C174&lt;&gt;"","　毎年"&amp;洪水入力シート!C176&amp;"月に"&amp;洪水入力シート!C174&amp;"を対象に"&amp;洪水入力シート!C178&amp;"に関する研修を実施する。","")&amp;IF(洪水入力シート!C180&lt;&gt;"","毎年"&amp;洪水入力シート!C182&amp;"月に"&amp;洪水入力シート!C180&amp;"を対象に"&amp;洪水入力シート!C184&amp;"に関する研修を実施する。","")</f>
        <v/>
      </c>
      <c r="B299" s="226"/>
      <c r="C299" s="226"/>
      <c r="D299" s="226"/>
      <c r="E299" s="226"/>
      <c r="F299" s="226"/>
      <c r="G299" s="226"/>
      <c r="H299" s="226"/>
      <c r="I299" s="226"/>
      <c r="J299" s="226"/>
      <c r="K299" s="11"/>
    </row>
    <row r="300" spans="1:12" ht="18" customHeight="1" x14ac:dyDescent="0.25">
      <c r="A300" s="226"/>
      <c r="B300" s="226"/>
      <c r="C300" s="226"/>
      <c r="D300" s="226"/>
      <c r="E300" s="226"/>
      <c r="F300" s="226"/>
      <c r="G300" s="226"/>
      <c r="H300" s="226"/>
      <c r="I300" s="226"/>
      <c r="J300" s="226"/>
      <c r="K300" s="11"/>
    </row>
    <row r="301" spans="1:12" ht="18" customHeight="1" x14ac:dyDescent="0.25">
      <c r="A301" s="226"/>
      <c r="B301" s="226"/>
      <c r="C301" s="226"/>
      <c r="D301" s="226"/>
      <c r="E301" s="226"/>
      <c r="F301" s="226"/>
      <c r="G301" s="226"/>
      <c r="H301" s="226"/>
      <c r="I301" s="226"/>
      <c r="J301" s="226"/>
      <c r="K301" s="11"/>
    </row>
    <row r="302" spans="1:12" ht="18" customHeight="1" x14ac:dyDescent="0.25">
      <c r="A302" s="226" t="s">
        <v>225</v>
      </c>
      <c r="B302" s="226"/>
      <c r="C302" s="226"/>
      <c r="D302" s="226"/>
      <c r="E302" s="226"/>
      <c r="F302" s="226"/>
      <c r="G302" s="226"/>
      <c r="H302" s="226"/>
      <c r="I302" s="226"/>
      <c r="J302" s="226"/>
      <c r="K302" s="11"/>
    </row>
    <row r="303" spans="1:12" ht="18" customHeight="1" x14ac:dyDescent="0.25">
      <c r="A303" s="226" t="str">
        <f>IF(洪水入力シート!C188&lt;&gt;"","　毎年"&amp;洪水入力シート!C190&amp;"月に"&amp;洪水入力シート!C188&amp;"を対象として"&amp;洪水入力シート!C192&amp;"に関する訓練を実施する。","")&amp;IF(洪水入力シート!C195&lt;&gt;"","毎年"&amp;洪水入力シート!C197&amp;"月に"&amp;洪水入力シート!C195&amp;"を対象として"&amp;洪水入力シート!C199&amp;"に関する訓練を実施する。","")</f>
        <v/>
      </c>
      <c r="B303" s="226"/>
      <c r="C303" s="226"/>
      <c r="D303" s="226"/>
      <c r="E303" s="226"/>
      <c r="F303" s="226"/>
      <c r="G303" s="226"/>
      <c r="H303" s="226"/>
      <c r="I303" s="226"/>
      <c r="J303" s="226"/>
      <c r="K303" s="11"/>
    </row>
    <row r="304" spans="1:12" ht="18" customHeight="1" x14ac:dyDescent="0.25">
      <c r="A304" s="226"/>
      <c r="B304" s="226"/>
      <c r="C304" s="226"/>
      <c r="D304" s="226"/>
      <c r="E304" s="226"/>
      <c r="F304" s="226"/>
      <c r="G304" s="226"/>
      <c r="H304" s="226"/>
      <c r="I304" s="226"/>
      <c r="J304" s="226"/>
      <c r="K304" s="11"/>
    </row>
    <row r="305" spans="1:11" ht="18" customHeight="1" x14ac:dyDescent="0.25">
      <c r="A305" s="226"/>
      <c r="B305" s="226"/>
      <c r="C305" s="226"/>
      <c r="D305" s="226"/>
      <c r="E305" s="226"/>
      <c r="F305" s="226"/>
      <c r="G305" s="226"/>
      <c r="H305" s="226"/>
      <c r="I305" s="226"/>
      <c r="J305" s="226"/>
      <c r="K305" s="11"/>
    </row>
    <row r="306" spans="1:11" ht="18" customHeight="1" x14ac:dyDescent="0.25">
      <c r="A306" s="65"/>
      <c r="B306" s="65"/>
      <c r="C306" s="65"/>
      <c r="D306" s="65"/>
      <c r="E306" s="65"/>
      <c r="F306" s="65"/>
      <c r="G306" s="65"/>
      <c r="H306" s="65"/>
      <c r="I306" s="65"/>
      <c r="J306" s="65"/>
      <c r="K306" s="11"/>
    </row>
    <row r="307" spans="1:11" ht="18" customHeight="1" x14ac:dyDescent="0.25">
      <c r="A307" s="65"/>
      <c r="B307" s="65"/>
      <c r="C307" s="65"/>
      <c r="D307" s="65"/>
      <c r="E307" s="65"/>
      <c r="F307" s="65"/>
      <c r="G307" s="65"/>
      <c r="H307" s="65"/>
      <c r="I307" s="65"/>
      <c r="J307" s="65"/>
      <c r="K307" s="11"/>
    </row>
    <row r="308" spans="1:11" ht="18" customHeight="1" x14ac:dyDescent="0.25">
      <c r="A308" s="65"/>
      <c r="B308" s="65"/>
      <c r="C308" s="65"/>
      <c r="D308" s="65"/>
      <c r="E308" s="65"/>
      <c r="F308" s="65"/>
      <c r="G308" s="65"/>
      <c r="H308" s="65"/>
      <c r="I308" s="65"/>
      <c r="J308" s="65"/>
      <c r="K308" s="11"/>
    </row>
    <row r="309" spans="1:11" ht="18" customHeight="1" x14ac:dyDescent="0.25">
      <c r="A309" s="65"/>
      <c r="B309" s="65"/>
      <c r="C309" s="65"/>
      <c r="D309" s="65"/>
      <c r="E309" s="65"/>
      <c r="F309" s="65"/>
      <c r="G309" s="65"/>
      <c r="H309" s="65"/>
      <c r="I309" s="65"/>
      <c r="J309" s="65"/>
      <c r="K309" s="11"/>
    </row>
    <row r="310" spans="1:11" ht="18" customHeight="1" x14ac:dyDescent="0.25">
      <c r="A310" s="65"/>
      <c r="B310" s="65"/>
      <c r="C310" s="65"/>
      <c r="D310" s="65"/>
      <c r="E310" s="65"/>
      <c r="F310" s="65"/>
      <c r="G310" s="65"/>
      <c r="H310" s="65"/>
      <c r="I310" s="65"/>
      <c r="J310" s="65"/>
      <c r="K310" s="11"/>
    </row>
    <row r="311" spans="1:11" ht="18" customHeight="1" x14ac:dyDescent="0.25">
      <c r="A311" s="11"/>
      <c r="B311" s="11"/>
      <c r="C311" s="11"/>
      <c r="D311" s="11"/>
      <c r="E311" s="11"/>
      <c r="F311" s="11"/>
      <c r="G311" s="11"/>
      <c r="H311" s="11"/>
      <c r="I311" s="11"/>
      <c r="J311" s="11"/>
      <c r="K311" s="11"/>
    </row>
    <row r="312" spans="1:11" ht="16.149999999999999" x14ac:dyDescent="0.25">
      <c r="A312" s="2" t="s">
        <v>17</v>
      </c>
      <c r="B312" s="16"/>
      <c r="C312" s="16"/>
      <c r="D312" s="16"/>
      <c r="E312" s="16"/>
      <c r="F312" s="16"/>
      <c r="G312" s="16"/>
      <c r="H312" s="16"/>
      <c r="I312" s="16"/>
      <c r="J312" s="16"/>
      <c r="K312" s="16"/>
    </row>
    <row r="313" spans="1:11" ht="16.149999999999999" x14ac:dyDescent="0.25">
      <c r="A313" s="2"/>
      <c r="B313" s="16"/>
      <c r="C313" s="16"/>
      <c r="D313" s="16"/>
      <c r="E313" s="16"/>
      <c r="F313" s="16"/>
      <c r="G313" s="16"/>
      <c r="H313" s="16"/>
      <c r="I313" s="16"/>
      <c r="J313" s="16"/>
      <c r="K313" s="16"/>
    </row>
    <row r="314" spans="1:11" ht="16.149999999999999" x14ac:dyDescent="0.25">
      <c r="A314" s="2"/>
      <c r="B314" s="16"/>
      <c r="C314" s="16"/>
      <c r="D314" s="16"/>
      <c r="E314" s="16"/>
      <c r="F314" s="16"/>
      <c r="G314" s="16"/>
      <c r="H314" s="16"/>
      <c r="I314" s="16"/>
      <c r="J314" s="16"/>
      <c r="K314" s="16"/>
    </row>
  </sheetData>
  <mergeCells count="141">
    <mergeCell ref="B49:J50"/>
    <mergeCell ref="B53:J54"/>
    <mergeCell ref="B57:J58"/>
    <mergeCell ref="B139:J139"/>
    <mergeCell ref="A147:E147"/>
    <mergeCell ref="B148:E148"/>
    <mergeCell ref="B149:E149"/>
    <mergeCell ref="A141:J141"/>
    <mergeCell ref="A52:J52"/>
    <mergeCell ref="B65:C65"/>
    <mergeCell ref="D65:E65"/>
    <mergeCell ref="B62:E62"/>
    <mergeCell ref="F62:I62"/>
    <mergeCell ref="F65:G65"/>
    <mergeCell ref="H65:I65"/>
    <mergeCell ref="F66:G66"/>
    <mergeCell ref="H66:I66"/>
    <mergeCell ref="A94:J94"/>
    <mergeCell ref="H63:I63"/>
    <mergeCell ref="B109:I111"/>
    <mergeCell ref="F63:G63"/>
    <mergeCell ref="F163:F171"/>
    <mergeCell ref="G163:H171"/>
    <mergeCell ref="G154:H155"/>
    <mergeCell ref="I154:J155"/>
    <mergeCell ref="A152:E152"/>
    <mergeCell ref="A138:J138"/>
    <mergeCell ref="B67:C67"/>
    <mergeCell ref="D67:E67"/>
    <mergeCell ref="B66:C66"/>
    <mergeCell ref="D66:E66"/>
    <mergeCell ref="B153:E154"/>
    <mergeCell ref="B155:E155"/>
    <mergeCell ref="G158:H159"/>
    <mergeCell ref="I158:J159"/>
    <mergeCell ref="G160:H161"/>
    <mergeCell ref="I160:J161"/>
    <mergeCell ref="F152:F161"/>
    <mergeCell ref="B156:E157"/>
    <mergeCell ref="G152:H153"/>
    <mergeCell ref="I152:J153"/>
    <mergeCell ref="G156:H157"/>
    <mergeCell ref="I156:J157"/>
    <mergeCell ref="B160:E160"/>
    <mergeCell ref="B159:E159"/>
    <mergeCell ref="A229:J229"/>
    <mergeCell ref="A234:J234"/>
    <mergeCell ref="B238:C239"/>
    <mergeCell ref="A16:J17"/>
    <mergeCell ref="A37:J38"/>
    <mergeCell ref="A31:J32"/>
    <mergeCell ref="A48:J48"/>
    <mergeCell ref="G143:H150"/>
    <mergeCell ref="I143:J150"/>
    <mergeCell ref="A143:E143"/>
    <mergeCell ref="G142:H142"/>
    <mergeCell ref="I142:J142"/>
    <mergeCell ref="F143:F150"/>
    <mergeCell ref="A142:E142"/>
    <mergeCell ref="A56:J56"/>
    <mergeCell ref="B145:E146"/>
    <mergeCell ref="B61:I61"/>
    <mergeCell ref="B64:C64"/>
    <mergeCell ref="D64:E64"/>
    <mergeCell ref="A95:J96"/>
    <mergeCell ref="A97:B97"/>
    <mergeCell ref="A59:J59"/>
    <mergeCell ref="B63:C63"/>
    <mergeCell ref="D63:E63"/>
    <mergeCell ref="A298:J298"/>
    <mergeCell ref="A158:E158"/>
    <mergeCell ref="H237:I237"/>
    <mergeCell ref="D237:E237"/>
    <mergeCell ref="D238:E239"/>
    <mergeCell ref="D240:E241"/>
    <mergeCell ref="A177:J177"/>
    <mergeCell ref="B204:J205"/>
    <mergeCell ref="D180:J180"/>
    <mergeCell ref="D193:J194"/>
    <mergeCell ref="C198:J198"/>
    <mergeCell ref="C197:J197"/>
    <mergeCell ref="C196:J196"/>
    <mergeCell ref="C195:J195"/>
    <mergeCell ref="D199:J200"/>
    <mergeCell ref="B209:J210"/>
    <mergeCell ref="F238:G239"/>
    <mergeCell ref="A221:J221"/>
    <mergeCell ref="C183:J183"/>
    <mergeCell ref="C182:J182"/>
    <mergeCell ref="B202:J203"/>
    <mergeCell ref="A222:J222"/>
    <mergeCell ref="A207:J207"/>
    <mergeCell ref="A235:J235"/>
    <mergeCell ref="B240:C241"/>
    <mergeCell ref="A231:J232"/>
    <mergeCell ref="A303:J305"/>
    <mergeCell ref="F240:G241"/>
    <mergeCell ref="H238:I239"/>
    <mergeCell ref="B276:C278"/>
    <mergeCell ref="D276:I278"/>
    <mergeCell ref="D279:I282"/>
    <mergeCell ref="H240:I241"/>
    <mergeCell ref="B291:I292"/>
    <mergeCell ref="A296:J296"/>
    <mergeCell ref="B285:C286"/>
    <mergeCell ref="B283:C284"/>
    <mergeCell ref="B287:C288"/>
    <mergeCell ref="D287:I288"/>
    <mergeCell ref="B275:I275"/>
    <mergeCell ref="B290:I290"/>
    <mergeCell ref="A295:J295"/>
    <mergeCell ref="B279:C282"/>
    <mergeCell ref="B269:J270"/>
    <mergeCell ref="B271:J272"/>
    <mergeCell ref="A267:J267"/>
    <mergeCell ref="A274:J274"/>
    <mergeCell ref="A299:J301"/>
    <mergeCell ref="F237:G237"/>
    <mergeCell ref="D283:I284"/>
    <mergeCell ref="A302:J302"/>
    <mergeCell ref="B166:E167"/>
    <mergeCell ref="I163:J171"/>
    <mergeCell ref="A163:E163"/>
    <mergeCell ref="B164:E165"/>
    <mergeCell ref="A168:E168"/>
    <mergeCell ref="B170:E170"/>
    <mergeCell ref="B169:E169"/>
    <mergeCell ref="D285:I286"/>
    <mergeCell ref="B214:J214"/>
    <mergeCell ref="A195:B201"/>
    <mergeCell ref="C201:J201"/>
    <mergeCell ref="D190:J192"/>
    <mergeCell ref="C181:J181"/>
    <mergeCell ref="D184:J184"/>
    <mergeCell ref="C185:J185"/>
    <mergeCell ref="C186:J186"/>
    <mergeCell ref="D187:J189"/>
    <mergeCell ref="B215:J215"/>
    <mergeCell ref="B216:J216"/>
    <mergeCell ref="B224:J228"/>
    <mergeCell ref="A176:J176"/>
  </mergeCells>
  <phoneticPr fontId="9"/>
  <pageMargins left="0.7" right="0.7" top="0.75" bottom="0.75" header="0.3" footer="0.3"/>
  <pageSetup paperSize="9" scale="87" fitToHeight="0" orientation="portrait" r:id="rId1"/>
  <rowBreaks count="6" manualBreakCount="6">
    <brk id="47" max="9" man="1"/>
    <brk id="91" max="9" man="1"/>
    <brk id="136" max="9" man="1"/>
    <brk id="173" max="9" man="1"/>
    <brk id="218" max="9" man="1"/>
    <brk id="263"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5793C-1965-4205-AD83-864E33821AA3}">
  <sheetPr>
    <tabColor rgb="FFFF0000"/>
  </sheetPr>
  <dimension ref="A1:D112"/>
  <sheetViews>
    <sheetView workbookViewId="0">
      <selection activeCell="C17" sqref="C17"/>
    </sheetView>
  </sheetViews>
  <sheetFormatPr defaultRowHeight="12.75" x14ac:dyDescent="0.25"/>
  <cols>
    <col min="1" max="1" width="7.265625" bestFit="1" customWidth="1"/>
    <col min="2" max="2" width="4.1328125" bestFit="1" customWidth="1"/>
    <col min="3" max="3" width="29.46484375" bestFit="1" customWidth="1"/>
    <col min="4" max="4" width="18.73046875" bestFit="1" customWidth="1"/>
  </cols>
  <sheetData>
    <row r="1" spans="1:4" x14ac:dyDescent="0.25">
      <c r="A1" s="369" t="s">
        <v>538</v>
      </c>
      <c r="B1" s="370"/>
      <c r="C1" s="370"/>
      <c r="D1" s="371"/>
    </row>
    <row r="2" spans="1:4" x14ac:dyDescent="0.25">
      <c r="A2" s="372"/>
      <c r="B2" s="373"/>
      <c r="C2" s="373"/>
      <c r="D2" s="374"/>
    </row>
    <row r="3" spans="1:4" ht="13.15" thickBot="1" x14ac:dyDescent="0.3">
      <c r="A3" s="375"/>
      <c r="B3" s="376"/>
      <c r="C3" s="376"/>
      <c r="D3" s="377"/>
    </row>
    <row r="4" spans="1:4" x14ac:dyDescent="0.25">
      <c r="A4" s="157" t="s">
        <v>317</v>
      </c>
      <c r="B4" s="157"/>
      <c r="C4" s="158" t="s">
        <v>318</v>
      </c>
      <c r="D4" s="157" t="s">
        <v>319</v>
      </c>
    </row>
    <row r="5" spans="1:4" x14ac:dyDescent="0.25">
      <c r="A5" s="378" t="s">
        <v>320</v>
      </c>
      <c r="B5" s="151">
        <v>1</v>
      </c>
      <c r="C5" s="152" t="s">
        <v>321</v>
      </c>
      <c r="D5" s="153" t="s">
        <v>322</v>
      </c>
    </row>
    <row r="6" spans="1:4" x14ac:dyDescent="0.25">
      <c r="A6" s="378"/>
      <c r="B6" s="151">
        <v>2</v>
      </c>
      <c r="C6" s="152" t="s">
        <v>323</v>
      </c>
      <c r="D6" s="153" t="s">
        <v>324</v>
      </c>
    </row>
    <row r="7" spans="1:4" x14ac:dyDescent="0.25">
      <c r="A7" s="378" t="s">
        <v>325</v>
      </c>
      <c r="B7" s="151">
        <v>3</v>
      </c>
      <c r="C7" s="154" t="s">
        <v>326</v>
      </c>
      <c r="D7" s="153" t="s">
        <v>327</v>
      </c>
    </row>
    <row r="8" spans="1:4" x14ac:dyDescent="0.25">
      <c r="A8" s="378"/>
      <c r="B8" s="151">
        <v>4</v>
      </c>
      <c r="C8" s="152" t="s">
        <v>328</v>
      </c>
      <c r="D8" s="153" t="s">
        <v>329</v>
      </c>
    </row>
    <row r="9" spans="1:4" x14ac:dyDescent="0.25">
      <c r="A9" s="378"/>
      <c r="B9" s="151">
        <v>5</v>
      </c>
      <c r="C9" s="152" t="s">
        <v>330</v>
      </c>
      <c r="D9" s="153" t="s">
        <v>331</v>
      </c>
    </row>
    <row r="10" spans="1:4" x14ac:dyDescent="0.25">
      <c r="A10" s="378"/>
      <c r="B10" s="151">
        <v>6</v>
      </c>
      <c r="C10" s="152" t="s">
        <v>554</v>
      </c>
      <c r="D10" s="153" t="s">
        <v>331</v>
      </c>
    </row>
    <row r="11" spans="1:4" x14ac:dyDescent="0.25">
      <c r="A11" s="378" t="s">
        <v>332</v>
      </c>
      <c r="B11" s="151">
        <v>8</v>
      </c>
      <c r="C11" s="152" t="s">
        <v>333</v>
      </c>
      <c r="D11" s="153" t="s">
        <v>334</v>
      </c>
    </row>
    <row r="12" spans="1:4" x14ac:dyDescent="0.25">
      <c r="A12" s="378"/>
      <c r="B12" s="151">
        <v>9</v>
      </c>
      <c r="C12" s="152" t="s">
        <v>335</v>
      </c>
      <c r="D12" s="153" t="s">
        <v>336</v>
      </c>
    </row>
    <row r="13" spans="1:4" x14ac:dyDescent="0.25">
      <c r="A13" s="378" t="s">
        <v>337</v>
      </c>
      <c r="B13" s="151">
        <v>12</v>
      </c>
      <c r="C13" s="152" t="s">
        <v>338</v>
      </c>
      <c r="D13" s="153" t="s">
        <v>339</v>
      </c>
    </row>
    <row r="14" spans="1:4" x14ac:dyDescent="0.25">
      <c r="A14" s="378"/>
      <c r="B14" s="151">
        <v>13</v>
      </c>
      <c r="C14" s="152" t="s">
        <v>340</v>
      </c>
      <c r="D14" s="153" t="s">
        <v>341</v>
      </c>
    </row>
    <row r="15" spans="1:4" x14ac:dyDescent="0.25">
      <c r="A15" s="378" t="s">
        <v>342</v>
      </c>
      <c r="B15" s="151">
        <v>14</v>
      </c>
      <c r="C15" s="152" t="s">
        <v>343</v>
      </c>
      <c r="D15" s="153" t="s">
        <v>344</v>
      </c>
    </row>
    <row r="16" spans="1:4" x14ac:dyDescent="0.25">
      <c r="A16" s="378"/>
      <c r="B16" s="151">
        <v>15</v>
      </c>
      <c r="C16" s="152" t="s">
        <v>345</v>
      </c>
      <c r="D16" s="153" t="s">
        <v>346</v>
      </c>
    </row>
    <row r="17" spans="1:4" x14ac:dyDescent="0.25">
      <c r="A17" s="378"/>
      <c r="B17" s="151">
        <v>16</v>
      </c>
      <c r="C17" s="152" t="s">
        <v>347</v>
      </c>
      <c r="D17" s="153" t="s">
        <v>346</v>
      </c>
    </row>
    <row r="18" spans="1:4" x14ac:dyDescent="0.25">
      <c r="A18" s="378" t="s">
        <v>348</v>
      </c>
      <c r="B18" s="151">
        <v>18</v>
      </c>
      <c r="C18" s="152" t="s">
        <v>349</v>
      </c>
      <c r="D18" s="153" t="s">
        <v>350</v>
      </c>
    </row>
    <row r="19" spans="1:4" x14ac:dyDescent="0.25">
      <c r="A19" s="378"/>
      <c r="B19" s="151">
        <v>19</v>
      </c>
      <c r="C19" s="152" t="s">
        <v>351</v>
      </c>
      <c r="D19" s="153" t="s">
        <v>352</v>
      </c>
    </row>
    <row r="20" spans="1:4" x14ac:dyDescent="0.25">
      <c r="A20" s="378"/>
      <c r="B20" s="151">
        <v>20</v>
      </c>
      <c r="C20" s="152" t="s">
        <v>353</v>
      </c>
      <c r="D20" s="153" t="s">
        <v>354</v>
      </c>
    </row>
    <row r="21" spans="1:4" x14ac:dyDescent="0.25">
      <c r="A21" s="378" t="s">
        <v>355</v>
      </c>
      <c r="B21" s="151">
        <v>25</v>
      </c>
      <c r="C21" s="152" t="s">
        <v>356</v>
      </c>
      <c r="D21" s="153" t="s">
        <v>357</v>
      </c>
    </row>
    <row r="22" spans="1:4" x14ac:dyDescent="0.25">
      <c r="A22" s="378"/>
      <c r="B22" s="151">
        <v>26</v>
      </c>
      <c r="C22" s="152" t="s">
        <v>358</v>
      </c>
      <c r="D22" s="153" t="s">
        <v>359</v>
      </c>
    </row>
    <row r="23" spans="1:4" x14ac:dyDescent="0.25">
      <c r="A23" s="378" t="s">
        <v>360</v>
      </c>
      <c r="B23" s="151">
        <v>28</v>
      </c>
      <c r="C23" s="152" t="s">
        <v>361</v>
      </c>
      <c r="D23" s="153" t="s">
        <v>362</v>
      </c>
    </row>
    <row r="24" spans="1:4" x14ac:dyDescent="0.25">
      <c r="A24" s="378"/>
      <c r="B24" s="151">
        <v>29</v>
      </c>
      <c r="C24" s="152" t="s">
        <v>363</v>
      </c>
      <c r="D24" s="153" t="s">
        <v>364</v>
      </c>
    </row>
    <row r="25" spans="1:4" x14ac:dyDescent="0.25">
      <c r="A25" s="378"/>
      <c r="B25" s="151">
        <v>30</v>
      </c>
      <c r="C25" s="152" t="s">
        <v>365</v>
      </c>
      <c r="D25" s="153" t="s">
        <v>366</v>
      </c>
    </row>
    <row r="26" spans="1:4" x14ac:dyDescent="0.25">
      <c r="A26" s="378"/>
      <c r="B26" s="151">
        <v>31</v>
      </c>
      <c r="C26" s="152" t="s">
        <v>553</v>
      </c>
      <c r="D26" s="153" t="s">
        <v>366</v>
      </c>
    </row>
    <row r="27" spans="1:4" x14ac:dyDescent="0.25">
      <c r="A27" s="378" t="s">
        <v>367</v>
      </c>
      <c r="B27" s="151">
        <v>35</v>
      </c>
      <c r="C27" s="152" t="s">
        <v>368</v>
      </c>
      <c r="D27" s="153" t="s">
        <v>369</v>
      </c>
    </row>
    <row r="28" spans="1:4" x14ac:dyDescent="0.25">
      <c r="A28" s="378"/>
      <c r="B28" s="151">
        <v>36</v>
      </c>
      <c r="C28" s="152" t="s">
        <v>370</v>
      </c>
      <c r="D28" s="153" t="s">
        <v>371</v>
      </c>
    </row>
    <row r="29" spans="1:4" x14ac:dyDescent="0.25">
      <c r="A29" s="378"/>
      <c r="B29" s="151">
        <v>37</v>
      </c>
      <c r="C29" s="152" t="s">
        <v>372</v>
      </c>
      <c r="D29" s="153" t="s">
        <v>373</v>
      </c>
    </row>
    <row r="30" spans="1:4" x14ac:dyDescent="0.25">
      <c r="A30" s="378"/>
      <c r="B30" s="151">
        <v>38</v>
      </c>
      <c r="C30" s="152" t="s">
        <v>552</v>
      </c>
      <c r="D30" s="153" t="s">
        <v>373</v>
      </c>
    </row>
    <row r="31" spans="1:4" x14ac:dyDescent="0.25">
      <c r="A31" s="378" t="s">
        <v>374</v>
      </c>
      <c r="B31" s="151">
        <v>45</v>
      </c>
      <c r="C31" s="152" t="s">
        <v>375</v>
      </c>
      <c r="D31" s="153" t="s">
        <v>376</v>
      </c>
    </row>
    <row r="32" spans="1:4" x14ac:dyDescent="0.25">
      <c r="A32" s="378"/>
      <c r="B32" s="151">
        <v>46</v>
      </c>
      <c r="C32" s="152" t="s">
        <v>377</v>
      </c>
      <c r="D32" s="153" t="s">
        <v>378</v>
      </c>
    </row>
    <row r="33" spans="1:4" x14ac:dyDescent="0.25">
      <c r="A33" s="378" t="s">
        <v>379</v>
      </c>
      <c r="B33" s="151">
        <v>48</v>
      </c>
      <c r="C33" s="152" t="s">
        <v>380</v>
      </c>
      <c r="D33" s="153" t="s">
        <v>381</v>
      </c>
    </row>
    <row r="34" spans="1:4" x14ac:dyDescent="0.25">
      <c r="A34" s="378"/>
      <c r="B34" s="151">
        <v>49</v>
      </c>
      <c r="C34" s="152" t="s">
        <v>382</v>
      </c>
      <c r="D34" s="153" t="s">
        <v>383</v>
      </c>
    </row>
    <row r="35" spans="1:4" x14ac:dyDescent="0.25">
      <c r="A35" s="378"/>
      <c r="B35" s="151">
        <v>50</v>
      </c>
      <c r="C35" s="152" t="s">
        <v>384</v>
      </c>
      <c r="D35" s="153" t="s">
        <v>385</v>
      </c>
    </row>
    <row r="36" spans="1:4" x14ac:dyDescent="0.25">
      <c r="A36" s="378"/>
      <c r="B36" s="151">
        <v>51</v>
      </c>
      <c r="C36" s="152" t="s">
        <v>386</v>
      </c>
      <c r="D36" s="153" t="s">
        <v>387</v>
      </c>
    </row>
    <row r="37" spans="1:4" x14ac:dyDescent="0.25">
      <c r="A37" s="378"/>
      <c r="B37" s="151">
        <v>52</v>
      </c>
      <c r="C37" s="152" t="s">
        <v>551</v>
      </c>
      <c r="D37" s="153" t="s">
        <v>387</v>
      </c>
    </row>
    <row r="38" spans="1:4" x14ac:dyDescent="0.25">
      <c r="A38" s="378" t="s">
        <v>388</v>
      </c>
      <c r="B38" s="151">
        <v>58</v>
      </c>
      <c r="C38" s="152" t="s">
        <v>389</v>
      </c>
      <c r="D38" s="153" t="s">
        <v>390</v>
      </c>
    </row>
    <row r="39" spans="1:4" x14ac:dyDescent="0.25">
      <c r="A39" s="378"/>
      <c r="B39" s="151">
        <v>59</v>
      </c>
      <c r="C39" s="152" t="s">
        <v>391</v>
      </c>
      <c r="D39" s="153" t="s">
        <v>392</v>
      </c>
    </row>
    <row r="40" spans="1:4" x14ac:dyDescent="0.25">
      <c r="A40" s="378" t="s">
        <v>393</v>
      </c>
      <c r="B40" s="151">
        <v>60</v>
      </c>
      <c r="C40" s="152" t="s">
        <v>394</v>
      </c>
      <c r="D40" s="153" t="s">
        <v>395</v>
      </c>
    </row>
    <row r="41" spans="1:4" x14ac:dyDescent="0.25">
      <c r="A41" s="378"/>
      <c r="B41" s="151">
        <v>61</v>
      </c>
      <c r="C41" s="152" t="s">
        <v>396</v>
      </c>
      <c r="D41" s="153" t="s">
        <v>397</v>
      </c>
    </row>
    <row r="42" spans="1:4" x14ac:dyDescent="0.25">
      <c r="A42" s="378" t="s">
        <v>398</v>
      </c>
      <c r="B42" s="151">
        <v>69</v>
      </c>
      <c r="C42" s="152" t="s">
        <v>399</v>
      </c>
      <c r="D42" s="153" t="s">
        <v>400</v>
      </c>
    </row>
    <row r="43" spans="1:4" x14ac:dyDescent="0.25">
      <c r="A43" s="378"/>
      <c r="B43" s="151">
        <v>70</v>
      </c>
      <c r="C43" s="152" t="s">
        <v>401</v>
      </c>
      <c r="D43" s="153" t="s">
        <v>402</v>
      </c>
    </row>
    <row r="44" spans="1:4" x14ac:dyDescent="0.25">
      <c r="A44" s="378" t="s">
        <v>403</v>
      </c>
      <c r="B44" s="151">
        <v>72</v>
      </c>
      <c r="C44" s="152" t="s">
        <v>404</v>
      </c>
      <c r="D44" s="153" t="s">
        <v>405</v>
      </c>
    </row>
    <row r="45" spans="1:4" x14ac:dyDescent="0.25">
      <c r="A45" s="378"/>
      <c r="B45" s="151">
        <v>73</v>
      </c>
      <c r="C45" s="152" t="s">
        <v>406</v>
      </c>
      <c r="D45" s="153" t="s">
        <v>407</v>
      </c>
    </row>
    <row r="46" spans="1:4" x14ac:dyDescent="0.25">
      <c r="A46" s="378"/>
      <c r="B46" s="151">
        <v>74</v>
      </c>
      <c r="C46" s="152" t="s">
        <v>408</v>
      </c>
      <c r="D46" s="153" t="s">
        <v>409</v>
      </c>
    </row>
    <row r="47" spans="1:4" ht="24" x14ac:dyDescent="0.25">
      <c r="A47" s="378"/>
      <c r="B47" s="151">
        <v>75</v>
      </c>
      <c r="C47" s="152" t="s">
        <v>549</v>
      </c>
      <c r="D47" s="153" t="s">
        <v>409</v>
      </c>
    </row>
    <row r="48" spans="1:4" ht="24" x14ac:dyDescent="0.25">
      <c r="A48" s="378"/>
      <c r="B48" s="151">
        <v>76</v>
      </c>
      <c r="C48" s="152" t="s">
        <v>550</v>
      </c>
      <c r="D48" s="153" t="s">
        <v>409</v>
      </c>
    </row>
    <row r="49" spans="1:4" x14ac:dyDescent="0.25">
      <c r="A49" s="378" t="s">
        <v>410</v>
      </c>
      <c r="B49" s="151">
        <v>78</v>
      </c>
      <c r="C49" s="152" t="s">
        <v>411</v>
      </c>
      <c r="D49" s="153" t="s">
        <v>412</v>
      </c>
    </row>
    <row r="50" spans="1:4" x14ac:dyDescent="0.25">
      <c r="A50" s="378"/>
      <c r="B50" s="151">
        <v>79</v>
      </c>
      <c r="C50" s="152" t="s">
        <v>413</v>
      </c>
      <c r="D50" s="153" t="s">
        <v>414</v>
      </c>
    </row>
    <row r="51" spans="1:4" x14ac:dyDescent="0.25">
      <c r="A51" s="378"/>
      <c r="B51" s="151">
        <v>80</v>
      </c>
      <c r="C51" s="152" t="s">
        <v>415</v>
      </c>
      <c r="D51" s="153" t="s">
        <v>416</v>
      </c>
    </row>
    <row r="52" spans="1:4" x14ac:dyDescent="0.25">
      <c r="A52" s="378"/>
      <c r="B52" s="151">
        <v>81</v>
      </c>
      <c r="C52" s="152" t="s">
        <v>548</v>
      </c>
      <c r="D52" s="153" t="s">
        <v>416</v>
      </c>
    </row>
    <row r="53" spans="1:4" x14ac:dyDescent="0.25">
      <c r="A53" s="378" t="s">
        <v>417</v>
      </c>
      <c r="B53" s="151">
        <v>85</v>
      </c>
      <c r="C53" s="152" t="s">
        <v>418</v>
      </c>
      <c r="D53" s="153" t="s">
        <v>419</v>
      </c>
    </row>
    <row r="54" spans="1:4" x14ac:dyDescent="0.25">
      <c r="A54" s="378"/>
      <c r="B54" s="151">
        <v>86</v>
      </c>
      <c r="C54" s="152" t="s">
        <v>420</v>
      </c>
      <c r="D54" s="153" t="s">
        <v>421</v>
      </c>
    </row>
    <row r="55" spans="1:4" x14ac:dyDescent="0.25">
      <c r="A55" s="378" t="s">
        <v>422</v>
      </c>
      <c r="B55" s="151">
        <v>92</v>
      </c>
      <c r="C55" s="152" t="s">
        <v>423</v>
      </c>
      <c r="D55" s="153" t="s">
        <v>424</v>
      </c>
    </row>
    <row r="56" spans="1:4" x14ac:dyDescent="0.25">
      <c r="A56" s="378"/>
      <c r="B56" s="151">
        <v>93</v>
      </c>
      <c r="C56" s="152" t="s">
        <v>425</v>
      </c>
      <c r="D56" s="153" t="s">
        <v>426</v>
      </c>
    </row>
    <row r="57" spans="1:4" x14ac:dyDescent="0.25">
      <c r="A57" s="378" t="s">
        <v>427</v>
      </c>
      <c r="B57" s="151">
        <v>96</v>
      </c>
      <c r="C57" s="152" t="s">
        <v>428</v>
      </c>
      <c r="D57" s="153" t="s">
        <v>429</v>
      </c>
    </row>
    <row r="58" spans="1:4" x14ac:dyDescent="0.25">
      <c r="A58" s="378"/>
      <c r="B58" s="151">
        <v>97</v>
      </c>
      <c r="C58" s="152" t="s">
        <v>430</v>
      </c>
      <c r="D58" s="153" t="s">
        <v>431</v>
      </c>
    </row>
    <row r="59" spans="1:4" x14ac:dyDescent="0.25">
      <c r="A59" s="378" t="s">
        <v>432</v>
      </c>
      <c r="B59" s="151">
        <v>98</v>
      </c>
      <c r="C59" s="152" t="s">
        <v>433</v>
      </c>
      <c r="D59" s="153" t="s">
        <v>434</v>
      </c>
    </row>
    <row r="60" spans="1:4" x14ac:dyDescent="0.25">
      <c r="A60" s="378"/>
      <c r="B60" s="151">
        <v>99</v>
      </c>
      <c r="C60" s="152" t="s">
        <v>435</v>
      </c>
      <c r="D60" s="153" t="s">
        <v>436</v>
      </c>
    </row>
    <row r="61" spans="1:4" x14ac:dyDescent="0.25">
      <c r="A61" s="378"/>
      <c r="B61" s="151">
        <v>100</v>
      </c>
      <c r="C61" s="152" t="s">
        <v>437</v>
      </c>
      <c r="D61" s="153" t="s">
        <v>438</v>
      </c>
    </row>
    <row r="62" spans="1:4" x14ac:dyDescent="0.25">
      <c r="A62" s="378"/>
      <c r="B62" s="151">
        <v>101</v>
      </c>
      <c r="C62" s="152" t="s">
        <v>547</v>
      </c>
      <c r="D62" s="153" t="s">
        <v>438</v>
      </c>
    </row>
    <row r="63" spans="1:4" x14ac:dyDescent="0.25">
      <c r="A63" s="378" t="s">
        <v>439</v>
      </c>
      <c r="B63" s="151">
        <v>106</v>
      </c>
      <c r="C63" s="152" t="s">
        <v>440</v>
      </c>
      <c r="D63" s="153" t="s">
        <v>441</v>
      </c>
    </row>
    <row r="64" spans="1:4" x14ac:dyDescent="0.25">
      <c r="A64" s="378"/>
      <c r="B64" s="151">
        <v>107</v>
      </c>
      <c r="C64" s="152" t="s">
        <v>442</v>
      </c>
      <c r="D64" s="153" t="s">
        <v>443</v>
      </c>
    </row>
    <row r="65" spans="1:4" x14ac:dyDescent="0.25">
      <c r="A65" s="378"/>
      <c r="B65" s="151">
        <v>108</v>
      </c>
      <c r="C65" s="152" t="s">
        <v>444</v>
      </c>
      <c r="D65" s="153" t="s">
        <v>445</v>
      </c>
    </row>
    <row r="66" spans="1:4" x14ac:dyDescent="0.25">
      <c r="A66" s="378"/>
      <c r="B66" s="151">
        <v>109</v>
      </c>
      <c r="C66" s="152" t="s">
        <v>546</v>
      </c>
      <c r="D66" s="153" t="s">
        <v>445</v>
      </c>
    </row>
    <row r="67" spans="1:4" x14ac:dyDescent="0.25">
      <c r="A67" s="378" t="s">
        <v>446</v>
      </c>
      <c r="B67" s="151">
        <v>112</v>
      </c>
      <c r="C67" s="152" t="s">
        <v>447</v>
      </c>
      <c r="D67" s="153" t="s">
        <v>448</v>
      </c>
    </row>
    <row r="68" spans="1:4" x14ac:dyDescent="0.25">
      <c r="A68" s="378"/>
      <c r="B68" s="151">
        <v>113</v>
      </c>
      <c r="C68" s="152" t="s">
        <v>449</v>
      </c>
      <c r="D68" s="153" t="s">
        <v>450</v>
      </c>
    </row>
    <row r="69" spans="1:4" x14ac:dyDescent="0.25">
      <c r="A69" s="378" t="s">
        <v>451</v>
      </c>
      <c r="B69" s="151">
        <v>116</v>
      </c>
      <c r="C69" s="152" t="s">
        <v>452</v>
      </c>
      <c r="D69" s="153" t="s">
        <v>453</v>
      </c>
    </row>
    <row r="70" spans="1:4" x14ac:dyDescent="0.25">
      <c r="A70" s="378"/>
      <c r="B70" s="151">
        <v>117</v>
      </c>
      <c r="C70" s="152" t="s">
        <v>454</v>
      </c>
      <c r="D70" s="153" t="s">
        <v>455</v>
      </c>
    </row>
    <row r="71" spans="1:4" x14ac:dyDescent="0.25">
      <c r="A71" s="378" t="s">
        <v>456</v>
      </c>
      <c r="B71" s="151">
        <v>127</v>
      </c>
      <c r="C71" s="152" t="s">
        <v>457</v>
      </c>
      <c r="D71" s="153" t="s">
        <v>458</v>
      </c>
    </row>
    <row r="72" spans="1:4" x14ac:dyDescent="0.25">
      <c r="A72" s="378"/>
      <c r="B72" s="151">
        <v>128</v>
      </c>
      <c r="C72" s="152" t="s">
        <v>459</v>
      </c>
      <c r="D72" s="153" t="s">
        <v>460</v>
      </c>
    </row>
    <row r="73" spans="1:4" x14ac:dyDescent="0.25">
      <c r="A73" s="378" t="s">
        <v>461</v>
      </c>
      <c r="B73" s="151">
        <v>134</v>
      </c>
      <c r="C73" s="152" t="s">
        <v>462</v>
      </c>
      <c r="D73" s="153" t="s">
        <v>463</v>
      </c>
    </row>
    <row r="74" spans="1:4" x14ac:dyDescent="0.25">
      <c r="A74" s="378"/>
      <c r="B74" s="151">
        <v>135</v>
      </c>
      <c r="C74" s="152" t="s">
        <v>464</v>
      </c>
      <c r="D74" s="153" t="s">
        <v>465</v>
      </c>
    </row>
    <row r="75" spans="1:4" x14ac:dyDescent="0.25">
      <c r="A75" s="378" t="s">
        <v>466</v>
      </c>
      <c r="B75" s="151">
        <v>137</v>
      </c>
      <c r="C75" s="152" t="s">
        <v>467</v>
      </c>
      <c r="D75" s="153" t="s">
        <v>468</v>
      </c>
    </row>
    <row r="76" spans="1:4" x14ac:dyDescent="0.25">
      <c r="A76" s="378"/>
      <c r="B76" s="151">
        <v>138</v>
      </c>
      <c r="C76" s="152" t="s">
        <v>469</v>
      </c>
      <c r="D76" s="153" t="s">
        <v>470</v>
      </c>
    </row>
    <row r="77" spans="1:4" x14ac:dyDescent="0.25">
      <c r="A77" s="378"/>
      <c r="B77" s="151">
        <v>139</v>
      </c>
      <c r="C77" s="152" t="s">
        <v>471</v>
      </c>
      <c r="D77" s="153" t="s">
        <v>472</v>
      </c>
    </row>
    <row r="78" spans="1:4" x14ac:dyDescent="0.25">
      <c r="A78" s="378"/>
      <c r="B78" s="151">
        <v>140</v>
      </c>
      <c r="C78" s="152" t="s">
        <v>545</v>
      </c>
      <c r="D78" s="153" t="s">
        <v>472</v>
      </c>
    </row>
    <row r="79" spans="1:4" x14ac:dyDescent="0.25">
      <c r="A79" s="378"/>
      <c r="B79" s="151">
        <v>141</v>
      </c>
      <c r="C79" s="152" t="s">
        <v>473</v>
      </c>
      <c r="D79" s="153" t="s">
        <v>474</v>
      </c>
    </row>
    <row r="80" spans="1:4" x14ac:dyDescent="0.25">
      <c r="A80" s="378"/>
      <c r="B80" s="151">
        <v>142</v>
      </c>
      <c r="C80" s="152" t="s">
        <v>544</v>
      </c>
      <c r="D80" s="153" t="s">
        <v>474</v>
      </c>
    </row>
    <row r="81" spans="1:4" x14ac:dyDescent="0.25">
      <c r="A81" s="378" t="s">
        <v>475</v>
      </c>
      <c r="B81" s="151">
        <v>145</v>
      </c>
      <c r="C81" s="152" t="s">
        <v>476</v>
      </c>
      <c r="D81" s="153" t="s">
        <v>477</v>
      </c>
    </row>
    <row r="82" spans="1:4" x14ac:dyDescent="0.25">
      <c r="A82" s="378"/>
      <c r="B82" s="151">
        <v>146</v>
      </c>
      <c r="C82" s="152" t="s">
        <v>478</v>
      </c>
      <c r="D82" s="153" t="s">
        <v>479</v>
      </c>
    </row>
    <row r="83" spans="1:4" x14ac:dyDescent="0.25">
      <c r="A83" s="378"/>
      <c r="B83" s="151">
        <v>147</v>
      </c>
      <c r="C83" s="152" t="s">
        <v>480</v>
      </c>
      <c r="D83" s="153" t="s">
        <v>481</v>
      </c>
    </row>
    <row r="84" spans="1:4" x14ac:dyDescent="0.25">
      <c r="A84" s="378"/>
      <c r="B84" s="151">
        <v>148</v>
      </c>
      <c r="C84" s="152" t="s">
        <v>543</v>
      </c>
      <c r="D84" s="153" t="s">
        <v>481</v>
      </c>
    </row>
    <row r="85" spans="1:4" x14ac:dyDescent="0.25">
      <c r="A85" s="378" t="s">
        <v>482</v>
      </c>
      <c r="B85" s="151">
        <v>152</v>
      </c>
      <c r="C85" s="152" t="s">
        <v>483</v>
      </c>
      <c r="D85" s="153" t="s">
        <v>484</v>
      </c>
    </row>
    <row r="86" spans="1:4" x14ac:dyDescent="0.25">
      <c r="A86" s="378"/>
      <c r="B86" s="151">
        <v>153</v>
      </c>
      <c r="C86" s="152" t="s">
        <v>485</v>
      </c>
      <c r="D86" s="153" t="s">
        <v>486</v>
      </c>
    </row>
    <row r="87" spans="1:4" x14ac:dyDescent="0.25">
      <c r="A87" s="378"/>
      <c r="B87" s="151">
        <v>154</v>
      </c>
      <c r="C87" s="152" t="s">
        <v>487</v>
      </c>
      <c r="D87" s="153" t="s">
        <v>488</v>
      </c>
    </row>
    <row r="88" spans="1:4" x14ac:dyDescent="0.25">
      <c r="A88" s="378"/>
      <c r="B88" s="151">
        <v>155</v>
      </c>
      <c r="C88" s="152" t="s">
        <v>542</v>
      </c>
      <c r="D88" s="153" t="s">
        <v>488</v>
      </c>
    </row>
    <row r="89" spans="1:4" x14ac:dyDescent="0.25">
      <c r="A89" s="378" t="s">
        <v>489</v>
      </c>
      <c r="B89" s="151">
        <v>157</v>
      </c>
      <c r="C89" s="152" t="s">
        <v>490</v>
      </c>
      <c r="D89" s="153" t="s">
        <v>491</v>
      </c>
    </row>
    <row r="90" spans="1:4" x14ac:dyDescent="0.25">
      <c r="A90" s="378"/>
      <c r="B90" s="151">
        <v>158</v>
      </c>
      <c r="C90" s="152" t="s">
        <v>492</v>
      </c>
      <c r="D90" s="153" t="s">
        <v>493</v>
      </c>
    </row>
    <row r="91" spans="1:4" x14ac:dyDescent="0.25">
      <c r="A91" s="378" t="s">
        <v>494</v>
      </c>
      <c r="B91" s="151">
        <v>160</v>
      </c>
      <c r="C91" s="152" t="s">
        <v>495</v>
      </c>
      <c r="D91" s="153" t="s">
        <v>496</v>
      </c>
    </row>
    <row r="92" spans="1:4" x14ac:dyDescent="0.25">
      <c r="A92" s="378"/>
      <c r="B92" s="151">
        <v>161</v>
      </c>
      <c r="C92" s="152" t="s">
        <v>497</v>
      </c>
      <c r="D92" s="153" t="s">
        <v>498</v>
      </c>
    </row>
    <row r="93" spans="1:4" x14ac:dyDescent="0.25">
      <c r="A93" s="378" t="s">
        <v>499</v>
      </c>
      <c r="B93" s="151">
        <v>166</v>
      </c>
      <c r="C93" s="152" t="s">
        <v>500</v>
      </c>
      <c r="D93" s="153" t="s">
        <v>501</v>
      </c>
    </row>
    <row r="94" spans="1:4" x14ac:dyDescent="0.25">
      <c r="A94" s="378"/>
      <c r="B94" s="151">
        <v>167</v>
      </c>
      <c r="C94" s="152" t="s">
        <v>502</v>
      </c>
      <c r="D94" s="153" t="s">
        <v>503</v>
      </c>
    </row>
    <row r="95" spans="1:4" x14ac:dyDescent="0.25">
      <c r="A95" s="378"/>
      <c r="B95" s="151">
        <v>169</v>
      </c>
      <c r="C95" s="152" t="s">
        <v>504</v>
      </c>
      <c r="D95" s="153" t="s">
        <v>505</v>
      </c>
    </row>
    <row r="96" spans="1:4" x14ac:dyDescent="0.25">
      <c r="A96" s="378"/>
      <c r="B96" s="151">
        <v>170</v>
      </c>
      <c r="C96" s="152" t="s">
        <v>541</v>
      </c>
      <c r="D96" s="153" t="s">
        <v>505</v>
      </c>
    </row>
    <row r="97" spans="1:4" x14ac:dyDescent="0.25">
      <c r="A97" s="379" t="s">
        <v>506</v>
      </c>
      <c r="B97" s="151">
        <v>171</v>
      </c>
      <c r="C97" s="155" t="s">
        <v>507</v>
      </c>
      <c r="D97" s="156" t="s">
        <v>508</v>
      </c>
    </row>
    <row r="98" spans="1:4" x14ac:dyDescent="0.25">
      <c r="A98" s="379"/>
      <c r="B98" s="151">
        <v>172</v>
      </c>
      <c r="C98" s="152" t="s">
        <v>509</v>
      </c>
      <c r="D98" s="153" t="s">
        <v>510</v>
      </c>
    </row>
    <row r="99" spans="1:4" x14ac:dyDescent="0.25">
      <c r="A99" s="379"/>
      <c r="B99" s="151">
        <v>174</v>
      </c>
      <c r="C99" s="152" t="s">
        <v>511</v>
      </c>
      <c r="D99" s="153" t="s">
        <v>512</v>
      </c>
    </row>
    <row r="100" spans="1:4" x14ac:dyDescent="0.25">
      <c r="A100" s="379"/>
      <c r="B100" s="151">
        <v>175</v>
      </c>
      <c r="C100" s="152" t="s">
        <v>540</v>
      </c>
      <c r="D100" s="153" t="s">
        <v>512</v>
      </c>
    </row>
    <row r="101" spans="1:4" x14ac:dyDescent="0.25">
      <c r="A101" s="378" t="s">
        <v>513</v>
      </c>
      <c r="B101" s="151">
        <v>176</v>
      </c>
      <c r="C101" s="152" t="s">
        <v>514</v>
      </c>
      <c r="D101" s="153" t="s">
        <v>515</v>
      </c>
    </row>
    <row r="102" spans="1:4" x14ac:dyDescent="0.25">
      <c r="A102" s="378"/>
      <c r="B102" s="151">
        <v>177</v>
      </c>
      <c r="C102" s="152" t="s">
        <v>516</v>
      </c>
      <c r="D102" s="153" t="s">
        <v>517</v>
      </c>
    </row>
    <row r="103" spans="1:4" x14ac:dyDescent="0.25">
      <c r="A103" s="378"/>
      <c r="B103" s="151">
        <v>178</v>
      </c>
      <c r="C103" s="152" t="s">
        <v>518</v>
      </c>
      <c r="D103" s="153" t="s">
        <v>519</v>
      </c>
    </row>
    <row r="104" spans="1:4" x14ac:dyDescent="0.25">
      <c r="A104" s="378"/>
      <c r="B104" s="151">
        <v>179</v>
      </c>
      <c r="C104" s="152" t="s">
        <v>520</v>
      </c>
      <c r="D104" s="153" t="s">
        <v>519</v>
      </c>
    </row>
    <row r="105" spans="1:4" x14ac:dyDescent="0.25">
      <c r="A105" s="378" t="s">
        <v>521</v>
      </c>
      <c r="B105" s="151">
        <v>181</v>
      </c>
      <c r="C105" s="152" t="s">
        <v>522</v>
      </c>
      <c r="D105" s="153" t="s">
        <v>523</v>
      </c>
    </row>
    <row r="106" spans="1:4" x14ac:dyDescent="0.25">
      <c r="A106" s="378"/>
      <c r="B106" s="151">
        <v>182</v>
      </c>
      <c r="C106" s="152" t="s">
        <v>524</v>
      </c>
      <c r="D106" s="153" t="s">
        <v>525</v>
      </c>
    </row>
    <row r="107" spans="1:4" x14ac:dyDescent="0.25">
      <c r="A107" s="378"/>
      <c r="B107" s="151">
        <v>183</v>
      </c>
      <c r="C107" s="152" t="s">
        <v>526</v>
      </c>
      <c r="D107" s="153" t="s">
        <v>527</v>
      </c>
    </row>
    <row r="108" spans="1:4" x14ac:dyDescent="0.25">
      <c r="A108" s="378"/>
      <c r="B108" s="151">
        <v>184</v>
      </c>
      <c r="C108" s="152" t="s">
        <v>539</v>
      </c>
      <c r="D108" s="153" t="s">
        <v>527</v>
      </c>
    </row>
    <row r="109" spans="1:4" x14ac:dyDescent="0.25">
      <c r="A109" s="378" t="s">
        <v>528</v>
      </c>
      <c r="B109" s="151">
        <v>186</v>
      </c>
      <c r="C109" s="152" t="s">
        <v>529</v>
      </c>
      <c r="D109" s="153" t="s">
        <v>530</v>
      </c>
    </row>
    <row r="110" spans="1:4" x14ac:dyDescent="0.25">
      <c r="A110" s="378"/>
      <c r="B110" s="151">
        <v>187</v>
      </c>
      <c r="C110" s="152" t="s">
        <v>531</v>
      </c>
      <c r="D110" s="153" t="s">
        <v>532</v>
      </c>
    </row>
    <row r="111" spans="1:4" x14ac:dyDescent="0.25">
      <c r="A111" s="378" t="s">
        <v>533</v>
      </c>
      <c r="B111" s="151">
        <v>190</v>
      </c>
      <c r="C111" s="152" t="s">
        <v>534</v>
      </c>
      <c r="D111" s="153" t="s">
        <v>535</v>
      </c>
    </row>
    <row r="112" spans="1:4" x14ac:dyDescent="0.25">
      <c r="A112" s="378"/>
      <c r="B112" s="151">
        <v>191</v>
      </c>
      <c r="C112" s="152" t="s">
        <v>536</v>
      </c>
      <c r="D112" s="153" t="s">
        <v>537</v>
      </c>
    </row>
  </sheetData>
  <mergeCells count="37">
    <mergeCell ref="A18:A20"/>
    <mergeCell ref="A5:A6"/>
    <mergeCell ref="A7:A10"/>
    <mergeCell ref="A11:A12"/>
    <mergeCell ref="A13:A14"/>
    <mergeCell ref="A15:A17"/>
    <mergeCell ref="A69:A70"/>
    <mergeCell ref="A27:A30"/>
    <mergeCell ref="A31:A32"/>
    <mergeCell ref="A33:A37"/>
    <mergeCell ref="A38:A39"/>
    <mergeCell ref="A55:A56"/>
    <mergeCell ref="A57:A58"/>
    <mergeCell ref="A59:A62"/>
    <mergeCell ref="A63:A66"/>
    <mergeCell ref="A67:A68"/>
    <mergeCell ref="A40:A41"/>
    <mergeCell ref="A42:A43"/>
    <mergeCell ref="A44:A48"/>
    <mergeCell ref="A49:A52"/>
    <mergeCell ref="A53:A54"/>
    <mergeCell ref="A1:D3"/>
    <mergeCell ref="A21:A22"/>
    <mergeCell ref="A23:A26"/>
    <mergeCell ref="A111:A112"/>
    <mergeCell ref="A73:A74"/>
    <mergeCell ref="A75:A80"/>
    <mergeCell ref="A81:A84"/>
    <mergeCell ref="A85:A88"/>
    <mergeCell ref="A89:A90"/>
    <mergeCell ref="A91:A92"/>
    <mergeCell ref="A93:A96"/>
    <mergeCell ref="A97:A100"/>
    <mergeCell ref="A101:A104"/>
    <mergeCell ref="A105:A108"/>
    <mergeCell ref="A109:A110"/>
    <mergeCell ref="A71:A72"/>
  </mergeCells>
  <phoneticPr fontId="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56439-1CE1-4D95-ADD0-7606D7EE42AA}">
  <sheetPr>
    <tabColor rgb="FFFFFF00"/>
  </sheetPr>
  <dimension ref="B4:H61"/>
  <sheetViews>
    <sheetView workbookViewId="0">
      <selection activeCell="D41" sqref="D41"/>
    </sheetView>
  </sheetViews>
  <sheetFormatPr defaultRowHeight="12.75" x14ac:dyDescent="0.25"/>
  <cols>
    <col min="2" max="2" width="32.86328125" bestFit="1" customWidth="1"/>
    <col min="8" max="8" width="58.1328125" style="149" bestFit="1" customWidth="1"/>
  </cols>
  <sheetData>
    <row r="4" spans="2:8" x14ac:dyDescent="0.25">
      <c r="B4" t="s">
        <v>265</v>
      </c>
      <c r="E4" t="s">
        <v>266</v>
      </c>
      <c r="H4" s="149" t="s">
        <v>267</v>
      </c>
    </row>
    <row r="5" spans="2:8" x14ac:dyDescent="0.25">
      <c r="B5" t="s">
        <v>268</v>
      </c>
      <c r="C5" t="s">
        <v>313</v>
      </c>
    </row>
    <row r="6" spans="2:8" x14ac:dyDescent="0.25">
      <c r="B6" t="s">
        <v>269</v>
      </c>
      <c r="C6" t="s">
        <v>314</v>
      </c>
    </row>
    <row r="7" spans="2:8" x14ac:dyDescent="0.25">
      <c r="B7" t="s">
        <v>254</v>
      </c>
      <c r="C7" t="s">
        <v>314</v>
      </c>
      <c r="H7" s="149" t="s">
        <v>274</v>
      </c>
    </row>
    <row r="8" spans="2:8" x14ac:dyDescent="0.25">
      <c r="B8" t="s">
        <v>252</v>
      </c>
      <c r="C8" t="s">
        <v>314</v>
      </c>
      <c r="H8" s="149" t="s">
        <v>275</v>
      </c>
    </row>
    <row r="9" spans="2:8" x14ac:dyDescent="0.25">
      <c r="B9" t="s">
        <v>253</v>
      </c>
      <c r="H9" s="150">
        <v>18388</v>
      </c>
    </row>
    <row r="10" spans="2:8" x14ac:dyDescent="0.25">
      <c r="B10" t="s">
        <v>270</v>
      </c>
      <c r="H10" s="149">
        <v>72</v>
      </c>
    </row>
    <row r="11" spans="2:8" x14ac:dyDescent="0.25">
      <c r="B11" t="s">
        <v>271</v>
      </c>
      <c r="H11" s="149" t="s">
        <v>309</v>
      </c>
    </row>
    <row r="12" spans="2:8" x14ac:dyDescent="0.25">
      <c r="B12" t="s">
        <v>272</v>
      </c>
      <c r="H12" s="149" t="s">
        <v>310</v>
      </c>
    </row>
    <row r="13" spans="2:8" x14ac:dyDescent="0.25">
      <c r="B13" t="s">
        <v>273</v>
      </c>
      <c r="H13" s="149" t="s">
        <v>311</v>
      </c>
    </row>
    <row r="14" spans="2:8" x14ac:dyDescent="0.25">
      <c r="B14" t="s">
        <v>276</v>
      </c>
      <c r="H14" s="149" t="s">
        <v>307</v>
      </c>
    </row>
    <row r="15" spans="2:8" x14ac:dyDescent="0.25">
      <c r="B15" t="s">
        <v>101</v>
      </c>
      <c r="H15" s="149" t="s">
        <v>308</v>
      </c>
    </row>
    <row r="16" spans="2:8" x14ac:dyDescent="0.25">
      <c r="B16" t="s">
        <v>277</v>
      </c>
    </row>
    <row r="17" spans="2:8" x14ac:dyDescent="0.25">
      <c r="B17" t="s">
        <v>254</v>
      </c>
      <c r="H17" s="149" t="s">
        <v>304</v>
      </c>
    </row>
    <row r="18" spans="2:8" x14ac:dyDescent="0.25">
      <c r="B18" t="s">
        <v>278</v>
      </c>
      <c r="H18" s="149" t="s">
        <v>305</v>
      </c>
    </row>
    <row r="19" spans="2:8" x14ac:dyDescent="0.25">
      <c r="B19" t="s">
        <v>276</v>
      </c>
      <c r="H19" s="149" t="s">
        <v>307</v>
      </c>
    </row>
    <row r="20" spans="2:8" x14ac:dyDescent="0.25">
      <c r="B20" t="s">
        <v>101</v>
      </c>
      <c r="H20" s="149" t="s">
        <v>306</v>
      </c>
    </row>
    <row r="21" spans="2:8" x14ac:dyDescent="0.25">
      <c r="B21" t="s">
        <v>271</v>
      </c>
      <c r="H21" s="149" t="s">
        <v>309</v>
      </c>
    </row>
    <row r="22" spans="2:8" x14ac:dyDescent="0.25">
      <c r="B22" t="s">
        <v>272</v>
      </c>
      <c r="H22" s="149" t="s">
        <v>310</v>
      </c>
    </row>
    <row r="23" spans="2:8" x14ac:dyDescent="0.25">
      <c r="B23" t="s">
        <v>273</v>
      </c>
      <c r="H23" s="149" t="s">
        <v>311</v>
      </c>
    </row>
    <row r="24" spans="2:8" x14ac:dyDescent="0.25">
      <c r="B24" t="s">
        <v>279</v>
      </c>
      <c r="C24" t="s">
        <v>312</v>
      </c>
    </row>
    <row r="25" spans="2:8" x14ac:dyDescent="0.25">
      <c r="B25" t="s">
        <v>280</v>
      </c>
      <c r="C25" t="s">
        <v>312</v>
      </c>
    </row>
    <row r="26" spans="2:8" x14ac:dyDescent="0.25">
      <c r="B26" t="s">
        <v>281</v>
      </c>
      <c r="C26" t="s">
        <v>312</v>
      </c>
    </row>
    <row r="27" spans="2:8" x14ac:dyDescent="0.25">
      <c r="B27" t="s">
        <v>282</v>
      </c>
    </row>
    <row r="28" spans="2:8" x14ac:dyDescent="0.25">
      <c r="B28" t="s">
        <v>255</v>
      </c>
    </row>
    <row r="29" spans="2:8" x14ac:dyDescent="0.25">
      <c r="B29" t="s">
        <v>283</v>
      </c>
    </row>
    <row r="30" spans="2:8" x14ac:dyDescent="0.25">
      <c r="B30" t="s">
        <v>256</v>
      </c>
    </row>
    <row r="32" spans="2:8" x14ac:dyDescent="0.25">
      <c r="B32" t="s">
        <v>284</v>
      </c>
    </row>
    <row r="33" spans="2:2" x14ac:dyDescent="0.25">
      <c r="B33" t="s">
        <v>285</v>
      </c>
    </row>
    <row r="34" spans="2:2" x14ac:dyDescent="0.25">
      <c r="B34" t="s">
        <v>286</v>
      </c>
    </row>
    <row r="35" spans="2:2" x14ac:dyDescent="0.25">
      <c r="B35" t="s">
        <v>287</v>
      </c>
    </row>
    <row r="37" spans="2:2" x14ac:dyDescent="0.25">
      <c r="B37" t="s">
        <v>288</v>
      </c>
    </row>
    <row r="38" spans="2:2" x14ac:dyDescent="0.25">
      <c r="B38" t="s">
        <v>254</v>
      </c>
    </row>
    <row r="39" spans="2:2" x14ac:dyDescent="0.25">
      <c r="B39" t="s">
        <v>276</v>
      </c>
    </row>
    <row r="40" spans="2:2" x14ac:dyDescent="0.25">
      <c r="B40" t="s">
        <v>101</v>
      </c>
    </row>
    <row r="41" spans="2:2" x14ac:dyDescent="0.25">
      <c r="B41" t="s">
        <v>271</v>
      </c>
    </row>
    <row r="42" spans="2:2" x14ac:dyDescent="0.25">
      <c r="B42" t="s">
        <v>272</v>
      </c>
    </row>
    <row r="43" spans="2:2" x14ac:dyDescent="0.25">
      <c r="B43" t="s">
        <v>273</v>
      </c>
    </row>
    <row r="44" spans="2:2" x14ac:dyDescent="0.25">
      <c r="B44" t="s">
        <v>289</v>
      </c>
    </row>
    <row r="45" spans="2:2" x14ac:dyDescent="0.25">
      <c r="B45" t="s">
        <v>254</v>
      </c>
    </row>
    <row r="46" spans="2:2" x14ac:dyDescent="0.25">
      <c r="B46" t="s">
        <v>276</v>
      </c>
    </row>
    <row r="47" spans="2:2" x14ac:dyDescent="0.25">
      <c r="B47" t="s">
        <v>101</v>
      </c>
    </row>
    <row r="48" spans="2:2" x14ac:dyDescent="0.25">
      <c r="B48" t="s">
        <v>257</v>
      </c>
    </row>
    <row r="49" spans="2:8" x14ac:dyDescent="0.25">
      <c r="B49" t="s">
        <v>258</v>
      </c>
    </row>
    <row r="50" spans="2:8" x14ac:dyDescent="0.25">
      <c r="B50" t="s">
        <v>290</v>
      </c>
    </row>
    <row r="51" spans="2:8" x14ac:dyDescent="0.25">
      <c r="B51" t="s">
        <v>259</v>
      </c>
    </row>
    <row r="52" spans="2:8" x14ac:dyDescent="0.25">
      <c r="B52" t="s">
        <v>291</v>
      </c>
      <c r="H52" s="149" t="s">
        <v>303</v>
      </c>
    </row>
    <row r="53" spans="2:8" x14ac:dyDescent="0.25">
      <c r="B53" t="s">
        <v>292</v>
      </c>
      <c r="H53" s="149" t="s">
        <v>295</v>
      </c>
    </row>
    <row r="54" spans="2:8" x14ac:dyDescent="0.25">
      <c r="B54" t="s">
        <v>260</v>
      </c>
      <c r="H54" s="149" t="s">
        <v>296</v>
      </c>
    </row>
    <row r="55" spans="2:8" x14ac:dyDescent="0.25">
      <c r="B55" t="s">
        <v>261</v>
      </c>
      <c r="H55" s="149" t="s">
        <v>297</v>
      </c>
    </row>
    <row r="56" spans="2:8" x14ac:dyDescent="0.25">
      <c r="B56" t="s">
        <v>262</v>
      </c>
      <c r="H56" s="149" t="s">
        <v>298</v>
      </c>
    </row>
    <row r="57" spans="2:8" x14ac:dyDescent="0.25">
      <c r="B57" t="s">
        <v>263</v>
      </c>
      <c r="H57" s="149" t="s">
        <v>299</v>
      </c>
    </row>
    <row r="58" spans="2:8" x14ac:dyDescent="0.25">
      <c r="B58" t="s">
        <v>293</v>
      </c>
      <c r="H58" s="149" t="s">
        <v>300</v>
      </c>
    </row>
    <row r="59" spans="2:8" x14ac:dyDescent="0.25">
      <c r="B59" t="s">
        <v>315</v>
      </c>
      <c r="H59" s="149" t="s">
        <v>316</v>
      </c>
    </row>
    <row r="60" spans="2:8" x14ac:dyDescent="0.25">
      <c r="B60" t="s">
        <v>264</v>
      </c>
      <c r="H60" s="149" t="s">
        <v>301</v>
      </c>
    </row>
    <row r="61" spans="2:8" x14ac:dyDescent="0.25">
      <c r="B61" t="s">
        <v>294</v>
      </c>
      <c r="H61" s="149" t="s">
        <v>302</v>
      </c>
    </row>
  </sheetData>
  <phoneticPr fontId="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F231-52EE-4AD5-B42D-763AB5710DD7}">
  <dimension ref="A1:I61"/>
  <sheetViews>
    <sheetView tabSelected="1" view="pageBreakPreview" zoomScale="60" zoomScaleNormal="100" workbookViewId="0">
      <selection activeCell="A64" sqref="A64"/>
    </sheetView>
  </sheetViews>
  <sheetFormatPr defaultRowHeight="12.75" x14ac:dyDescent="0.25"/>
  <cols>
    <col min="1" max="1" width="16.1328125" bestFit="1" customWidth="1"/>
  </cols>
  <sheetData>
    <row r="1" spans="1:9" ht="19.899999999999999" x14ac:dyDescent="0.25">
      <c r="A1" s="380" t="s">
        <v>57</v>
      </c>
      <c r="B1" s="381"/>
      <c r="C1" s="381"/>
      <c r="D1" s="381"/>
      <c r="E1" s="381"/>
      <c r="F1" s="381"/>
      <c r="G1" s="381"/>
      <c r="H1" s="381"/>
      <c r="I1" s="381"/>
    </row>
    <row r="2" spans="1:9" ht="13.9" thickBot="1" x14ac:dyDescent="0.3">
      <c r="A2" s="382"/>
      <c r="B2" s="382"/>
      <c r="C2" s="382"/>
      <c r="D2" s="382"/>
      <c r="E2" s="382"/>
      <c r="F2" s="382"/>
      <c r="G2" s="382"/>
      <c r="H2" s="382"/>
      <c r="I2" s="382"/>
    </row>
    <row r="3" spans="1:9" x14ac:dyDescent="0.25">
      <c r="A3" s="159"/>
      <c r="B3" s="160"/>
      <c r="C3" s="160"/>
      <c r="D3" s="160"/>
      <c r="E3" s="160"/>
      <c r="F3" s="160"/>
      <c r="G3" s="160"/>
      <c r="H3" s="160"/>
      <c r="I3" s="161"/>
    </row>
    <row r="4" spans="1:9" x14ac:dyDescent="0.25">
      <c r="A4" s="69"/>
      <c r="I4" s="162"/>
    </row>
    <row r="5" spans="1:9" x14ac:dyDescent="0.25">
      <c r="A5" s="69"/>
      <c r="I5" s="162"/>
    </row>
    <row r="6" spans="1:9" x14ac:dyDescent="0.25">
      <c r="A6" s="69"/>
      <c r="I6" s="162"/>
    </row>
    <row r="7" spans="1:9" x14ac:dyDescent="0.25">
      <c r="A7" s="69"/>
      <c r="I7" s="162"/>
    </row>
    <row r="8" spans="1:9" x14ac:dyDescent="0.25">
      <c r="A8" s="69"/>
      <c r="I8" s="162"/>
    </row>
    <row r="9" spans="1:9" x14ac:dyDescent="0.25">
      <c r="A9" s="69"/>
      <c r="I9" s="162"/>
    </row>
    <row r="10" spans="1:9" x14ac:dyDescent="0.25">
      <c r="A10" s="69"/>
      <c r="I10" s="162"/>
    </row>
    <row r="11" spans="1:9" x14ac:dyDescent="0.25">
      <c r="A11" s="69"/>
      <c r="I11" s="162"/>
    </row>
    <row r="12" spans="1:9" x14ac:dyDescent="0.25">
      <c r="A12" s="69"/>
      <c r="I12" s="162"/>
    </row>
    <row r="13" spans="1:9" x14ac:dyDescent="0.25">
      <c r="A13" s="69"/>
      <c r="I13" s="162"/>
    </row>
    <row r="14" spans="1:9" x14ac:dyDescent="0.25">
      <c r="A14" s="69"/>
      <c r="I14" s="162"/>
    </row>
    <row r="15" spans="1:9" x14ac:dyDescent="0.25">
      <c r="A15" s="69"/>
      <c r="I15" s="162"/>
    </row>
    <row r="16" spans="1:9" x14ac:dyDescent="0.25">
      <c r="A16" s="69"/>
      <c r="I16" s="162"/>
    </row>
    <row r="17" spans="1:9" x14ac:dyDescent="0.25">
      <c r="A17" s="69"/>
      <c r="I17" s="162"/>
    </row>
    <row r="18" spans="1:9" x14ac:dyDescent="0.25">
      <c r="A18" s="69"/>
      <c r="I18" s="162"/>
    </row>
    <row r="19" spans="1:9" x14ac:dyDescent="0.25">
      <c r="A19" s="69"/>
      <c r="I19" s="162"/>
    </row>
    <row r="20" spans="1:9" x14ac:dyDescent="0.25">
      <c r="A20" s="69"/>
      <c r="I20" s="162"/>
    </row>
    <row r="21" spans="1:9" x14ac:dyDescent="0.25">
      <c r="A21" s="69"/>
      <c r="I21" s="162"/>
    </row>
    <row r="22" spans="1:9" x14ac:dyDescent="0.25">
      <c r="A22" s="69"/>
      <c r="I22" s="162"/>
    </row>
    <row r="23" spans="1:9" x14ac:dyDescent="0.25">
      <c r="A23" s="69"/>
      <c r="I23" s="162"/>
    </row>
    <row r="24" spans="1:9" x14ac:dyDescent="0.25">
      <c r="A24" s="69"/>
      <c r="I24" s="162"/>
    </row>
    <row r="25" spans="1:9" x14ac:dyDescent="0.25">
      <c r="A25" s="69"/>
      <c r="I25" s="162"/>
    </row>
    <row r="26" spans="1:9" x14ac:dyDescent="0.25">
      <c r="A26" s="69"/>
      <c r="I26" s="162"/>
    </row>
    <row r="27" spans="1:9" x14ac:dyDescent="0.25">
      <c r="A27" s="69"/>
      <c r="I27" s="162"/>
    </row>
    <row r="28" spans="1:9" x14ac:dyDescent="0.25">
      <c r="A28" s="69"/>
      <c r="I28" s="162"/>
    </row>
    <row r="29" spans="1:9" x14ac:dyDescent="0.25">
      <c r="A29" s="69"/>
      <c r="I29" s="162"/>
    </row>
    <row r="30" spans="1:9" x14ac:dyDescent="0.25">
      <c r="A30" s="69"/>
      <c r="I30" s="162"/>
    </row>
    <row r="31" spans="1:9" x14ac:dyDescent="0.25">
      <c r="A31" s="69"/>
      <c r="I31" s="162"/>
    </row>
    <row r="32" spans="1:9" x14ac:dyDescent="0.25">
      <c r="A32" s="69"/>
      <c r="I32" s="162"/>
    </row>
    <row r="33" spans="1:9" x14ac:dyDescent="0.25">
      <c r="A33" s="69"/>
      <c r="I33" s="162"/>
    </row>
    <row r="34" spans="1:9" x14ac:dyDescent="0.25">
      <c r="A34" s="69"/>
      <c r="I34" s="162"/>
    </row>
    <row r="35" spans="1:9" x14ac:dyDescent="0.25">
      <c r="A35" s="69"/>
      <c r="I35" s="162"/>
    </row>
    <row r="36" spans="1:9" x14ac:dyDescent="0.25">
      <c r="A36" s="69"/>
      <c r="I36" s="162"/>
    </row>
    <row r="37" spans="1:9" x14ac:dyDescent="0.25">
      <c r="A37" s="69"/>
      <c r="I37" s="162"/>
    </row>
    <row r="38" spans="1:9" x14ac:dyDescent="0.25">
      <c r="A38" s="69"/>
      <c r="I38" s="162"/>
    </row>
    <row r="39" spans="1:9" x14ac:dyDescent="0.25">
      <c r="A39" s="69"/>
      <c r="I39" s="162"/>
    </row>
    <row r="40" spans="1:9" x14ac:dyDescent="0.25">
      <c r="A40" s="69"/>
      <c r="I40" s="162"/>
    </row>
    <row r="41" spans="1:9" x14ac:dyDescent="0.25">
      <c r="A41" s="69"/>
      <c r="I41" s="162"/>
    </row>
    <row r="42" spans="1:9" x14ac:dyDescent="0.25">
      <c r="A42" s="69"/>
      <c r="I42" s="162"/>
    </row>
    <row r="43" spans="1:9" x14ac:dyDescent="0.25">
      <c r="A43" s="69"/>
      <c r="I43" s="162"/>
    </row>
    <row r="44" spans="1:9" x14ac:dyDescent="0.25">
      <c r="A44" s="69"/>
      <c r="I44" s="162"/>
    </row>
    <row r="45" spans="1:9" x14ac:dyDescent="0.25">
      <c r="A45" s="69"/>
      <c r="I45" s="162"/>
    </row>
    <row r="46" spans="1:9" x14ac:dyDescent="0.25">
      <c r="A46" s="69"/>
      <c r="I46" s="162"/>
    </row>
    <row r="47" spans="1:9" x14ac:dyDescent="0.25">
      <c r="A47" s="69"/>
      <c r="I47" s="162"/>
    </row>
    <row r="48" spans="1:9" x14ac:dyDescent="0.25">
      <c r="A48" s="69"/>
      <c r="I48" s="162"/>
    </row>
    <row r="49" spans="1:9" x14ac:dyDescent="0.25">
      <c r="A49" s="69"/>
      <c r="I49" s="162"/>
    </row>
    <row r="50" spans="1:9" x14ac:dyDescent="0.25">
      <c r="A50" s="69"/>
      <c r="I50" s="162"/>
    </row>
    <row r="51" spans="1:9" x14ac:dyDescent="0.25">
      <c r="A51" s="69"/>
      <c r="I51" s="162"/>
    </row>
    <row r="52" spans="1:9" x14ac:dyDescent="0.25">
      <c r="A52" s="69"/>
      <c r="I52" s="162"/>
    </row>
    <row r="53" spans="1:9" x14ac:dyDescent="0.25">
      <c r="A53" s="69"/>
      <c r="I53" s="162"/>
    </row>
    <row r="54" spans="1:9" x14ac:dyDescent="0.25">
      <c r="A54" s="69"/>
      <c r="I54" s="162"/>
    </row>
    <row r="55" spans="1:9" x14ac:dyDescent="0.25">
      <c r="A55" s="69"/>
      <c r="I55" s="162"/>
    </row>
    <row r="56" spans="1:9" x14ac:dyDescent="0.25">
      <c r="A56" s="69"/>
      <c r="I56" s="162"/>
    </row>
    <row r="57" spans="1:9" x14ac:dyDescent="0.25">
      <c r="A57" s="69"/>
      <c r="I57" s="162"/>
    </row>
    <row r="58" spans="1:9" x14ac:dyDescent="0.25">
      <c r="A58" s="69"/>
      <c r="I58" s="162"/>
    </row>
    <row r="59" spans="1:9" x14ac:dyDescent="0.25">
      <c r="A59" s="69"/>
      <c r="I59" s="162"/>
    </row>
    <row r="60" spans="1:9" x14ac:dyDescent="0.25">
      <c r="A60" s="69"/>
      <c r="I60" s="162"/>
    </row>
    <row r="61" spans="1:9" ht="13.15" thickBot="1" x14ac:dyDescent="0.3">
      <c r="A61" s="163"/>
      <c r="B61" s="164"/>
      <c r="C61" s="164"/>
      <c r="D61" s="164"/>
      <c r="E61" s="164"/>
      <c r="F61" s="164"/>
      <c r="G61" s="164"/>
      <c r="H61" s="164"/>
      <c r="I61" s="165"/>
    </row>
  </sheetData>
  <mergeCells count="2">
    <mergeCell ref="A1:I1"/>
    <mergeCell ref="A2:I2"/>
  </mergeCells>
  <phoneticPr fontId="9"/>
  <pageMargins left="0.6692913385826772" right="0.70866141732283472" top="0.39370078740157483" bottom="0.78740157480314965" header="0.31496062992125984" footer="0.27559055118110237"/>
  <pageSetup paperSize="9" orientation="portrait" r:id="rId1"/>
  <headerFooter alignWithMargins="0">
    <oddHeader>&amp;C&amp;"ＭＳ 明朝,標準"（第３葉）</oddHeader>
    <oddFooter>&amp;L&amp;8(注1)避難経路図は、必要がないと認められる場合にあっては省略することができる。
(注2)市販の地図やインターネット上の地図（「ＭｙＴｏｗｎおおつ」を除く）は、著作権の関係からご使用はお控えください。
(注3)「ＭｙＴｏｗｎおおつ」をご使用の場合、「地図分類一覧」から「公共施設マップ」を選択し、「案内地図」を「地形図」に変更してください。</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15" sqref="L15"/>
    </sheetView>
  </sheetViews>
  <sheetFormatPr defaultRowHeight="12.75" x14ac:dyDescent="0.25"/>
  <sheetData/>
  <phoneticPr fontId="9"/>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M23" sqref="M23"/>
    </sheetView>
  </sheetViews>
  <sheetFormatPr defaultRowHeight="12.75" x14ac:dyDescent="0.25"/>
  <sheetData/>
  <phoneticPr fontId="9"/>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洪水入力シート</vt:lpstr>
      <vt:lpstr>出力シート</vt:lpstr>
      <vt:lpstr>避難先について</vt:lpstr>
      <vt:lpstr>◎入力シート</vt:lpstr>
      <vt:lpstr>詳細版用</vt:lpstr>
      <vt:lpstr>防災メール</vt:lpstr>
      <vt:lpstr>防災アプリ</vt:lpstr>
      <vt:lpstr>洪水入力シート!Print_Area</vt:lpstr>
      <vt:lpstr>出力シート!Print_Area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Administrator</cp:lastModifiedBy>
  <cp:lastPrinted>2026-03-02T08:20:57Z</cp:lastPrinted>
  <dcterms:created xsi:type="dcterms:W3CDTF">2017-01-19T10:16:06Z</dcterms:created>
  <dcterms:modified xsi:type="dcterms:W3CDTF">2026-03-02T08:21:00Z</dcterms:modified>
</cp:coreProperties>
</file>